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drawings/drawing12.xml" ContentType="application/vnd.openxmlformats-officedocument.drawingml.chartshapes+xml"/>
  <Override PartName="/xl/charts/chart29.xml" ContentType="application/vnd.openxmlformats-officedocument.drawingml.chart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6.xml" ContentType="application/vnd.openxmlformats-officedocument.drawingml.chartshapes+xml"/>
  <Override PartName="/xl/charts/chart37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9000" tabRatio="742"/>
  </bookViews>
  <sheets>
    <sheet name="Portada" sheetId="32478" r:id="rId1"/>
    <sheet name="Resumen" sheetId="32480" r:id="rId2"/>
    <sheet name="Índice" sheetId="32479" r:id="rId3"/>
    <sheet name="Informe afiliados medios" sheetId="32488" r:id="rId4"/>
    <sheet name="Medias mensuales" sheetId="32453" r:id="rId5"/>
    <sheet name="Series desestacionalizadas" sheetId="32454" r:id="rId6"/>
    <sheet name="Convenios Especiales" sheetId="32397" r:id="rId7"/>
    <sheet name="Empresas R.General" sheetId="32464" r:id="rId8"/>
    <sheet name="Empresas R.Mar" sheetId="32465" r:id="rId9"/>
    <sheet name="Empresas R.Carbón" sheetId="32466" r:id="rId10"/>
    <sheet name="Empresas Total Sistema" sheetId="32467" r:id="rId11"/>
    <sheet name="Diaria y media mensual" sheetId="32459" r:id="rId12"/>
    <sheet name="Evolución por Género" sheetId="32406" r:id="rId13"/>
    <sheet name="Evolución por regímenes" sheetId="32461" r:id="rId14"/>
    <sheet name="Evolución trab. Extranjeros" sheetId="32407" r:id="rId15"/>
    <sheet name="Evolución total sistema" sheetId="16" r:id="rId16"/>
    <sheet name="Evolución R.General" sheetId="10" r:id="rId17"/>
    <sheet name="Sectores R.General" sheetId="32469" r:id="rId18"/>
    <sheet name="Adm. Públicas" sheetId="32468" r:id="rId19"/>
    <sheet name="Evolución R.Autónomos" sheetId="32470" r:id="rId20"/>
    <sheet name="Sectores R.Autónomos" sheetId="32414" r:id="rId21"/>
    <sheet name="Evolución R.Mar" sheetId="13" r:id="rId22"/>
    <sheet name="Evolución R.Carbón" sheetId="3" r:id="rId23"/>
    <sheet name="Por regímenes" sheetId="32460" r:id="rId24"/>
    <sheet name="Graficos media y variación" sheetId="32489" r:id="rId25"/>
    <sheet name="Provincias y CCAA" sheetId="32392" r:id="rId26"/>
    <sheet name="Prov y CCAA -R.General" sheetId="32437" r:id="rId27"/>
    <sheet name="Prov y CCAA -Variación" sheetId="32383" r:id="rId28"/>
    <sheet name="Último día mes Provincias-CCAA" sheetId="32485" r:id="rId29"/>
    <sheet name="Afiliación diaria 2020" sheetId="32486" r:id="rId30"/>
    <sheet name="COVID-19 Variación diaria" sheetId="32491" r:id="rId31"/>
    <sheet name="COVID-19 Totales y Género" sheetId="32492" r:id="rId32"/>
    <sheet name="COVID-19 Regim. y Tipo contrato" sheetId="32493" r:id="rId33"/>
    <sheet name="COVID-19 Sectores y Actividades" sheetId="32494" r:id="rId34"/>
    <sheet name="ERTE por Provincias y CCAA" sheetId="32482" r:id="rId35"/>
    <sheet name="ERTE por Sectores de Actividad" sheetId="32483" r:id="rId36"/>
    <sheet name="Prestaciones para autónomos" sheetId="32487" r:id="rId37"/>
  </sheets>
  <externalReferences>
    <externalReference r:id="rId38"/>
    <externalReference r:id="rId39"/>
    <externalReference r:id="rId40"/>
    <externalReference r:id="rId41"/>
  </externalReferences>
  <definedNames>
    <definedName name="_xlnm._FilterDatabase" localSheetId="32" hidden="1">'COVID-19 Regim. y Tipo contrato'!#REF!</definedName>
    <definedName name="_xlnm._FilterDatabase" localSheetId="31" hidden="1">'COVID-19 Totales y Género'!$N$19:$N$23</definedName>
    <definedName name="_xlnm._FilterDatabase" localSheetId="30" hidden="1">'COVID-19 Variación diaria'!$U$2:$W$123</definedName>
    <definedName name="AA" localSheetId="9">#REF!</definedName>
    <definedName name="AA" localSheetId="8">#REF!</definedName>
    <definedName name="AA" localSheetId="10">#REF!</definedName>
    <definedName name="aaa" localSheetId="29">#REF!</definedName>
    <definedName name="aaa" localSheetId="35">#REF!</definedName>
    <definedName name="aaa" localSheetId="24">#REF!</definedName>
    <definedName name="aaa" localSheetId="36">#REF!</definedName>
    <definedName name="aaa" localSheetId="1">#REF!</definedName>
    <definedName name="aaa" localSheetId="28">#REF!</definedName>
    <definedName name="aaa">#REF!</definedName>
    <definedName name="AAAAAAAA" localSheetId="9">#REF!</definedName>
    <definedName name="AAAAAAAA" localSheetId="8">#REF!</definedName>
    <definedName name="AAAAAAAA" localSheetId="10">#REF!</definedName>
    <definedName name="AAAAAAAAAAAAAAAAAAAAAAA">#REF!</definedName>
    <definedName name="_xlnm.Print_Area" localSheetId="18">'Adm. Públicas'!$B$1:$G$61</definedName>
    <definedName name="_xlnm.Print_Area" localSheetId="29">'Afiliación diaria 2020'!$C$1:$C$67</definedName>
    <definedName name="_xlnm.Print_Area" localSheetId="6">'Convenios Especiales'!$B$1:$D$39</definedName>
    <definedName name="_xlnm.Print_Area" localSheetId="32">'COVID-19 Regim. y Tipo contrato'!$B$1:$K$61</definedName>
    <definedName name="_xlnm.Print_Area" localSheetId="33">'COVID-19 Sectores y Actividades'!$B$2:$L$64</definedName>
    <definedName name="_xlnm.Print_Area" localSheetId="31">'COVID-19 Totales y Género'!$A$1:$L$69</definedName>
    <definedName name="_xlnm.Print_Area" localSheetId="30">'COVID-19 Variación diaria'!$C$1:$S$40</definedName>
    <definedName name="_xlnm.Print_Area" localSheetId="11">'Diaria y media mensual'!$B$1:$G$26</definedName>
    <definedName name="_xlnm.Print_Area" localSheetId="9">'Empresas R.Carbón'!$B$1:$I$4</definedName>
    <definedName name="_xlnm.Print_Area" localSheetId="7">'Empresas R.General'!$B$1:$I$4</definedName>
    <definedName name="_xlnm.Print_Area" localSheetId="8">'Empresas R.Mar'!$B$1:$I$4</definedName>
    <definedName name="_xlnm.Print_Area" localSheetId="10">'Empresas Total Sistema'!$B$1:$G$4</definedName>
    <definedName name="_xlnm.Print_Area" localSheetId="34">'ERTE por Provincias y CCAA'!$C$1:$L$6</definedName>
    <definedName name="_xlnm.Print_Area" localSheetId="35">'ERTE por Sectores de Actividad'!$C$1:$L$6</definedName>
    <definedName name="_xlnm.Print_Area" localSheetId="12">'Evolución por Género'!$B$3:$J$7</definedName>
    <definedName name="_xlnm.Print_Area" localSheetId="13">'Evolución por regímenes'!$B$1:$I$43</definedName>
    <definedName name="_xlnm.Print_Area" localSheetId="19">'Evolución R.Autónomos'!$B$1:$G$6</definedName>
    <definedName name="_xlnm.Print_Area" localSheetId="22">'Evolución R.Carbón'!$B$3:$G$7</definedName>
    <definedName name="_xlnm.Print_Area" localSheetId="16">'Evolución R.General'!$B$1:$G$7</definedName>
    <definedName name="_xlnm.Print_Area" localSheetId="21">'Evolución R.Mar'!$B$1:$G$7</definedName>
    <definedName name="_xlnm.Print_Area" localSheetId="15">'Evolución total sistema'!$B$1:$G$7</definedName>
    <definedName name="_xlnm.Print_Area" localSheetId="14">'Evolución trab. Extranjeros'!$B$1:$I$5</definedName>
    <definedName name="_xlnm.Print_Area" localSheetId="24">'Graficos media y variación'!$A$1:$H$57</definedName>
    <definedName name="_xlnm.Print_Area" localSheetId="2">Índice!$A$1:$B$49</definedName>
    <definedName name="_xlnm.Print_Area" localSheetId="3">'Informe afiliados medios'!$B$1:$E$36</definedName>
    <definedName name="_xlnm.Print_Area" localSheetId="4">'Medias mensuales'!$B$1:$J$3</definedName>
    <definedName name="_xlnm.Print_Area" localSheetId="23">'Por regímenes'!$B$1:$G$20</definedName>
    <definedName name="_xlnm.Print_Area" localSheetId="0">Portada!$A$1:$G$46</definedName>
    <definedName name="_xlnm.Print_Area" localSheetId="36">'Prestaciones para autónomos'!$D$1:$D$58</definedName>
    <definedName name="_xlnm.Print_Area" localSheetId="26">'Prov y CCAA -R.General'!$C$1:$G$67</definedName>
    <definedName name="_xlnm.Print_Area" localSheetId="27">'Prov y CCAA -Variación'!$C$1:$H$67</definedName>
    <definedName name="_xlnm.Print_Area" localSheetId="25">'Provincias y CCAA'!$C$1:$H$68</definedName>
    <definedName name="_xlnm.Print_Area" localSheetId="1">Resumen!$A$1:$M$56</definedName>
    <definedName name="_xlnm.Print_Area" localSheetId="20">'Sectores R.Autónomos'!$B$3:$G$29</definedName>
    <definedName name="_xlnm.Print_Area" localSheetId="17">'Sectores R.General'!$B$1:$G$34</definedName>
    <definedName name="_xlnm.Print_Area" localSheetId="5">'Series desestacionalizadas'!$B$1:$K$3</definedName>
    <definedName name="_xlnm.Print_Area" localSheetId="28">'Último día mes Provincias-CCAA'!$C$1:$D$60</definedName>
    <definedName name="_xlnm.Auto_Open" localSheetId="24">#REF!</definedName>
    <definedName name="_xlnm.Auto_Open" localSheetId="3">#REF!</definedName>
    <definedName name="_xlnm.Auto_Open">#REF!</definedName>
    <definedName name="Auto_Open" localSheetId="29">#REF!</definedName>
    <definedName name="Auto_Open" localSheetId="9">#REF!</definedName>
    <definedName name="Auto_Open" localSheetId="8">#REF!</definedName>
    <definedName name="Auto_Open" localSheetId="10">#REF!</definedName>
    <definedName name="Auto_Open" localSheetId="35">#REF!</definedName>
    <definedName name="Auto_Open" localSheetId="24">#REF!</definedName>
    <definedName name="Auto_Open" localSheetId="23">#REF!</definedName>
    <definedName name="Auto_Open" localSheetId="36">#REF!</definedName>
    <definedName name="Auto_Open" localSheetId="26">#REF!</definedName>
    <definedName name="Auto_Open" localSheetId="1">#REF!</definedName>
    <definedName name="Auto_Open" localSheetId="28">#REF!</definedName>
    <definedName name="Auto_Open">#REF!</definedName>
    <definedName name="CCAA" localSheetId="1">[1]CC.AA!$H$3:$H$3000</definedName>
    <definedName name="CCAA">[2]CC.AA!$H$3:$H$3000</definedName>
    <definedName name="CCCCCCCCCCCCC" localSheetId="24">#REF!</definedName>
    <definedName name="CCCCCCCCCCCCC" localSheetId="3">#REF!</definedName>
    <definedName name="CCCCCCCCCCCCC">#REF!</definedName>
    <definedName name="D" localSheetId="29">#REF!</definedName>
    <definedName name="D" localSheetId="36">#REF!</definedName>
    <definedName name="D">#REF!</definedName>
    <definedName name="Datos" localSheetId="29">#REF!</definedName>
    <definedName name="Datos" localSheetId="35">#REF!</definedName>
    <definedName name="Datos" localSheetId="24">#REF!</definedName>
    <definedName name="Datos" localSheetId="2">#REF!</definedName>
    <definedName name="Datos" localSheetId="3">#REF!</definedName>
    <definedName name="Datos" localSheetId="23">[3]graf!$A$6:$R$1507</definedName>
    <definedName name="Datos" localSheetId="0">#REF!</definedName>
    <definedName name="Datos" localSheetId="36">#REF!</definedName>
    <definedName name="Datos" localSheetId="1">[4]graf!$A$6:$R$1505</definedName>
    <definedName name="Datos" localSheetId="28">#REF!</definedName>
    <definedName name="Datos">#REF!</definedName>
    <definedName name="ererfdfgdfgdfg" localSheetId="24">#REF!</definedName>
    <definedName name="ererfdfgdfgdfg" localSheetId="3">#REF!</definedName>
    <definedName name="ererfdfgdfgdfg">#REF!</definedName>
    <definedName name="FREEFORM97">#REF!</definedName>
    <definedName name="I" localSheetId="29">#REF!</definedName>
    <definedName name="I" localSheetId="36">#REF!</definedName>
    <definedName name="I">#REF!</definedName>
    <definedName name="Macro1" localSheetId="29">#REF!</definedName>
    <definedName name="Macro1" localSheetId="9">#REF!</definedName>
    <definedName name="Macro1" localSheetId="8">#REF!</definedName>
    <definedName name="Macro1" localSheetId="10">#REF!</definedName>
    <definedName name="Macro1" localSheetId="35">#REF!</definedName>
    <definedName name="Macro1" localSheetId="24">#REF!</definedName>
    <definedName name="Macro1" localSheetId="23">#REF!</definedName>
    <definedName name="Macro1" localSheetId="36">#REF!</definedName>
    <definedName name="Macro1" localSheetId="1">#REF!</definedName>
    <definedName name="Macro1" localSheetId="28">#REF!</definedName>
    <definedName name="Macro1">#REF!</definedName>
    <definedName name="Macro10" localSheetId="29">#REF!</definedName>
    <definedName name="Macro10" localSheetId="9">#REF!</definedName>
    <definedName name="Macro10" localSheetId="8">#REF!</definedName>
    <definedName name="Macro10" localSheetId="10">#REF!</definedName>
    <definedName name="Macro10" localSheetId="35">#REF!</definedName>
    <definedName name="Macro10" localSheetId="24">#REF!</definedName>
    <definedName name="Macro10" localSheetId="23">#REF!</definedName>
    <definedName name="Macro10" localSheetId="36">#REF!</definedName>
    <definedName name="Macro10" localSheetId="1">#REF!</definedName>
    <definedName name="Macro10" localSheetId="28">#REF!</definedName>
    <definedName name="Macro10">#REF!</definedName>
    <definedName name="Macro2" localSheetId="29">#REF!</definedName>
    <definedName name="Macro2" localSheetId="9">#REF!</definedName>
    <definedName name="Macro2" localSheetId="8">#REF!</definedName>
    <definedName name="Macro2" localSheetId="10">#REF!</definedName>
    <definedName name="Macro2" localSheetId="35">#REF!</definedName>
    <definedName name="Macro2" localSheetId="24">#REF!</definedName>
    <definedName name="Macro2" localSheetId="23">#REF!</definedName>
    <definedName name="Macro2" localSheetId="36">#REF!</definedName>
    <definedName name="Macro2" localSheetId="1">#REF!</definedName>
    <definedName name="Macro2" localSheetId="28">#REF!</definedName>
    <definedName name="Macro2">#REF!</definedName>
    <definedName name="Macro3" localSheetId="29">#REF!</definedName>
    <definedName name="Macro3" localSheetId="9">#REF!</definedName>
    <definedName name="Macro3" localSheetId="8">#REF!</definedName>
    <definedName name="Macro3" localSheetId="10">#REF!</definedName>
    <definedName name="Macro3" localSheetId="35">#REF!</definedName>
    <definedName name="Macro3" localSheetId="24">#REF!</definedName>
    <definedName name="Macro3" localSheetId="23">#REF!</definedName>
    <definedName name="Macro3" localSheetId="36">#REF!</definedName>
    <definedName name="Macro3" localSheetId="1">#REF!</definedName>
    <definedName name="Macro3" localSheetId="28">#REF!</definedName>
    <definedName name="Macro3">#REF!</definedName>
    <definedName name="Macro4" localSheetId="29">#REF!</definedName>
    <definedName name="Macro4" localSheetId="9">#REF!</definedName>
    <definedName name="Macro4" localSheetId="8">#REF!</definedName>
    <definedName name="Macro4" localSheetId="10">#REF!</definedName>
    <definedName name="Macro4" localSheetId="35">#REF!</definedName>
    <definedName name="Macro4" localSheetId="24">#REF!</definedName>
    <definedName name="Macro4" localSheetId="23">#REF!</definedName>
    <definedName name="Macro4" localSheetId="36">#REF!</definedName>
    <definedName name="Macro4" localSheetId="1">#REF!</definedName>
    <definedName name="Macro4" localSheetId="28">#REF!</definedName>
    <definedName name="Macro4">#REF!</definedName>
    <definedName name="Macro5" localSheetId="29">#REF!</definedName>
    <definedName name="Macro5" localSheetId="9">#REF!</definedName>
    <definedName name="Macro5" localSheetId="8">#REF!</definedName>
    <definedName name="Macro5" localSheetId="10">#REF!</definedName>
    <definedName name="Macro5" localSheetId="35">#REF!</definedName>
    <definedName name="Macro5" localSheetId="24">#REF!</definedName>
    <definedName name="Macro5" localSheetId="23">#REF!</definedName>
    <definedName name="Macro5" localSheetId="36">#REF!</definedName>
    <definedName name="Macro5" localSheetId="1">#REF!</definedName>
    <definedName name="Macro5" localSheetId="28">#REF!</definedName>
    <definedName name="Macro5">#REF!</definedName>
    <definedName name="Macro6" localSheetId="29">#REF!</definedName>
    <definedName name="Macro6" localSheetId="9">#REF!</definedName>
    <definedName name="Macro6" localSheetId="8">#REF!</definedName>
    <definedName name="Macro6" localSheetId="10">#REF!</definedName>
    <definedName name="Macro6" localSheetId="35">#REF!</definedName>
    <definedName name="Macro6" localSheetId="24">#REF!</definedName>
    <definedName name="Macro6" localSheetId="23">#REF!</definedName>
    <definedName name="Macro6" localSheetId="36">#REF!</definedName>
    <definedName name="Macro6" localSheetId="1">#REF!</definedName>
    <definedName name="Macro6" localSheetId="28">#REF!</definedName>
    <definedName name="Macro6">#REF!</definedName>
    <definedName name="Macro7" localSheetId="29">#REF!</definedName>
    <definedName name="Macro7" localSheetId="9">#REF!</definedName>
    <definedName name="Macro7" localSheetId="8">#REF!</definedName>
    <definedName name="Macro7" localSheetId="10">#REF!</definedName>
    <definedName name="Macro7" localSheetId="35">#REF!</definedName>
    <definedName name="Macro7" localSheetId="24">#REF!</definedName>
    <definedName name="Macro7" localSheetId="23">#REF!</definedName>
    <definedName name="Macro7" localSheetId="36">#REF!</definedName>
    <definedName name="Macro7" localSheetId="1">#REF!</definedName>
    <definedName name="Macro7" localSheetId="28">#REF!</definedName>
    <definedName name="Macro7">#REF!</definedName>
    <definedName name="Macro8" localSheetId="29">#REF!</definedName>
    <definedName name="Macro8" localSheetId="9">#REF!</definedName>
    <definedName name="Macro8" localSheetId="8">#REF!</definedName>
    <definedName name="Macro8" localSheetId="10">#REF!</definedName>
    <definedName name="Macro8" localSheetId="35">#REF!</definedName>
    <definedName name="Macro8" localSheetId="24">#REF!</definedName>
    <definedName name="Macro8" localSheetId="23">#REF!</definedName>
    <definedName name="Macro8" localSheetId="36">#REF!</definedName>
    <definedName name="Macro8" localSheetId="1">#REF!</definedName>
    <definedName name="Macro8" localSheetId="28">#REF!</definedName>
    <definedName name="Macro8">#REF!</definedName>
    <definedName name="Macro9" localSheetId="29">#REF!</definedName>
    <definedName name="Macro9" localSheetId="9">#REF!</definedName>
    <definedName name="Macro9" localSheetId="8">#REF!</definedName>
    <definedName name="Macro9" localSheetId="10">#REF!</definedName>
    <definedName name="Macro9" localSheetId="35">#REF!</definedName>
    <definedName name="Macro9" localSheetId="24">#REF!</definedName>
    <definedName name="Macro9" localSheetId="23">#REF!</definedName>
    <definedName name="Macro9" localSheetId="36">#REF!</definedName>
    <definedName name="Macro9" localSheetId="1">#REF!</definedName>
    <definedName name="Macro9" localSheetId="28">#REF!</definedName>
    <definedName name="Macro9">#REF!</definedName>
    <definedName name="NombreTabla">"Dummy"</definedName>
    <definedName name="OLE_LINK1" localSheetId="13">'Evolución por regímenes'!$D$52</definedName>
    <definedName name="pppp">#REF!</definedName>
    <definedName name="Print_Area" localSheetId="18">'Adm. Públicas'!$B$1:$G$39</definedName>
    <definedName name="Print_Area" localSheetId="6">'Convenios Especiales'!$B$1:$D$38</definedName>
    <definedName name="Print_Area" localSheetId="11">'Diaria y media mensual'!$B$1:$G$34</definedName>
    <definedName name="Print_Area" localSheetId="9">'Empresas R.Carbón'!$B$1:$I$4</definedName>
    <definedName name="Print_Area" localSheetId="7">'Empresas R.General'!$B$1:$I$4</definedName>
    <definedName name="Print_Area" localSheetId="8">'Empresas R.Mar'!$B$1:$I$4</definedName>
    <definedName name="Print_Area" localSheetId="10">'Empresas Total Sistema'!$B$1:$G$4</definedName>
    <definedName name="Print_Area" localSheetId="12">'Evolución por Género'!$B$3:$J$7</definedName>
    <definedName name="Print_Area" localSheetId="13">'Evolución por regímenes'!$B$1:$I$43</definedName>
    <definedName name="Print_Area" localSheetId="19">'Evolución R.Autónomos'!$B$1:$G$6</definedName>
    <definedName name="Print_Area" localSheetId="22">'Evolución R.Carbón'!$B$1:$G$7</definedName>
    <definedName name="Print_Area" localSheetId="16">'Evolución R.General'!$B$1:$G$7</definedName>
    <definedName name="Print_Area" localSheetId="21">'Evolución R.Mar'!$B$1:$G$7</definedName>
    <definedName name="Print_Area" localSheetId="15">'Evolución total sistema'!$B$1:$G$7</definedName>
    <definedName name="Print_Area" localSheetId="14">'Evolución trab. Extranjeros'!$B$1:$I$5</definedName>
    <definedName name="Print_Area" localSheetId="24">'Graficos media y variación'!$B$4:$H$63</definedName>
    <definedName name="Print_Area" localSheetId="2">Índice!$B$1:$B$50</definedName>
    <definedName name="Print_Area" localSheetId="4">'Medias mensuales'!$B$1:$J$3</definedName>
    <definedName name="Print_Area" localSheetId="23">'Por regímenes'!$B$1:$G$20</definedName>
    <definedName name="Print_Area" localSheetId="26">'Prov y CCAA -R.General'!$C$1:$G$68</definedName>
    <definedName name="Print_Area" localSheetId="27">'Prov y CCAA -Variación'!$C$1:$H$67</definedName>
    <definedName name="Print_Area" localSheetId="25">'Provincias y CCAA'!$C$1:$H$69</definedName>
    <definedName name="Print_Area" localSheetId="20">'Sectores R.Autónomos'!$B$1:$G$30</definedName>
    <definedName name="Print_Area" localSheetId="17">'Sectores R.General'!$B$1:$G$34</definedName>
    <definedName name="Print_Area" localSheetId="5">'Series desestacionalizadas'!$B$1:$I$3</definedName>
    <definedName name="PROVINCIA" localSheetId="1">[1]PROVINCIAS!$R$3:$R$3000</definedName>
    <definedName name="PROVINCIA">[2]PROVINCIAS!$R$3:$R$3000</definedName>
    <definedName name="Recover" localSheetId="29">#REF!</definedName>
    <definedName name="Recover" localSheetId="9">#REF!</definedName>
    <definedName name="Recover" localSheetId="8">#REF!</definedName>
    <definedName name="Recover" localSheetId="10">#REF!</definedName>
    <definedName name="Recover" localSheetId="35">#REF!</definedName>
    <definedName name="Recover" localSheetId="24">#REF!</definedName>
    <definedName name="Recover" localSheetId="23">#REF!</definedName>
    <definedName name="Recover" localSheetId="36">#REF!</definedName>
    <definedName name="Recover" localSheetId="1">#REF!</definedName>
    <definedName name="Recover" localSheetId="28">#REF!</definedName>
    <definedName name="Recover">#REF!</definedName>
    <definedName name="REGIMENES" localSheetId="1">[1]PROVINCIAS!$P$3:$P$3000</definedName>
    <definedName name="REGIMENES">[2]PROVINCIAS!$P$3:$P$3000</definedName>
    <definedName name="REGIMENESCCAA" localSheetId="1">[1]CC.AA!$F$3:$F$3000</definedName>
    <definedName name="REGIMENESCCAA">[2]CC.AA!$F$3:$F$3000</definedName>
    <definedName name="rrreee" localSheetId="24">#REF!</definedName>
    <definedName name="rrreee" localSheetId="3">#REF!</definedName>
    <definedName name="rrreee">#REF!</definedName>
    <definedName name="rtertgfgh" localSheetId="24">#REF!</definedName>
    <definedName name="rtertgfgh" localSheetId="3">#REF!</definedName>
    <definedName name="rtertgfgh">#REF!</definedName>
    <definedName name="S" localSheetId="29">#REF!</definedName>
    <definedName name="S" localSheetId="36">#REF!</definedName>
    <definedName name="S">#REF!</definedName>
    <definedName name="serie1" localSheetId="9">#REF!</definedName>
    <definedName name="serie1" localSheetId="8">#REF!</definedName>
    <definedName name="serie1" localSheetId="10">#REF!</definedName>
    <definedName name="serie2" localSheetId="9">#REF!</definedName>
    <definedName name="serie2" localSheetId="8">#REF!</definedName>
    <definedName name="serie2" localSheetId="10">#REF!</definedName>
    <definedName name="seriea" localSheetId="9">#REF!</definedName>
    <definedName name="seriea" localSheetId="8">#REF!</definedName>
    <definedName name="seriea" localSheetId="10">#REF!</definedName>
    <definedName name="serieb">[2]PROVINCIAS!$P$3:$P$3000</definedName>
    <definedName name="SEXO" localSheetId="1">[1]PROVINCIAS!$S$3:$S$3000</definedName>
    <definedName name="SEXO">[2]PROVINCIAS!$S$3:$S$3000</definedName>
    <definedName name="SEXOCCAA" localSheetId="1">[1]CC.AA!$I$3:$I$3000</definedName>
    <definedName name="SEXOCCAA">[2]CC.AA!$I$3:$I$3000</definedName>
    <definedName name="U" localSheetId="29">#REF!</definedName>
    <definedName name="U" localSheetId="24">#REF!</definedName>
    <definedName name="U" localSheetId="3">#REF!</definedName>
    <definedName name="U" localSheetId="36">#REF!</definedName>
    <definedName name="U">#REF!</definedName>
  </definedNames>
  <calcPr calcId="145621"/>
</workbook>
</file>

<file path=xl/calcChain.xml><?xml version="1.0" encoding="utf-8"?>
<calcChain xmlns="http://schemas.openxmlformats.org/spreadsheetml/2006/main">
  <c r="F124" i="32491" l="1"/>
  <c r="G124" i="32491"/>
  <c r="H124" i="32491"/>
  <c r="I124" i="32491"/>
  <c r="K124" i="32491" s="1"/>
  <c r="J124" i="32491"/>
  <c r="L124" i="32491"/>
  <c r="M124" i="32491"/>
  <c r="N124" i="32491"/>
  <c r="O124" i="32491"/>
  <c r="E153" i="32486" l="1"/>
  <c r="E154" i="32486"/>
  <c r="E155" i="32486"/>
  <c r="E156" i="32486"/>
  <c r="E157" i="32486"/>
  <c r="E158" i="32486"/>
  <c r="E159" i="32486"/>
  <c r="E160" i="32486"/>
  <c r="E161" i="32486"/>
  <c r="E162" i="32486"/>
  <c r="E163" i="32486"/>
  <c r="E164" i="32486"/>
  <c r="E165" i="32486"/>
  <c r="E166" i="32486"/>
  <c r="E167" i="32486"/>
  <c r="E168" i="32486"/>
  <c r="E169" i="32486"/>
  <c r="E170" i="32486"/>
  <c r="E171" i="32486"/>
  <c r="E172" i="32486"/>
  <c r="E173" i="32486"/>
  <c r="E147" i="32486"/>
  <c r="E148" i="32486"/>
  <c r="E149" i="32486"/>
  <c r="E150" i="32486"/>
  <c r="E151" i="32486"/>
  <c r="E152" i="32486"/>
  <c r="D153" i="32486"/>
  <c r="D154" i="32486"/>
  <c r="D155" i="32486"/>
  <c r="D156" i="32486"/>
  <c r="D157" i="32486"/>
  <c r="D158" i="32486"/>
  <c r="D159" i="32486"/>
  <c r="D160" i="32486"/>
  <c r="D161" i="32486"/>
  <c r="D162" i="32486"/>
  <c r="D163" i="32486"/>
  <c r="D164" i="32486"/>
  <c r="D165" i="32486"/>
  <c r="D166" i="32486"/>
  <c r="D167" i="32486"/>
  <c r="D168" i="32486"/>
  <c r="D169" i="32486"/>
  <c r="D170" i="32486"/>
  <c r="D171" i="32486"/>
  <c r="D172" i="32486"/>
  <c r="D173" i="32486"/>
  <c r="D152" i="32486"/>
  <c r="D151" i="32486"/>
  <c r="D150" i="32486"/>
  <c r="D149" i="32486"/>
  <c r="D148" i="32486"/>
  <c r="D147" i="32486"/>
  <c r="W120" i="32491"/>
  <c r="W121" i="32491"/>
  <c r="W122" i="32491"/>
  <c r="W123" i="32491"/>
  <c r="U46" i="32494" l="1"/>
  <c r="T46" i="32494"/>
  <c r="S46" i="32494"/>
  <c r="R46" i="32494"/>
  <c r="Q46" i="32494"/>
  <c r="P46" i="32494"/>
  <c r="AC44" i="32494"/>
  <c r="AB44" i="32494"/>
  <c r="AA44" i="32494"/>
  <c r="Y44" i="32494"/>
  <c r="X44" i="32494"/>
  <c r="W44" i="32494"/>
  <c r="AC43" i="32494"/>
  <c r="AB43" i="32494"/>
  <c r="AA43" i="32494"/>
  <c r="Y43" i="32494"/>
  <c r="X43" i="32494"/>
  <c r="W43" i="32494"/>
  <c r="AC42" i="32494"/>
  <c r="AB42" i="32494"/>
  <c r="AA42" i="32494"/>
  <c r="Y42" i="32494"/>
  <c r="X42" i="32494"/>
  <c r="W42" i="32494"/>
  <c r="AC41" i="32494"/>
  <c r="AB41" i="32494"/>
  <c r="AA41" i="32494"/>
  <c r="Y41" i="32494"/>
  <c r="X41" i="32494"/>
  <c r="W41" i="32494"/>
  <c r="AC40" i="32494"/>
  <c r="AB40" i="32494"/>
  <c r="AA40" i="32494"/>
  <c r="Y40" i="32494"/>
  <c r="X40" i="32494"/>
  <c r="W40" i="32494"/>
  <c r="AC39" i="32494"/>
  <c r="AB39" i="32494"/>
  <c r="AA39" i="32494"/>
  <c r="Y39" i="32494"/>
  <c r="X39" i="32494"/>
  <c r="W39" i="32494"/>
  <c r="AC38" i="32494"/>
  <c r="AB38" i="32494"/>
  <c r="AA38" i="32494"/>
  <c r="Y38" i="32494"/>
  <c r="X38" i="32494"/>
  <c r="W38" i="32494"/>
  <c r="AC37" i="32494"/>
  <c r="AB37" i="32494"/>
  <c r="AA37" i="32494"/>
  <c r="Y37" i="32494"/>
  <c r="X37" i="32494"/>
  <c r="W37" i="32494"/>
  <c r="AC36" i="32494"/>
  <c r="AB36" i="32494"/>
  <c r="AA36" i="32494"/>
  <c r="Y36" i="32494"/>
  <c r="X36" i="32494"/>
  <c r="W36" i="32494"/>
  <c r="AC35" i="32494"/>
  <c r="AB35" i="32494"/>
  <c r="AA35" i="32494"/>
  <c r="Y35" i="32494"/>
  <c r="X35" i="32494"/>
  <c r="W35" i="32494"/>
  <c r="AC34" i="32494"/>
  <c r="AB34" i="32494"/>
  <c r="AA34" i="32494"/>
  <c r="Y34" i="32494"/>
  <c r="X34" i="32494"/>
  <c r="W34" i="32494"/>
  <c r="T21" i="32494"/>
  <c r="S21" i="32494"/>
  <c r="R21" i="32494"/>
  <c r="Q21" i="32494"/>
  <c r="T20" i="32494"/>
  <c r="S20" i="32494"/>
  <c r="R20" i="32494"/>
  <c r="Q20" i="32494"/>
  <c r="T19" i="32494"/>
  <c r="S19" i="32494"/>
  <c r="R19" i="32494"/>
  <c r="Q19" i="32494"/>
  <c r="T17" i="32494"/>
  <c r="S17" i="32494"/>
  <c r="R17" i="32494"/>
  <c r="Q17" i="32494"/>
  <c r="T16" i="32494"/>
  <c r="S16" i="32494"/>
  <c r="R16" i="32494"/>
  <c r="Q16" i="32494"/>
  <c r="T15" i="32494"/>
  <c r="S15" i="32494"/>
  <c r="R15" i="32494"/>
  <c r="Q15" i="32494"/>
  <c r="R51" i="32493"/>
  <c r="Q51" i="32493"/>
  <c r="P51" i="32493"/>
  <c r="R50" i="32493"/>
  <c r="Q50" i="32493"/>
  <c r="P50" i="32493"/>
  <c r="R49" i="32493"/>
  <c r="Q49" i="32493"/>
  <c r="P49" i="32493"/>
  <c r="R47" i="32493"/>
  <c r="Q47" i="32493"/>
  <c r="P47" i="32493"/>
  <c r="R46" i="32493"/>
  <c r="Q46" i="32493"/>
  <c r="P46" i="32493"/>
  <c r="R45" i="32493"/>
  <c r="Q45" i="32493"/>
  <c r="P45" i="32493"/>
  <c r="S43" i="32493"/>
  <c r="S51" i="32493" s="1"/>
  <c r="S42" i="32493"/>
  <c r="S41" i="32493"/>
  <c r="S40" i="32493"/>
  <c r="S49" i="32493" s="1"/>
  <c r="U19" i="32493"/>
  <c r="T19" i="32493"/>
  <c r="S19" i="32493"/>
  <c r="R19" i="32493"/>
  <c r="Q19" i="32493"/>
  <c r="P19" i="32493"/>
  <c r="U18" i="32493"/>
  <c r="T18" i="32493"/>
  <c r="S18" i="32493"/>
  <c r="R18" i="32493"/>
  <c r="Q18" i="32493"/>
  <c r="P18" i="32493"/>
  <c r="U17" i="32493"/>
  <c r="T17" i="32493"/>
  <c r="S17" i="32493"/>
  <c r="R17" i="32493"/>
  <c r="Q17" i="32493"/>
  <c r="P17" i="32493"/>
  <c r="U15" i="32493"/>
  <c r="T15" i="32493"/>
  <c r="S15" i="32493"/>
  <c r="R15" i="32493"/>
  <c r="Q15" i="32493"/>
  <c r="P15" i="32493"/>
  <c r="U14" i="32493"/>
  <c r="T14" i="32493"/>
  <c r="S14" i="32493"/>
  <c r="R14" i="32493"/>
  <c r="Q14" i="32493"/>
  <c r="P14" i="32493"/>
  <c r="U13" i="32493"/>
  <c r="T13" i="32493"/>
  <c r="S13" i="32493"/>
  <c r="R13" i="32493"/>
  <c r="Q13" i="32493"/>
  <c r="P13" i="32493"/>
  <c r="V11" i="32493"/>
  <c r="V10" i="32493"/>
  <c r="V9" i="32493"/>
  <c r="V8" i="32493"/>
  <c r="V7" i="32493"/>
  <c r="V6" i="32493"/>
  <c r="Q22" i="32492"/>
  <c r="P22" i="32492"/>
  <c r="O22" i="32492"/>
  <c r="Q20" i="32492"/>
  <c r="P20" i="32492"/>
  <c r="O20" i="32492"/>
  <c r="Q19" i="32492"/>
  <c r="P19" i="32492"/>
  <c r="O19" i="32492"/>
  <c r="Q16" i="32492"/>
  <c r="P16" i="32492"/>
  <c r="O16" i="32492"/>
  <c r="Q14" i="32492"/>
  <c r="P14" i="32492"/>
  <c r="O14" i="32492"/>
  <c r="Q13" i="32492"/>
  <c r="P13" i="32492"/>
  <c r="O13" i="32492"/>
  <c r="W119" i="32491"/>
  <c r="W118" i="32491"/>
  <c r="W117" i="32491"/>
  <c r="W116" i="32491"/>
  <c r="W115" i="32491"/>
  <c r="W114" i="32491"/>
  <c r="W113" i="32491"/>
  <c r="W112" i="32491"/>
  <c r="W111" i="32491"/>
  <c r="W110" i="32491"/>
  <c r="W109" i="32491"/>
  <c r="W108" i="32491"/>
  <c r="W107" i="32491"/>
  <c r="W106" i="32491"/>
  <c r="W105" i="32491"/>
  <c r="W104" i="32491"/>
  <c r="W103" i="32491"/>
  <c r="W102" i="32491"/>
  <c r="W101" i="32491"/>
  <c r="W100" i="32491"/>
  <c r="W99" i="32491"/>
  <c r="W98" i="32491"/>
  <c r="W97" i="32491"/>
  <c r="W96" i="32491"/>
  <c r="W95" i="32491"/>
  <c r="W94" i="32491"/>
  <c r="W93" i="32491"/>
  <c r="W92" i="32491"/>
  <c r="W91" i="32491"/>
  <c r="W90" i="32491"/>
  <c r="W89" i="32491"/>
  <c r="W88" i="32491"/>
  <c r="W87" i="32491"/>
  <c r="W86" i="32491"/>
  <c r="W85" i="32491"/>
  <c r="W84" i="32491"/>
  <c r="W83" i="32491"/>
  <c r="W82" i="32491"/>
  <c r="W81" i="32491"/>
  <c r="W80" i="32491"/>
  <c r="W79" i="32491"/>
  <c r="W78" i="32491"/>
  <c r="W77" i="32491"/>
  <c r="W76" i="32491"/>
  <c r="W75" i="32491"/>
  <c r="W74" i="32491"/>
  <c r="W73" i="32491"/>
  <c r="W72" i="32491"/>
  <c r="W71" i="32491"/>
  <c r="W70" i="32491"/>
  <c r="W69" i="32491"/>
  <c r="W68" i="32491"/>
  <c r="W67" i="32491"/>
  <c r="W66" i="32491"/>
  <c r="W65" i="32491"/>
  <c r="W64" i="32491"/>
  <c r="W63" i="32491"/>
  <c r="W62" i="32491"/>
  <c r="W61" i="32491"/>
  <c r="W60" i="32491"/>
  <c r="W59" i="32491"/>
  <c r="W58" i="32491"/>
  <c r="W57" i="32491"/>
  <c r="W56" i="32491"/>
  <c r="W55" i="32491"/>
  <c r="W54" i="32491"/>
  <c r="W53" i="32491"/>
  <c r="W52" i="32491"/>
  <c r="W51" i="32491"/>
  <c r="W50" i="32491"/>
  <c r="W49" i="32491"/>
  <c r="W48" i="32491"/>
  <c r="W47" i="32491"/>
  <c r="W46" i="32491"/>
  <c r="W45" i="32491"/>
  <c r="W44" i="32491"/>
  <c r="W43" i="32491"/>
  <c r="W42" i="32491"/>
  <c r="W41" i="32491"/>
  <c r="W40" i="32491"/>
  <c r="W39" i="32491"/>
  <c r="W38" i="32491"/>
  <c r="W37" i="32491"/>
  <c r="W36" i="32491"/>
  <c r="W35" i="32491"/>
  <c r="W34" i="32491"/>
  <c r="W33" i="32491"/>
  <c r="W32" i="32491"/>
  <c r="W31" i="32491"/>
  <c r="W30" i="32491"/>
  <c r="W29" i="32491"/>
  <c r="W28" i="32491"/>
  <c r="W27" i="32491"/>
  <c r="W26" i="32491"/>
  <c r="W25" i="32491"/>
  <c r="W24" i="32491"/>
  <c r="W23" i="32491"/>
  <c r="W22" i="32491"/>
  <c r="W21" i="32491"/>
  <c r="W20" i="32491"/>
  <c r="W19" i="32491"/>
  <c r="W18" i="32491"/>
  <c r="W17" i="32491"/>
  <c r="W16" i="32491"/>
  <c r="W15" i="32491"/>
  <c r="W14" i="32491"/>
  <c r="W13" i="32491"/>
  <c r="W12" i="32491"/>
  <c r="W11" i="32491"/>
  <c r="W10" i="32491"/>
  <c r="W9" i="32491"/>
  <c r="W8" i="32491"/>
  <c r="W7" i="32491"/>
  <c r="W6" i="32491"/>
  <c r="W5" i="32491"/>
  <c r="W4" i="32491"/>
  <c r="AC46" i="32494" l="1"/>
  <c r="Y46" i="32494"/>
  <c r="AB46" i="32494"/>
  <c r="V15" i="32493"/>
  <c r="V17" i="32493"/>
  <c r="V19" i="32493"/>
  <c r="X46" i="32494"/>
  <c r="AA46" i="32494"/>
  <c r="V13" i="32493"/>
  <c r="V18" i="32493"/>
  <c r="V14" i="32493"/>
  <c r="S45" i="32493"/>
  <c r="S46" i="32493"/>
  <c r="S47" i="32493"/>
  <c r="S50" i="32493"/>
  <c r="W46" i="32494"/>
  <c r="M187" i="32489"/>
  <c r="M186" i="32489"/>
  <c r="M21" i="32489"/>
  <c r="M20" i="32489"/>
  <c r="M19" i="32489"/>
  <c r="M18" i="32489"/>
  <c r="M17" i="32489"/>
  <c r="M16" i="32489"/>
  <c r="M15" i="32489"/>
  <c r="M14" i="32489"/>
  <c r="M13" i="32489"/>
  <c r="M12" i="32489"/>
  <c r="M11" i="32489"/>
  <c r="M10" i="32489"/>
  <c r="M9" i="32489"/>
  <c r="E7" i="32468" l="1"/>
  <c r="G7" i="32468" s="1"/>
  <c r="D7" i="32468"/>
  <c r="F7" i="32468" s="1"/>
  <c r="G6" i="32468"/>
  <c r="F6" i="32468"/>
  <c r="G5" i="32468"/>
  <c r="F5" i="32468"/>
  <c r="G4" i="32468"/>
  <c r="F4" i="32468"/>
  <c r="J59" i="32485" l="1"/>
  <c r="J51" i="32485"/>
  <c r="J48" i="32485"/>
  <c r="J44" i="32485"/>
  <c r="J39" i="32485"/>
  <c r="J29" i="32485"/>
  <c r="J23" i="32485"/>
  <c r="J19" i="32485"/>
  <c r="J13" i="32485"/>
  <c r="J4" i="32485"/>
  <c r="J66" i="32485" l="1"/>
  <c r="E142" i="32486"/>
  <c r="E143" i="32486"/>
  <c r="E144" i="32486"/>
  <c r="E145" i="32486"/>
  <c r="E146" i="32486"/>
  <c r="D142" i="32486"/>
  <c r="D143" i="32486"/>
  <c r="D144" i="32486"/>
  <c r="D145" i="32486"/>
  <c r="D146" i="32486"/>
  <c r="D141" i="32486" l="1"/>
  <c r="E141" i="32486"/>
  <c r="D140" i="32486" l="1"/>
  <c r="E131" i="32486"/>
  <c r="E132" i="32486"/>
  <c r="E133" i="32486"/>
  <c r="E134" i="32486"/>
  <c r="E135" i="32486"/>
  <c r="E136" i="32486"/>
  <c r="E137" i="32486"/>
  <c r="E138" i="32486"/>
  <c r="E139" i="32486"/>
  <c r="E140" i="32486"/>
  <c r="D131" i="32486"/>
  <c r="D132" i="32486"/>
  <c r="D133" i="32486"/>
  <c r="D134" i="32486"/>
  <c r="D135" i="32486"/>
  <c r="D136" i="32486"/>
  <c r="D137" i="32486"/>
  <c r="D138" i="32486"/>
  <c r="D139" i="32486"/>
  <c r="E130" i="32486"/>
  <c r="D130" i="32486"/>
  <c r="E129" i="32486" l="1"/>
  <c r="D129" i="32486"/>
  <c r="E128" i="32486"/>
  <c r="D128" i="32486"/>
  <c r="E127" i="32486"/>
  <c r="D127" i="32486"/>
  <c r="E126" i="32486"/>
  <c r="D126" i="32486"/>
  <c r="E125" i="32486"/>
  <c r="D125" i="32486"/>
  <c r="E124" i="32486"/>
  <c r="D124" i="32486"/>
  <c r="E123" i="32486"/>
  <c r="D123" i="32486"/>
  <c r="E122" i="32486"/>
  <c r="D122" i="32486"/>
  <c r="E121" i="32486"/>
  <c r="D121" i="32486"/>
  <c r="E120" i="32486"/>
  <c r="D120" i="32486"/>
  <c r="E119" i="32486"/>
  <c r="D119" i="32486"/>
  <c r="E118" i="32486"/>
  <c r="D118" i="32486"/>
  <c r="E117" i="32486"/>
  <c r="D117" i="32486"/>
  <c r="E116" i="32486"/>
  <c r="D116" i="32486"/>
  <c r="E115" i="32486"/>
  <c r="D115" i="32486"/>
  <c r="E114" i="32486"/>
  <c r="D114" i="32486"/>
  <c r="E113" i="32486"/>
  <c r="D113" i="32486"/>
  <c r="E112" i="32486"/>
  <c r="D112" i="32486"/>
  <c r="E111" i="32486"/>
  <c r="D111" i="32486"/>
  <c r="E110" i="32486"/>
  <c r="D110" i="32486"/>
  <c r="E109" i="32486"/>
  <c r="D109" i="32486"/>
  <c r="E108" i="32486"/>
  <c r="D108" i="32486"/>
  <c r="E107" i="32486"/>
  <c r="D107" i="32486"/>
  <c r="I59" i="32486" l="1"/>
  <c r="I51" i="32486"/>
  <c r="I48" i="32486"/>
  <c r="I44" i="32486"/>
  <c r="I39" i="32486"/>
  <c r="I29" i="32486"/>
  <c r="I23" i="32486"/>
  <c r="I19" i="32486"/>
  <c r="I13" i="32486"/>
  <c r="I4" i="32486"/>
  <c r="E106" i="32486" l="1"/>
  <c r="D106" i="32486"/>
  <c r="E105" i="32486"/>
  <c r="D105" i="32486"/>
  <c r="E104" i="32486"/>
  <c r="D104" i="32486"/>
  <c r="E103" i="32486"/>
  <c r="D103" i="32486"/>
  <c r="E102" i="32486"/>
  <c r="D102" i="32486"/>
  <c r="E101" i="32486"/>
  <c r="D101" i="32486"/>
  <c r="E100" i="32486"/>
  <c r="D100" i="32486"/>
  <c r="E99" i="32486"/>
  <c r="D99" i="32486"/>
  <c r="E98" i="32486"/>
  <c r="D98" i="32486"/>
  <c r="E97" i="32486"/>
  <c r="D97" i="32486"/>
  <c r="E96" i="32486"/>
  <c r="D96" i="32486"/>
  <c r="E95" i="32486"/>
  <c r="D95" i="32486"/>
  <c r="E94" i="32486"/>
  <c r="D94" i="32486"/>
  <c r="E93" i="32486"/>
  <c r="D93" i="32486"/>
  <c r="E92" i="32486"/>
  <c r="D92" i="32486"/>
  <c r="E91" i="32486"/>
  <c r="D91" i="32486"/>
  <c r="E90" i="32486"/>
  <c r="D90" i="32486"/>
  <c r="E89" i="32486"/>
  <c r="D89" i="32486"/>
  <c r="E88" i="32486"/>
  <c r="D88" i="32486"/>
  <c r="E87" i="32486"/>
  <c r="D87" i="32486"/>
  <c r="E86" i="32486"/>
  <c r="D86" i="32486"/>
  <c r="E85" i="32486"/>
  <c r="D85" i="32486"/>
  <c r="E84" i="32486"/>
  <c r="D84" i="32486"/>
  <c r="E83" i="32486"/>
  <c r="D83" i="32486"/>
  <c r="E82" i="32486"/>
  <c r="D82" i="32486"/>
  <c r="E81" i="32486"/>
  <c r="D81" i="32486"/>
  <c r="E80" i="32486"/>
  <c r="D80" i="32486"/>
  <c r="E79" i="32486"/>
  <c r="D79" i="32486"/>
  <c r="E78" i="32486"/>
  <c r="D78" i="32486"/>
  <c r="E77" i="32486"/>
  <c r="D77" i="32486"/>
  <c r="E76" i="32486"/>
  <c r="D76" i="32486"/>
  <c r="E75" i="32486"/>
  <c r="D75" i="32486"/>
  <c r="E74" i="32486"/>
  <c r="D74" i="32486"/>
  <c r="E73" i="32486"/>
  <c r="D73" i="32486"/>
  <c r="E72" i="32486"/>
  <c r="D72" i="32486"/>
  <c r="E71" i="32486"/>
  <c r="D71" i="32486"/>
  <c r="E70" i="32486"/>
  <c r="D70" i="32486"/>
  <c r="E69" i="32486"/>
  <c r="D69" i="32486"/>
  <c r="E68" i="32486"/>
  <c r="D68" i="32486"/>
  <c r="E67" i="32486"/>
  <c r="D67" i="32486"/>
  <c r="E66" i="32486"/>
  <c r="D66" i="32486"/>
  <c r="E65" i="32486"/>
  <c r="D65" i="32486"/>
  <c r="E64" i="32486"/>
  <c r="D64" i="32486"/>
  <c r="E63" i="32486"/>
  <c r="D63" i="32486"/>
  <c r="E62" i="32486"/>
  <c r="D62" i="32486"/>
  <c r="E61" i="32486"/>
  <c r="D61" i="32486"/>
  <c r="E60" i="32486"/>
  <c r="D60" i="32486"/>
  <c r="E59" i="32486"/>
  <c r="D59" i="32486"/>
  <c r="E58" i="32486"/>
  <c r="D58" i="32486"/>
  <c r="E57" i="32486"/>
  <c r="D57" i="32486"/>
  <c r="E56" i="32486"/>
  <c r="D56" i="32486"/>
  <c r="E55" i="32486"/>
  <c r="D55" i="32486"/>
  <c r="E54" i="32486"/>
  <c r="D54" i="32486"/>
  <c r="E53" i="32486"/>
  <c r="D53" i="32486"/>
  <c r="E52" i="32486"/>
  <c r="D52" i="32486"/>
  <c r="E51" i="32486"/>
  <c r="D51" i="32486"/>
  <c r="E50" i="32486"/>
  <c r="D50" i="32486"/>
  <c r="E49" i="32486"/>
  <c r="D49" i="32486"/>
  <c r="E48" i="32486"/>
  <c r="D48" i="32486"/>
  <c r="E47" i="32486"/>
  <c r="D47" i="32486"/>
  <c r="E46" i="32486"/>
  <c r="D46" i="32486"/>
  <c r="E45" i="32486"/>
  <c r="D45" i="32486"/>
  <c r="E44" i="32486"/>
  <c r="D44" i="32486"/>
  <c r="E43" i="32486"/>
  <c r="D43" i="32486"/>
  <c r="E42" i="32486"/>
  <c r="D42" i="32486"/>
  <c r="E41" i="32486"/>
  <c r="D41" i="32486"/>
  <c r="E40" i="32486"/>
  <c r="D40" i="32486"/>
  <c r="E39" i="32486"/>
  <c r="D39" i="32486"/>
  <c r="E38" i="32486"/>
  <c r="D38" i="32486"/>
  <c r="E37" i="32486"/>
  <c r="D37" i="32486"/>
  <c r="E36" i="32486"/>
  <c r="D36" i="32486"/>
  <c r="E35" i="32486"/>
  <c r="D35" i="32486"/>
  <c r="E34" i="32486"/>
  <c r="D34" i="32486"/>
  <c r="E33" i="32486"/>
  <c r="D33" i="32486"/>
  <c r="E32" i="32486"/>
  <c r="D32" i="32486"/>
  <c r="E31" i="32486"/>
  <c r="D31" i="32486"/>
  <c r="E30" i="32486"/>
  <c r="D30" i="32486"/>
  <c r="E29" i="32486"/>
  <c r="D29" i="32486"/>
  <c r="E28" i="32486"/>
  <c r="D28" i="32486"/>
  <c r="E27" i="32486"/>
  <c r="D27" i="32486"/>
  <c r="E26" i="32486"/>
  <c r="D26" i="32486"/>
  <c r="E25" i="32486"/>
  <c r="D25" i="32486"/>
  <c r="E24" i="32486"/>
  <c r="D24" i="32486"/>
  <c r="E23" i="32486"/>
  <c r="D23" i="32486"/>
  <c r="E22" i="32486"/>
  <c r="D22" i="32486"/>
  <c r="E21" i="32486"/>
  <c r="D21" i="32486"/>
  <c r="E20" i="32486"/>
  <c r="D20" i="32486"/>
  <c r="E19" i="32486"/>
  <c r="D19" i="32486"/>
  <c r="E18" i="32486"/>
  <c r="D18" i="32486"/>
  <c r="E17" i="32486"/>
  <c r="D17" i="32486"/>
  <c r="E16" i="32486"/>
  <c r="D16" i="32486"/>
  <c r="E15" i="32486"/>
  <c r="D15" i="32486"/>
  <c r="E14" i="32486"/>
  <c r="D14" i="32486"/>
  <c r="E13" i="32486"/>
  <c r="D13" i="32486"/>
  <c r="E12" i="32486"/>
  <c r="D12" i="32486"/>
  <c r="E11" i="32486"/>
  <c r="D11" i="32486"/>
  <c r="E10" i="32486"/>
  <c r="D10" i="32486"/>
  <c r="E9" i="32486"/>
  <c r="D9" i="32486"/>
  <c r="E8" i="32486"/>
  <c r="D8" i="32486"/>
  <c r="E7" i="32486"/>
  <c r="D7" i="32486"/>
  <c r="E6" i="32486"/>
  <c r="D6" i="32486"/>
  <c r="E185" i="32468" l="1"/>
  <c r="E184" i="32468"/>
  <c r="E10" i="32468"/>
  <c r="D10" i="32468"/>
  <c r="D8" i="32468"/>
  <c r="F8" i="32468"/>
  <c r="F10" i="32468" l="1"/>
</calcChain>
</file>

<file path=xl/sharedStrings.xml><?xml version="1.0" encoding="utf-8"?>
<sst xmlns="http://schemas.openxmlformats.org/spreadsheetml/2006/main" count="1740" uniqueCount="675">
  <si>
    <t>General</t>
  </si>
  <si>
    <t>Autónomos</t>
  </si>
  <si>
    <t>Agrario</t>
  </si>
  <si>
    <t xml:space="preserve"> Mar</t>
  </si>
  <si>
    <t>Carbón</t>
  </si>
  <si>
    <t xml:space="preserve"> Hogar</t>
  </si>
  <si>
    <t xml:space="preserve">Total </t>
  </si>
  <si>
    <t>ABSOLUTA</t>
  </si>
  <si>
    <t>%</t>
  </si>
  <si>
    <t>Enero</t>
  </si>
  <si>
    <t>Febrero</t>
  </si>
  <si>
    <t>Absoluta</t>
  </si>
  <si>
    <t>TOTAL</t>
  </si>
  <si>
    <t>en %</t>
  </si>
  <si>
    <t>Afiliados</t>
  </si>
  <si>
    <t>GENERAL</t>
  </si>
  <si>
    <t xml:space="preserve"> MAR</t>
  </si>
  <si>
    <t>GRANADA</t>
  </si>
  <si>
    <t>HUELVA</t>
  </si>
  <si>
    <t>SEVILLA</t>
  </si>
  <si>
    <t>HUESCA</t>
  </si>
  <si>
    <t>TERUEL</t>
  </si>
  <si>
    <t>ZARAGOZA</t>
  </si>
  <si>
    <t>ASTURIAS</t>
  </si>
  <si>
    <t>CANARIAS</t>
  </si>
  <si>
    <t>CANTABRIA</t>
  </si>
  <si>
    <t>BURGOS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</si>
  <si>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</si>
  <si>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</si>
  <si>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</si>
  <si>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</si>
  <si>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</si>
  <si>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</si>
  <si>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</si>
  <si>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</si>
  <si>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</si>
  <si>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</si>
  <si>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</si>
  <si>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</si>
  <si>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GIRONA</t>
  </si>
  <si>
    <t>LLEIDA</t>
  </si>
  <si>
    <t>TARRAGONA</t>
  </si>
  <si>
    <t>CATALUÑA</t>
  </si>
  <si>
    <t>C. VALENCIANA</t>
  </si>
  <si>
    <t>BADAJOZ</t>
  </si>
  <si>
    <t>EXTREMADURA</t>
  </si>
  <si>
    <t>LUGO</t>
  </si>
  <si>
    <t>PONTEVEDRA</t>
  </si>
  <si>
    <t>GALICIA</t>
  </si>
  <si>
    <t>MADRID</t>
  </si>
  <si>
    <t>MURCIA</t>
  </si>
  <si>
    <t>NAVARRA</t>
  </si>
  <si>
    <t>LA RIOJA</t>
  </si>
  <si>
    <t>CEUTA</t>
  </si>
  <si>
    <t>MELILLA</t>
  </si>
  <si>
    <t>DÍA</t>
  </si>
  <si>
    <t>TOTAL AFILIADOS</t>
  </si>
  <si>
    <t>ALTAS DIARIAS</t>
  </si>
  <si>
    <t xml:space="preserve">BAJAS DIARIAS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</si>
  <si>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</si>
  <si>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</si>
  <si>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</si>
  <si>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</si>
  <si>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</si>
  <si>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</si>
  <si>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</si>
  <si>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</si>
  <si>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Marzo</t>
  </si>
  <si>
    <t>Abril</t>
  </si>
  <si>
    <t>Mayo</t>
  </si>
  <si>
    <t>Junio</t>
  </si>
  <si>
    <t>Julio</t>
  </si>
  <si>
    <t>Agosto</t>
  </si>
  <si>
    <t>REGÍMENES</t>
  </si>
  <si>
    <t>AFILIADOS</t>
  </si>
  <si>
    <t xml:space="preserve"> CARBÓN</t>
  </si>
  <si>
    <t>ARAGÓN</t>
  </si>
  <si>
    <t>PAÍS VASCO</t>
  </si>
  <si>
    <t>TOTAL SISTEMA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</si>
  <si>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</si>
  <si>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</si>
  <si>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</si>
  <si>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</si>
  <si>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</si>
  <si>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</si>
  <si>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</si>
  <si>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</si>
  <si>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Medias Anuales</t>
  </si>
  <si>
    <t>TRABAJADORES EN ALTA</t>
  </si>
  <si>
    <t>HOMBRES</t>
  </si>
  <si>
    <t>MUJERES</t>
  </si>
  <si>
    <t>Variación Interanual en %</t>
  </si>
  <si>
    <t>Número</t>
  </si>
  <si>
    <t>% s/total</t>
  </si>
  <si>
    <t>Hombres</t>
  </si>
  <si>
    <t>Mujeres</t>
  </si>
  <si>
    <t>Total</t>
  </si>
  <si>
    <t>No consta</t>
  </si>
  <si>
    <t>Construcción</t>
  </si>
  <si>
    <t>Barcelona</t>
  </si>
  <si>
    <t>Girona</t>
  </si>
  <si>
    <t>Lleida</t>
  </si>
  <si>
    <t>Tarragona</t>
  </si>
  <si>
    <t>Lugo</t>
  </si>
  <si>
    <t>Pontevedra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</si>
  <si>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</si>
  <si>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</si>
  <si>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</si>
  <si>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</si>
  <si>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</si>
  <si>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</si>
  <si>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</si>
  <si>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</si>
  <si>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Alicante</t>
  </si>
  <si>
    <t>Castellón</t>
  </si>
  <si>
    <t>Valencia</t>
  </si>
  <si>
    <t>Huesca</t>
  </si>
  <si>
    <t>Teruel</t>
  </si>
  <si>
    <t>Zaragoza</t>
  </si>
  <si>
    <t>Albacete</t>
  </si>
  <si>
    <t>Ciudad Real</t>
  </si>
  <si>
    <t>Cuenca</t>
  </si>
  <si>
    <t>Guadalajara</t>
  </si>
  <si>
    <t>Toledo</t>
  </si>
  <si>
    <t>Las Palmas</t>
  </si>
  <si>
    <t>S.C.Tenerife</t>
  </si>
  <si>
    <t>Badajoz</t>
  </si>
  <si>
    <t>Cáceres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</si>
  <si>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</si>
  <si>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</si>
  <si>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</si>
  <si>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</si>
  <si>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</si>
  <si>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</si>
  <si>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</si>
  <si>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</si>
  <si>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SECTOR ACTIVIDAD</t>
  </si>
  <si>
    <t>Variación mensual</t>
  </si>
  <si>
    <t>Variación interanual</t>
  </si>
  <si>
    <t>Agricultura, Ganadería, Caza, Selvicultura y  Pesca</t>
  </si>
  <si>
    <t>Industrias Extractivas</t>
  </si>
  <si>
    <t>Industria Manufacturera</t>
  </si>
  <si>
    <t>Suministro de Energía Eléctrica, Gas, Vapor y Aire Acondicionado</t>
  </si>
  <si>
    <t>Suministro de Agua, Actividades de Saneamiento, Gestión de Residuos y Descontaminación</t>
  </si>
  <si>
    <t>Transporte y Almacenamiento</t>
  </si>
  <si>
    <t>Hostelería</t>
  </si>
  <si>
    <t>Información y Comunicaciones</t>
  </si>
  <si>
    <t>Actividades Inmobiliarias</t>
  </si>
  <si>
    <t>Educación</t>
  </si>
  <si>
    <t>Otros Servicios</t>
  </si>
  <si>
    <t>Actividades de los Hogares como Empleadores de Personal Doméstico y Productores de Bienes y Servicios para uso Propio</t>
  </si>
  <si>
    <t>Actividades de Organizaciones y Organismo Extraterritoriales</t>
  </si>
  <si>
    <t>Ourense</t>
  </si>
  <si>
    <t>A Coruña</t>
  </si>
  <si>
    <t>VARIACIÓN NETA EN EL MES</t>
  </si>
  <si>
    <t>Actividades Financieras y de Seguros</t>
  </si>
  <si>
    <t>Actividades Profesionales Científicas y Técnicas</t>
  </si>
  <si>
    <t>Actividades Administrativas y Servicios Auxiliares</t>
  </si>
  <si>
    <t>Administración Pública y Defensa; Seguridad Social Obligatoria</t>
  </si>
  <si>
    <t>Actividades Sanitarias y Servicios Sociales</t>
  </si>
  <si>
    <t>Actividades Artísticas, Recreativas y de Entretenimiento</t>
  </si>
  <si>
    <t>CAST.-LA MANCHA</t>
  </si>
  <si>
    <t>ILLES BALEARS</t>
  </si>
  <si>
    <t>Comercio; Reparación de Vehículos de Motor y Motocicletas</t>
  </si>
  <si>
    <t>Mensual</t>
  </si>
  <si>
    <t>DE 2 A 5 TRAB.</t>
  </si>
  <si>
    <t>DE 6 A 50 TRAB.</t>
  </si>
  <si>
    <t>DE 51 A 100 TRAB.</t>
  </si>
  <si>
    <t>DE 101 A 500 TRAB.</t>
  </si>
  <si>
    <t>MAS DE 500 TRAB.</t>
  </si>
  <si>
    <t>Código de Cuenta de Cotización</t>
  </si>
  <si>
    <t xml:space="preserve">NÚMERO DE EMPRESAS EN EL RÉGIMEN ESPECIAL DEL MAR CON TRABAJADORES A FIN DE MES </t>
  </si>
  <si>
    <t>ANDALUCÍA</t>
  </si>
  <si>
    <t>Ávila</t>
  </si>
  <si>
    <t>Araba/Álava</t>
  </si>
  <si>
    <t>Bizkaia</t>
  </si>
  <si>
    <t>14</t>
  </si>
  <si>
    <t>21</t>
  </si>
  <si>
    <t>Gipuzkoa</t>
  </si>
  <si>
    <t>CASTILLA-LEÓN</t>
  </si>
  <si>
    <t>15</t>
  </si>
  <si>
    <t>16</t>
  </si>
  <si>
    <t>30</t>
  </si>
  <si>
    <t>C. DE MADRID</t>
  </si>
  <si>
    <t>12</t>
  </si>
  <si>
    <t>13</t>
  </si>
  <si>
    <t>20</t>
  </si>
  <si>
    <t>AUTÓNOMOS</t>
  </si>
  <si>
    <t>-------</t>
  </si>
  <si>
    <t>Variación intermensual</t>
  </si>
  <si>
    <t>- S.E.T.A.</t>
  </si>
  <si>
    <t>- C. PROPIA</t>
  </si>
  <si>
    <t>- C. AJENA</t>
  </si>
  <si>
    <t xml:space="preserve">NÚMERO DE EMPRESAS EN EL RÉG. ESP. DEL CARBÓN CON TRABAJADORES A FIN DE MES </t>
  </si>
  <si>
    <t>RÉGIMEN GENERAL</t>
  </si>
  <si>
    <t>CARBÓN</t>
  </si>
  <si>
    <t>R. DE MURCIA</t>
  </si>
  <si>
    <t>TOTAL (sin S.E. Agrario ni S.E. Hogar)</t>
  </si>
  <si>
    <t>S.E. AGRARIO</t>
  </si>
  <si>
    <t>S.E. HOGAR</t>
  </si>
  <si>
    <t>TOTAL RÉGIMEN GENERAL</t>
  </si>
  <si>
    <t>- Sistema no S.E.T.A</t>
  </si>
  <si>
    <t>Relativa</t>
  </si>
  <si>
    <t>----</t>
  </si>
  <si>
    <t>S.E.HOGAR</t>
  </si>
  <si>
    <t>(1) El desglose figura en la siguiente página</t>
  </si>
  <si>
    <t xml:space="preserve">GENERAL (1) </t>
  </si>
  <si>
    <t>NÚMERO DE EMPRESAS EN EL RÉGIMEN GENERAL CON TRABAJADORES A FIN DE MES (1)</t>
  </si>
  <si>
    <t>NÚMERO DE EMPRESAS TOTAL SISTEMA (1)</t>
  </si>
  <si>
    <t>VARIACION ANUAL</t>
  </si>
  <si>
    <t>Nota: La diferencia de altas y bajas no coincide con la variación en el saldo. En altas y bajas se cuentan relaciones laborales y en saldo personas fisicas (para los sistemas especiales de Agrario y Hogar)</t>
  </si>
  <si>
    <t>-  R. General (1)</t>
  </si>
  <si>
    <t xml:space="preserve">- S.E.  Agrario </t>
  </si>
  <si>
    <t>(1) No incluye el S. E. Agrario ni el S. E. Hogar</t>
  </si>
  <si>
    <t>TIPO CONVENIO</t>
  </si>
  <si>
    <t>TOTAL REGÍMENES</t>
  </si>
  <si>
    <t>ASISTENCIA SANITARIA</t>
  </si>
  <si>
    <t>SERIE HISTÓRICA DE AFILIACIÓN MEDIA POR ACTIVIDAD ECONÓMICA Y RELACIÓN LABORAL (*)</t>
  </si>
  <si>
    <t>Actividad Económica</t>
  </si>
  <si>
    <t>Tipo relación laboral</t>
  </si>
  <si>
    <t>Agricultura, Ganadería y Pesca.</t>
  </si>
  <si>
    <t>Industria</t>
  </si>
  <si>
    <t>Servicios</t>
  </si>
  <si>
    <t>Asalariados</t>
  </si>
  <si>
    <t>No asalariados</t>
  </si>
  <si>
    <t>CLASIFICACIÓN SEGÚN CNAE-2009</t>
  </si>
  <si>
    <t xml:space="preserve">SERIE HISTÓRICA DE AFILIACIÓN MEDIA POR ACTIVIDAD ECONÓMICA Y RELACIÓN LABORAL CON AJUSTE ESTACIONAL </t>
  </si>
  <si>
    <t>EVOLUCIÓN  DE LA AFILIACIÓN  MEDIA</t>
  </si>
  <si>
    <t>RÉGIMEN ESPECIAL DE LA  MINERÍA DEL CARBÓN</t>
  </si>
  <si>
    <t>RÉGIMEN ESPECIAL DE TRABAJADORES DEL MAR</t>
  </si>
  <si>
    <t>Agricultura, Ganadería y Pesca</t>
  </si>
  <si>
    <t>RÉGIMEN ESPECIAL DE  TRABAJADORES  AUTÓNOMOS</t>
  </si>
  <si>
    <t>AFILIACIÓN POR SECTORES DE ACTIVIDAD</t>
  </si>
  <si>
    <t>Variación</t>
  </si>
  <si>
    <t>Anual</t>
  </si>
  <si>
    <t>AFILIACIÓN MEDIA POR REGÍMENES</t>
  </si>
  <si>
    <t>EVOLUCIÓN DE LA AFILIACIÓN MEDIA POR REGÍMENES</t>
  </si>
  <si>
    <t>EVOLUCIÓN DE LA AFILIACIÓN MEDIA POR GÉNERO</t>
  </si>
  <si>
    <t xml:space="preserve">EVOLUCIÓN DE LA AFILIACIÓN  MEDIA DE TRABAJADORES  EXTRANJEROS </t>
  </si>
  <si>
    <t>- S.E. Hogar</t>
  </si>
  <si>
    <t>Diferencia</t>
  </si>
  <si>
    <t>Administración Estatal</t>
  </si>
  <si>
    <t>Administración Autónomica</t>
  </si>
  <si>
    <t>Administración Local</t>
  </si>
  <si>
    <t xml:space="preserve">Total Administración </t>
  </si>
  <si>
    <t>VARIACIÓN MENSUAL</t>
  </si>
  <si>
    <t>VARIACIÓN ANUAL</t>
  </si>
  <si>
    <t>Variación anual</t>
  </si>
  <si>
    <t>Variación  mensual</t>
  </si>
  <si>
    <t>RELATIVA</t>
  </si>
  <si>
    <t>23</t>
  </si>
  <si>
    <t>(1) Excluidos el Sistema Especial Agrario y el Sistema Especial de Empleados de Hogar.</t>
  </si>
  <si>
    <t>19</t>
  </si>
  <si>
    <t>26</t>
  </si>
  <si>
    <t>27</t>
  </si>
  <si>
    <t xml:space="preserve">NÚMERO MEDIO DE AFILIADOS EN ALTA EN INVENTARIOS DE ENTES DE ADMINISTRACIONES PÚBLICAS POR ACTIVIDAD ECONÓMICA (CNAE 2009)
</t>
  </si>
  <si>
    <t>10</t>
  </si>
  <si>
    <t>11</t>
  </si>
  <si>
    <t>17</t>
  </si>
  <si>
    <t>18</t>
  </si>
  <si>
    <t>24</t>
  </si>
  <si>
    <t>31</t>
  </si>
  <si>
    <t>01</t>
  </si>
  <si>
    <t>02</t>
  </si>
  <si>
    <t>03</t>
  </si>
  <si>
    <t>05</t>
  </si>
  <si>
    <t>07</t>
  </si>
  <si>
    <t>08</t>
  </si>
  <si>
    <t>09</t>
  </si>
  <si>
    <t>22</t>
  </si>
  <si>
    <t>28</t>
  </si>
  <si>
    <t>29</t>
  </si>
  <si>
    <t>32</t>
  </si>
  <si>
    <t>33</t>
  </si>
  <si>
    <t>35</t>
  </si>
  <si>
    <t>36</t>
  </si>
  <si>
    <t>38</t>
  </si>
  <si>
    <t>39</t>
  </si>
  <si>
    <t>41</t>
  </si>
  <si>
    <t>42</t>
  </si>
  <si>
    <t>43</t>
  </si>
  <si>
    <t>45</t>
  </si>
  <si>
    <t>46</t>
  </si>
  <si>
    <t>47</t>
  </si>
  <si>
    <t>VARIACIÓN MENSUAL Y ANUAL</t>
  </si>
  <si>
    <t>(1) No incluye los Sistemas Especiales de  Agrario y de Empleados de Hogar.</t>
  </si>
  <si>
    <t>ALMERÍA</t>
  </si>
  <si>
    <t>CÁDIZ</t>
  </si>
  <si>
    <t>JAÉN</t>
  </si>
  <si>
    <t>MÁLAGA</t>
  </si>
  <si>
    <t>ÁVILA</t>
  </si>
  <si>
    <t>LEÓN</t>
  </si>
  <si>
    <t>CÁCERES</t>
  </si>
  <si>
    <t xml:space="preserve">RÉGIMEN GENERAL </t>
  </si>
  <si>
    <t xml:space="preserve">RÉGIMEN ESPECIAL DE TRABAJADORES AUTÓNOMOS </t>
  </si>
  <si>
    <t>VARIACIÓN NETA EN EL DÍA</t>
  </si>
  <si>
    <t>(1) En 2012 Integración de Hogar y Agrario</t>
  </si>
  <si>
    <t>(*) La suma de los Afiliados Medios de marzo y abril 2018 y enero 2019 por Sectores de Actividad no coincide con el  Total de Afiliados Medios, esto  es debido a que a lo largo del mes  se han producido altas en el Régimen 111 cuyo CCC no tiene asignada Actividad Económica en la Clasificación Nacional de Actividades Económicas 2009.</t>
  </si>
  <si>
    <t>Medias mensuales 2020</t>
  </si>
  <si>
    <t>Media 2020</t>
  </si>
  <si>
    <t>CLASIFICACIÓN SEGÚN CNAE-2009. Revisión de Enero 2020</t>
  </si>
  <si>
    <t>C.E. ORDINARIO</t>
  </si>
  <si>
    <t>C.E. MAYORES 52 AÑOS</t>
  </si>
  <si>
    <t>C.E. TIEMPO PARCIAL</t>
  </si>
  <si>
    <t>C.E. REDUCCI.JORNADA</t>
  </si>
  <si>
    <t>C.E. EMIGRANTES EXTR</t>
  </si>
  <si>
    <t>C.E.EMIGR.RETORNADOS</t>
  </si>
  <si>
    <t>C.E.ORG. INTERGUBERN</t>
  </si>
  <si>
    <t>C.E.TEMP.PER.INAC</t>
  </si>
  <si>
    <t>C.E. RG MUTUALISMO L</t>
  </si>
  <si>
    <t>C.E. AS EMIGR RETORN</t>
  </si>
  <si>
    <t>C.E. AS PENS SUIZOS</t>
  </si>
  <si>
    <t>C.E. TEMPORADA OM/96</t>
  </si>
  <si>
    <t>C.E. DEPORTISTAS</t>
  </si>
  <si>
    <t>C.E. FIJOS DISCONT</t>
  </si>
  <si>
    <t>C.E. R.E.M. ANT.95</t>
  </si>
  <si>
    <t>C.E. EMIGR.RET.TEMP</t>
  </si>
  <si>
    <t>C.E. FUNC/AGENTES CE</t>
  </si>
  <si>
    <t>C.E. EMIGR. (MENS)</t>
  </si>
  <si>
    <t>C.E. F ORG. INTER</t>
  </si>
  <si>
    <t>C.E. AS F ORG INTER</t>
  </si>
  <si>
    <t>C.E. AS EMIG C/PROP</t>
  </si>
  <si>
    <t>EXP REG EMP 55 AÑOS</t>
  </si>
  <si>
    <t>EXP REG EMP 61 AÑOS</t>
  </si>
  <si>
    <t>E R E SUB DES 55 AÑO</t>
  </si>
  <si>
    <t>E R E SUB DES 61 AÑO</t>
  </si>
  <si>
    <t>C.E. ALTA S/RETRIBUC</t>
  </si>
  <si>
    <t>C.E. CESE ACTIV.</t>
  </si>
  <si>
    <t>C.E.CLAUS. ADIC.ERE</t>
  </si>
  <si>
    <t>C.E.OBL.CUID.NO PROF</t>
  </si>
  <si>
    <t>C.E.OB.CU.NO PR.52 A</t>
  </si>
  <si>
    <t>C.E.ADIC.CUID.NO PRO</t>
  </si>
  <si>
    <t>C.E.ADIC.CU.NO.P.52A</t>
  </si>
  <si>
    <t>C.E. 76/2000-25/2001</t>
  </si>
  <si>
    <t>C.E. ADUANAS</t>
  </si>
  <si>
    <t>C.E. PROG.FORMACION</t>
  </si>
  <si>
    <t>C.E.DISC.DIF.INS.LAB</t>
  </si>
  <si>
    <t>CASTILLA Y LEÓN</t>
  </si>
  <si>
    <t>CASTILLA-LA MANCHA</t>
  </si>
  <si>
    <t>AFILIADOS OCUPADOS A LA SEGURIDAD SOCIAL</t>
  </si>
  <si>
    <t>ÍNDICE</t>
  </si>
  <si>
    <t>Medias mensuales</t>
  </si>
  <si>
    <t>Series desestacionalizadas</t>
  </si>
  <si>
    <t>Número medio de Convenios Especiales</t>
  </si>
  <si>
    <t>Número de empresas en Régimen General con trabajadores a fín de mes</t>
  </si>
  <si>
    <t>Número de empresas en Régimen del Mar con trabajadores a fín de mes</t>
  </si>
  <si>
    <t>Número de empresas en Régimen Especial del Carbón con trabajadores a fín de mes</t>
  </si>
  <si>
    <t>Número de empresas Total del sistema</t>
  </si>
  <si>
    <t>Afiliación diaria</t>
  </si>
  <si>
    <t>Evolución de la afiliación media por Género</t>
  </si>
  <si>
    <t>Evolución de la afiliación media por Regímenes</t>
  </si>
  <si>
    <t xml:space="preserve">Evolución de la afiliación media de trabajadores extranjeros </t>
  </si>
  <si>
    <t xml:space="preserve">Evolución de la afiliación media Total Sistema  </t>
  </si>
  <si>
    <t>Evolución de la afiliación media Régimen General</t>
  </si>
  <si>
    <t>Número medio de afiliados en alta en  entes de administraciones públicas</t>
  </si>
  <si>
    <t>Evolución de la afiliación media. R. Autónomos</t>
  </si>
  <si>
    <t>Evolución de la afiliación media. R. Mar</t>
  </si>
  <si>
    <t>Evolución de la afiliación media. R. Carbón</t>
  </si>
  <si>
    <t>Afiliación media por Regímenes</t>
  </si>
  <si>
    <t xml:space="preserve">Afiliación por provincias y CC.AA. </t>
  </si>
  <si>
    <t>Afiliación por provincias y CC.AA. Régimen General</t>
  </si>
  <si>
    <t>Afiliación por provincias y CC.AA.Variaciones</t>
  </si>
  <si>
    <t>VARIACIÓN
MENSUAL</t>
  </si>
  <si>
    <t>VARIACIÓN 
ANUAL</t>
  </si>
  <si>
    <t>PROVINCIA
CC.AA.</t>
  </si>
  <si>
    <t xml:space="preserve"> EMPRESAS Y TRABAJADORES EN SITUACIÓN DE ERTE</t>
  </si>
  <si>
    <t>CC.AA/
PROVINCIA</t>
  </si>
  <si>
    <t>NO FUERZA MAYOR</t>
  </si>
  <si>
    <t xml:space="preserve"> FUERZA MAYOR</t>
  </si>
  <si>
    <t>TOTALES</t>
  </si>
  <si>
    <t>CCC</t>
  </si>
  <si>
    <t>ANDALUCIA</t>
  </si>
  <si>
    <t>Asturias</t>
  </si>
  <si>
    <t>ISLAS BALEARES</t>
  </si>
  <si>
    <t>Islas Baleares</t>
  </si>
  <si>
    <t>Santa Cruz Tenerife</t>
  </si>
  <si>
    <t>Cantabria</t>
  </si>
  <si>
    <t>COMUNIDAD VALENCIANA</t>
  </si>
  <si>
    <t>Orense</t>
  </si>
  <si>
    <t>COMUNIDAD DE MADRID</t>
  </si>
  <si>
    <t>Madrid</t>
  </si>
  <si>
    <t>REGIÓN DE MURCIA</t>
  </si>
  <si>
    <t>Murcia</t>
  </si>
  <si>
    <t>Navarra</t>
  </si>
  <si>
    <t>Álava</t>
  </si>
  <si>
    <t>Gipúzkoa</t>
  </si>
  <si>
    <t>La Rioja</t>
  </si>
  <si>
    <t>Ceuta</t>
  </si>
  <si>
    <t>Melilla</t>
  </si>
  <si>
    <t>CNAE09 2 DÍGITOS</t>
  </si>
  <si>
    <t>Agricultura, ganadería, caza y servicios relacionados con las mismas</t>
  </si>
  <si>
    <t>Silvicultura y explotación forestal</t>
  </si>
  <si>
    <t>Pesca y acuicultura</t>
  </si>
  <si>
    <t>Extracción de antracita, hulla y lignito</t>
  </si>
  <si>
    <t>Extracción de crudo de petróleo y gas natural</t>
  </si>
  <si>
    <t>Extracción de minerales metálicos</t>
  </si>
  <si>
    <t>Otras industrias extractivas</t>
  </si>
  <si>
    <t>Actividades de apoyo a las industrias extractivas</t>
  </si>
  <si>
    <t>Industria de la alimentación</t>
  </si>
  <si>
    <t>Fabricación de bebidas</t>
  </si>
  <si>
    <t>Industria del tabaco</t>
  </si>
  <si>
    <t>Industria textil</t>
  </si>
  <si>
    <t>Confección de prendas de vestir</t>
  </si>
  <si>
    <t>Industria del cuero y del calzado</t>
  </si>
  <si>
    <t>Industria de la madera y del corcho, excepto muebles; cestería y espartería</t>
  </si>
  <si>
    <t>Industria del papel</t>
  </si>
  <si>
    <t>Artes gráficas y reproducción de soportes grabados</t>
  </si>
  <si>
    <t>Coquerías y refino de petróleo</t>
  </si>
  <si>
    <t>Industria química</t>
  </si>
  <si>
    <t>Fabricación de productos farmacéuticos</t>
  </si>
  <si>
    <t>Fabricación de productos de caucho y plásticos</t>
  </si>
  <si>
    <t>Fabricación de otros productos minerales no metálicos</t>
  </si>
  <si>
    <t>Metalurgia; fabricación de productos de hierro, acero y ferroaleaciones</t>
  </si>
  <si>
    <t>25</t>
  </si>
  <si>
    <t>Fabricación de productos metálicos, excepto maquinaria y equipo</t>
  </si>
  <si>
    <t>Fabricación de productos informáticos, electrónicos y ópticos</t>
  </si>
  <si>
    <t>Fabricación de material y equipo eléctrico</t>
  </si>
  <si>
    <t>Fabricación de maquinaria y equipo n.c.o.p.</t>
  </si>
  <si>
    <t>Fabricación de vehículos de motor, remolques y semirremolques</t>
  </si>
  <si>
    <t>Fabricación de otro material de transporte</t>
  </si>
  <si>
    <t>Fabricación de muebles</t>
  </si>
  <si>
    <t>Otras industrias manufactureras</t>
  </si>
  <si>
    <t>Reparación e instalación de maquinaria y equipo</t>
  </si>
  <si>
    <t>Suministro de energía eléctrica, gas, vapor y aire acondicionado</t>
  </si>
  <si>
    <t>Captación, depuración y distribución de agua</t>
  </si>
  <si>
    <t>37</t>
  </si>
  <si>
    <t>Recogida y tratamiento de aguas residuales</t>
  </si>
  <si>
    <t>Recogida, tratamiento y eliminación de residuos; valorización</t>
  </si>
  <si>
    <t>Actividades de descontaminación y otros servicios de gestión de residuos</t>
  </si>
  <si>
    <t>Construcción de edificios</t>
  </si>
  <si>
    <t>Ingeniería civil</t>
  </si>
  <si>
    <t>Actividades de construcción especializada</t>
  </si>
  <si>
    <t>Venta y reparación de vehículos de motor y motocicletas</t>
  </si>
  <si>
    <t>Comercio al por mayor e intermediarios del comercio, excepto de vehículos de motor y motocicletas</t>
  </si>
  <si>
    <t>Comercio al por menor, excepto de vehículos de motor y motocicletas</t>
  </si>
  <si>
    <t>49</t>
  </si>
  <si>
    <t>Transporte terrestre y por tubería</t>
  </si>
  <si>
    <t>50</t>
  </si>
  <si>
    <t>Transporte marítimo y por vías navegables interiores</t>
  </si>
  <si>
    <t>51</t>
  </si>
  <si>
    <t>Transporte aéreo</t>
  </si>
  <si>
    <t>52</t>
  </si>
  <si>
    <t>Almacenamiento y actividades anexas al transporte</t>
  </si>
  <si>
    <t>53</t>
  </si>
  <si>
    <t>Actividades postales y de correos</t>
  </si>
  <si>
    <t>55</t>
  </si>
  <si>
    <t>Servicios de alojamiento</t>
  </si>
  <si>
    <t>56</t>
  </si>
  <si>
    <t>Servicios de comidas y bebidas</t>
  </si>
  <si>
    <t>58</t>
  </si>
  <si>
    <t>Edición</t>
  </si>
  <si>
    <t>59</t>
  </si>
  <si>
    <t>Actividades cinematográficas, de vídeo y de programas de televisión, grabación de sonido y edición musical</t>
  </si>
  <si>
    <t>60</t>
  </si>
  <si>
    <t>Actividades de programación y emisión de radio y televisión</t>
  </si>
  <si>
    <t>61</t>
  </si>
  <si>
    <t>Telecomunicaciones</t>
  </si>
  <si>
    <t>62</t>
  </si>
  <si>
    <t>Programación, consultoría y otras actividades relacionadas con la informática</t>
  </si>
  <si>
    <t>63</t>
  </si>
  <si>
    <t>Servicios de información</t>
  </si>
  <si>
    <t>64</t>
  </si>
  <si>
    <t>Servicios financieros, excepto seguros y fondos de pensiones</t>
  </si>
  <si>
    <t>65</t>
  </si>
  <si>
    <t>Seguros, reaseguros y fondos de pensiones, excepto Seguridad Social obligatoria</t>
  </si>
  <si>
    <t>66</t>
  </si>
  <si>
    <t>Actividades auxiliares a los servicios financieros y a los seguros</t>
  </si>
  <si>
    <t>68</t>
  </si>
  <si>
    <t>Actividades inmobiliarias</t>
  </si>
  <si>
    <t>69</t>
  </si>
  <si>
    <t>Actividades jurídicas y de contabilidad</t>
  </si>
  <si>
    <t>70</t>
  </si>
  <si>
    <t>Actividades de las sedes centrales; actividades de consultoría de gestión empresarial</t>
  </si>
  <si>
    <t>71</t>
  </si>
  <si>
    <t>Servicios técnicos de arquitectura e ingeniería; ensayos y análisis técnicos</t>
  </si>
  <si>
    <t>72</t>
  </si>
  <si>
    <t>Investigación y desarrollo</t>
  </si>
  <si>
    <t>73</t>
  </si>
  <si>
    <t>Publicidad y estudios de mercado</t>
  </si>
  <si>
    <t>74</t>
  </si>
  <si>
    <t>Otras actividades profesionales, científicas y técnicas</t>
  </si>
  <si>
    <t>75</t>
  </si>
  <si>
    <t>Actividades veterinarias</t>
  </si>
  <si>
    <t>77</t>
  </si>
  <si>
    <t>Actividades de alquiler</t>
  </si>
  <si>
    <t>78</t>
  </si>
  <si>
    <t>Actividades relacionadas con el empleo</t>
  </si>
  <si>
    <t>79</t>
  </si>
  <si>
    <t>Actividades de agencias de viajes, operadores turísticos, servicios de reservas y actividades relacionadas con los mismos</t>
  </si>
  <si>
    <t>80</t>
  </si>
  <si>
    <t>Actividades de seguridad e investigación</t>
  </si>
  <si>
    <t>81</t>
  </si>
  <si>
    <t>Servicios a edificios y actividades de jardinería</t>
  </si>
  <si>
    <t>82</t>
  </si>
  <si>
    <t>Actividades administrativas de oficina y otras actividades auxiliares a las empresas</t>
  </si>
  <si>
    <t>84</t>
  </si>
  <si>
    <t>Administración Pública y defensa; Seguridad Social obligatoria</t>
  </si>
  <si>
    <t>85</t>
  </si>
  <si>
    <t>86</t>
  </si>
  <si>
    <t>Actividades sanitarias</t>
  </si>
  <si>
    <t>87</t>
  </si>
  <si>
    <t>Asistencia en establecimientos residenciales</t>
  </si>
  <si>
    <t>88</t>
  </si>
  <si>
    <t>Actividades de servicios sociales sin alojamiento</t>
  </si>
  <si>
    <t>90</t>
  </si>
  <si>
    <t>Actividades de creación, artísticas y espectáculos</t>
  </si>
  <si>
    <t>91</t>
  </si>
  <si>
    <t>Actividades de bibliotecas, archivos, museos y otras actividades culturales</t>
  </si>
  <si>
    <t>92</t>
  </si>
  <si>
    <t>Actividades de juegos de azar y apuestas</t>
  </si>
  <si>
    <t>93</t>
  </si>
  <si>
    <t>Actividades deportivas, recreativas y de entretenimiento</t>
  </si>
  <si>
    <t>94</t>
  </si>
  <si>
    <t>Actividades asociativas</t>
  </si>
  <si>
    <t>95</t>
  </si>
  <si>
    <t>Reparación de ordenadores, efectos personales y artículos de uso doméstico</t>
  </si>
  <si>
    <t>96</t>
  </si>
  <si>
    <t>Otros servicios personales</t>
  </si>
  <si>
    <t>97</t>
  </si>
  <si>
    <t>Actividades de los hogares como empleadores de personal doméstico</t>
  </si>
  <si>
    <t>99</t>
  </si>
  <si>
    <t>Actividades de organizaciones y organismos extraterritoriales</t>
  </si>
  <si>
    <t>ÁMBITO GEOGRÁFICO</t>
  </si>
  <si>
    <t>CÓRDOBA</t>
  </si>
  <si>
    <t>PALMAS (LAS)</t>
  </si>
  <si>
    <t>SANTA CRUZ DE TENERIFE</t>
  </si>
  <si>
    <t>CORUÑA (A)</t>
  </si>
  <si>
    <t>OURENSE</t>
  </si>
  <si>
    <t>ALICANTE/ALACANT</t>
  </si>
  <si>
    <t>CASTELLÓN/CASTELLÓ</t>
  </si>
  <si>
    <t>VALENCIA/VALÈNCIA</t>
  </si>
  <si>
    <t>COMUNITAT VALENCIANA</t>
  </si>
  <si>
    <t>ARABA/ÁLAVA</t>
  </si>
  <si>
    <t>GIPUZKOA</t>
  </si>
  <si>
    <t>BIZKAIA</t>
  </si>
  <si>
    <t>TOTAL NACIONAL</t>
  </si>
  <si>
    <t>AFILIADOS ÚLTIMO DÍA DEL MES</t>
  </si>
  <si>
    <t>Badajóz</t>
  </si>
  <si>
    <t>28 COMUNIDAD DE MADRID</t>
  </si>
  <si>
    <t>26 LA RIOJA</t>
  </si>
  <si>
    <t>AFILIACIÓN DIARIA</t>
  </si>
  <si>
    <t>Variación diaria</t>
  </si>
  <si>
    <t>Periodo</t>
  </si>
  <si>
    <t>Afiliación por Sectores de Actividad. Régimen General</t>
  </si>
  <si>
    <t>Afiliación por Sectores de Actividad. R. Autónomos</t>
  </si>
  <si>
    <t>ERTE por Provincias y CCAA</t>
  </si>
  <si>
    <t>ERTE por Sectores de Actividad</t>
  </si>
  <si>
    <t xml:space="preserve">Evolución afiliados último día de mes </t>
  </si>
  <si>
    <t>Afiliación diaria  2020</t>
  </si>
  <si>
    <t>SERIE HISTÓRICA DE LOS MESES DE JULIO</t>
  </si>
  <si>
    <t>TRABAJADORES
INCLUIDOS EN ERTE</t>
  </si>
  <si>
    <t>33 ASTURIAS</t>
  </si>
  <si>
    <t>07 ISLAS BALEARES</t>
  </si>
  <si>
    <t>39 CANTABRIA</t>
  </si>
  <si>
    <t>33 REGIÓN DE MURCIA</t>
  </si>
  <si>
    <t>31 NAVARRA</t>
  </si>
  <si>
    <t>51 Ceuta</t>
  </si>
  <si>
    <t>52 Melilla</t>
  </si>
  <si>
    <t>1 
TRABAJADOR</t>
  </si>
  <si>
    <t>DE 2 A 5 
TRAB.</t>
  </si>
  <si>
    <t>PRESTACIONES PARA AUTÓNOMOS</t>
  </si>
  <si>
    <r>
      <rPr>
        <b/>
        <sz val="10"/>
        <rFont val="Calibri"/>
        <family val="2"/>
        <scheme val="minor"/>
      </rPr>
      <t>Prestación extraordinaria vigente hasta 30 de junio</t>
    </r>
    <r>
      <rPr>
        <sz val="10"/>
        <rFont val="Calibri"/>
        <family val="2"/>
        <scheme val="minor"/>
      </rPr>
      <t xml:space="preserve"> (posibilidad de solicitarla hasta el 31 de julio)</t>
    </r>
  </si>
  <si>
    <t>Prestación para autónomos de temporada</t>
  </si>
  <si>
    <t>Nueva prestación 
compatible con la actividad</t>
  </si>
  <si>
    <t>Prestaciones para autónomos</t>
  </si>
  <si>
    <t>---</t>
  </si>
  <si>
    <t>Actividades de los hogares como pr de bienes y ser para uso propio</t>
  </si>
  <si>
    <t>06</t>
  </si>
  <si>
    <t>Agosto 2020</t>
  </si>
  <si>
    <t>insertar imagen grafico
 genero y extranjeros</t>
  </si>
  <si>
    <t>SERIE HISTÓRICA DE LOS MESES DE AGOSTO</t>
  </si>
  <si>
    <t>1 TRABAJADOR</t>
  </si>
  <si>
    <t>AFILIACIÓN  DIARIA EN EL MES DE AGOSTO Y MEDIA MENSUAL</t>
  </si>
  <si>
    <t>MEDIA AGOSTO</t>
  </si>
  <si>
    <t xml:space="preserve"> AGOSTO
2020</t>
  </si>
  <si>
    <t>INSERTAR GRAFICO</t>
  </si>
  <si>
    <t>AFILIACIÓN POR PROVINCIAS Y CC.AA. AGOSTO 2020</t>
  </si>
  <si>
    <t>AFILIACIÓN POR PROVINCIAS Y CC.AA. RÉGIMEN GENERAL. AGOSTO 2020</t>
  </si>
  <si>
    <t>TOTALES 
AGOSTO</t>
  </si>
  <si>
    <t>MEDIOS 
 AGOSTO</t>
  </si>
  <si>
    <t>AGOSTO 2020</t>
  </si>
  <si>
    <t>DATOS A 31 DE AGOSTO</t>
  </si>
  <si>
    <t>ENERO - AGOSTO 2020</t>
  </si>
  <si>
    <t>NÚMERO MEDIO DE CONVENIOS ESPECIALES. AGOSTO 2020</t>
  </si>
  <si>
    <t>AFILIADOS MEDIOS A LA SEGURIDAD SOCIAL.</t>
  </si>
  <si>
    <r>
      <rPr>
        <b/>
        <u/>
        <sz val="12"/>
        <rFont val="Calibri"/>
        <family val="2"/>
      </rPr>
      <t>AFILIADOS MEDIOS MENSUALES</t>
    </r>
  </si>
  <si>
    <t>La evolución de la afiliación media entre los meses de agosto de 2020 y 2019 por regímenes ha sido</t>
  </si>
  <si>
    <t>la siguiente:</t>
  </si>
  <si>
    <t>AFILIADOS MEDIOS
agosto-2020</t>
  </si>
  <si>
    <t>VARIACIÓN INTERANUAL
Absoluta              Relativa %</t>
  </si>
  <si>
    <r>
      <rPr>
        <sz val="8"/>
        <rFont val="Calibri"/>
        <family val="2"/>
      </rPr>
      <t>(*) No incluye el S.E. Agrario ni el S.E. Hogar</t>
    </r>
  </si>
  <si>
    <t>(**) Desde enero 2013 en el Sistema Especial de Empleados de Hogar se incluyen los afiliados del extinguido Régimen Especial de Empleados del Hogar (discontinuos).</t>
  </si>
  <si>
    <t>Informe afiliados medios</t>
  </si>
  <si>
    <t>EVOLUCIÓN DE LA AFILIACIÓN</t>
  </si>
  <si>
    <t>MEDIAS MENSUALES MES DE AGOSTO</t>
  </si>
  <si>
    <t/>
  </si>
  <si>
    <t>2007</t>
  </si>
  <si>
    <t>% de variación
 interanual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</si>
  <si>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</si>
  <si>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</si>
  <si>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</si>
  <si>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</si>
  <si>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</si>
  <si>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</si>
  <si>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</si>
  <si>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</si>
  <si>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</si>
  <si>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</si>
  <si>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</si>
  <si>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</si>
  <si>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</si>
  <si>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VARIACIÓN MENSUAL EN EL MES DE AGOSTO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</si>
  <si>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</si>
  <si>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Gráficos media mensual y variación mensual</t>
  </si>
  <si>
    <t>ANEXO COVID-19</t>
  </si>
  <si>
    <t>Variación diaria de afiliados</t>
  </si>
  <si>
    <t>Variación por Totales y por Género</t>
  </si>
  <si>
    <t>Variación por Regímenes y por tipo de contrato</t>
  </si>
  <si>
    <t>Variación por Sectores y por Secciones</t>
  </si>
  <si>
    <t>Fecha</t>
  </si>
  <si>
    <t xml:space="preserve">Diferencia diaria
de afiliados
</t>
  </si>
  <si>
    <t>MARZO</t>
  </si>
  <si>
    <t>ABRIL</t>
  </si>
  <si>
    <t>MAYO</t>
  </si>
  <si>
    <t>JUNIO</t>
  </si>
  <si>
    <t>JULIO</t>
  </si>
  <si>
    <t>AGOSTO</t>
  </si>
  <si>
    <t>Afiliados
Totales</t>
  </si>
  <si>
    <t>del 12/03 al 30/04</t>
  </si>
  <si>
    <t>del 01/05  al 31/08</t>
  </si>
  <si>
    <t>S.E.Agrario</t>
  </si>
  <si>
    <t>S.E.Hogar</t>
  </si>
  <si>
    <t>RETA</t>
  </si>
  <si>
    <t>Mar</t>
  </si>
  <si>
    <t>del 01/05 al 31/08</t>
  </si>
  <si>
    <t>ACUMULADO: del 12/03 al 31/08</t>
  </si>
  <si>
    <t>Agricultura</t>
  </si>
  <si>
    <t>del 12/03  al 30/04</t>
  </si>
  <si>
    <t>G. Comercio; 
Reparación de Vehículos de 
Motor y Motocicletas</t>
  </si>
  <si>
    <t>C. Industria Manufacturera</t>
  </si>
  <si>
    <t>Q.Actividades Sanitarias Y 
Servicios Sociales</t>
  </si>
  <si>
    <t>N.Actividades Administrativas
 Y Servicios Auxiliares</t>
  </si>
  <si>
    <t>I. Hostelería</t>
  </si>
  <si>
    <t>P. Educación</t>
  </si>
  <si>
    <t>F. Construcción</t>
  </si>
  <si>
    <t>M. Actividades Profesionales 
Científicas Y Técnicas</t>
  </si>
  <si>
    <t>H. Transporte y Almacenamiento</t>
  </si>
  <si>
    <t>RESTO SECCIONES</t>
  </si>
  <si>
    <t>INFORMACIÓN MENSUAL</t>
  </si>
  <si>
    <t>Variaciones
absolutas</t>
  </si>
  <si>
    <t>Variaciones
porcentuales</t>
  </si>
  <si>
    <t>INDEFINIDOS</t>
  </si>
  <si>
    <t>TEMPORALES</t>
  </si>
  <si>
    <t>OTROS</t>
  </si>
  <si>
    <t>FECHA</t>
  </si>
  <si>
    <t>O. Administración Pública Y
 Defensa; SS Obligatoria</t>
  </si>
  <si>
    <t>Variaciones absolutas</t>
  </si>
  <si>
    <t>Variaciones porcentuales</t>
  </si>
  <si>
    <t>ACUMULADO del 12/03 al 31/08</t>
  </si>
  <si>
    <t>ANEXO ERTES</t>
  </si>
  <si>
    <t>Año</t>
  </si>
  <si>
    <t>Numero de 
afiliados MEDIOS</t>
  </si>
  <si>
    <t>Variación
MENSUAL</t>
  </si>
  <si>
    <t>EVOLUCIÓN INTERANUAL</t>
  </si>
  <si>
    <r>
      <t xml:space="preserve">La tasa de variación interanual en agosto ha sido de </t>
    </r>
    <r>
      <rPr>
        <b/>
        <sz val="12"/>
        <color theme="1"/>
        <rFont val="Calibri"/>
        <family val="2"/>
      </rPr>
      <t xml:space="preserve">-2,73 % </t>
    </r>
    <r>
      <rPr>
        <sz val="12"/>
        <color theme="1"/>
        <rFont val="Calibri"/>
        <family val="2"/>
      </rPr>
      <t xml:space="preserve">para el Total Sistema y de </t>
    </r>
    <r>
      <rPr>
        <b/>
        <sz val="12"/>
        <color theme="1"/>
        <rFont val="Calibri"/>
        <family val="2"/>
      </rPr>
      <t xml:space="preserve">-3,28 % </t>
    </r>
    <r>
      <rPr>
        <sz val="12"/>
        <color theme="1"/>
        <rFont val="Calibri"/>
        <family val="2"/>
      </rPr>
      <t xml:space="preserve">para el </t>
    </r>
  </si>
  <si>
    <t>Régimen General.</t>
  </si>
  <si>
    <t>Régimen General</t>
  </si>
  <si>
    <t>General (*)</t>
  </si>
  <si>
    <t>S. E. Agrario</t>
  </si>
  <si>
    <t>S. E. Hogar (**)</t>
  </si>
  <si>
    <t>R.E. Autónomos</t>
  </si>
  <si>
    <t>R.E. Mar</t>
  </si>
  <si>
    <t>R.E. Carbón</t>
  </si>
  <si>
    <r>
      <t xml:space="preserve">El  número de afiliados al  Sistema  de  la Seguridad Social durante  el mes  de  agosto  ha  ascendido a </t>
    </r>
    <r>
      <rPr>
        <b/>
        <sz val="12"/>
        <color theme="1"/>
        <rFont val="Calibri"/>
        <family val="2"/>
      </rPr>
      <t>18.792.376</t>
    </r>
    <r>
      <rPr>
        <sz val="12"/>
        <color theme="1"/>
        <rFont val="Calibri"/>
        <family val="2"/>
      </rPr>
      <t xml:space="preserve"> En el Régimen General el número medio de afiliados en el mes ha sido de </t>
    </r>
    <r>
      <rPr>
        <b/>
        <sz val="12"/>
        <color theme="1"/>
        <rFont val="Calibri"/>
        <family val="2"/>
      </rPr>
      <t xml:space="preserve">14.397.137 </t>
    </r>
    <r>
      <rPr>
        <sz val="12"/>
        <color theme="1"/>
        <rFont val="Calibri"/>
        <family val="2"/>
      </rPr>
      <t>sin incluir a los Sistemas  Especiales de  Hogar y Agrario, integrados en  el Régimen General desde enero de 2012.</t>
    </r>
  </si>
  <si>
    <t>TRABAJADORES MEDIOS
POR GÉNERO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</si>
</sst>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3" formatCode="_-* #,##0.00\ _€_-;\-* #,##0.00\ _€_-;_-* &quot;-&quot;??\ _€_-;_-@_-"/>
    <numFmt numFmtId="164" formatCode="_(* #,##0_);_(* \(#,##0\);_(* &quot;-&quot;_);_(@_)"/>
    <numFmt numFmtId="165" formatCode="_(&quot;€&quot;* #,##0.00_);_(&quot;€&quot;* \(#,##0.00\);_(&quot;€&quot;* &quot;-&quot;??_);_(@_)"/>
    <numFmt numFmtId="166" formatCode="_(* #,##0.00_);_(* \(#,##0.00\);_(* &quot;-&quot;??_);_(@_)"/>
    <numFmt numFmtId="167" formatCode="_-* #,##0\ _P_t_s_-;\-* #,##0\ _P_t_s_-;_-* &quot;-&quot;\ _P_t_s_-;_-@_-"/>
    <numFmt numFmtId="168" formatCode="mmmm\-yy"/>
    <numFmt numFmtId="169" formatCode="#,##0_ ;[Red]\-#,##0\ "/>
    <numFmt numFmtId="170" formatCode="0.00_ ;[Red]\-0.00\ "/>
    <numFmt numFmtId="171" formatCode="#,##0.00_ ;[Red]\-#,##0.00\ "/>
    <numFmt numFmtId="172" formatCode="d\-mmm\-yyyy"/>
    <numFmt numFmtId="173" formatCode="#,##0\ \ "/>
    <numFmt numFmtId="174" formatCode="#,##0_ ;[Red]\-#,##0\ \ \ \ "/>
    <numFmt numFmtId="175" formatCode="#,##0_ ;[Red]\-#,##0\ \ "/>
    <numFmt numFmtId="176" formatCode="d\-mmm"/>
    <numFmt numFmtId="177" formatCode="d\-m\-yy"/>
    <numFmt numFmtId="178" formatCode="[$-C0A]d\-mmm\-yy;@"/>
    <numFmt numFmtId="179" formatCode="#,##0\ "/>
    <numFmt numFmtId="180" formatCode="[$-C0A]mmm\-yy;@"/>
    <numFmt numFmtId="181" formatCode="0.0"/>
    <numFmt numFmtId="182" formatCode="#,##0_ ;\-#,##0\ "/>
    <numFmt numFmtId="183" formatCode="0.00_ ;\-0.00\ "/>
    <numFmt numFmtId="184" formatCode="[$-C0A]d\-mmm;@"/>
    <numFmt numFmtId="185" formatCode="_-* #,##0\ _€_-;\-* #,##0\ _€_-;_-* &quot;-&quot;??\ _€_-;_-@_-"/>
    <numFmt numFmtId="186" formatCode="\+\ 0.00%"/>
    <numFmt numFmtId="187" formatCode="0.0000%"/>
  </numFmts>
  <fonts count="15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Gill Sans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Gill Sans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9"/>
      <name val="Gill Sans"/>
      <family val="2"/>
    </font>
    <font>
      <sz val="11"/>
      <color indexed="20"/>
      <name val="Gill Sans"/>
      <family val="2"/>
    </font>
    <font>
      <b/>
      <sz val="11"/>
      <color indexed="52"/>
      <name val="Gill Sans"/>
      <family val="2"/>
    </font>
    <font>
      <b/>
      <sz val="11"/>
      <color indexed="9"/>
      <name val="Gill Sans"/>
      <family val="2"/>
    </font>
    <font>
      <i/>
      <sz val="11"/>
      <color indexed="23"/>
      <name val="Gill Sans"/>
      <family val="2"/>
    </font>
    <font>
      <sz val="11"/>
      <color indexed="17"/>
      <name val="Gill Sans"/>
      <family val="2"/>
    </font>
    <font>
      <b/>
      <sz val="15"/>
      <color indexed="56"/>
      <name val="Gill Sans"/>
      <family val="2"/>
    </font>
    <font>
      <b/>
      <sz val="13"/>
      <color indexed="56"/>
      <name val="Gill Sans"/>
      <family val="2"/>
    </font>
    <font>
      <b/>
      <sz val="11"/>
      <color indexed="56"/>
      <name val="Gill Sans"/>
      <family val="2"/>
    </font>
    <font>
      <sz val="11"/>
      <color indexed="62"/>
      <name val="Gill Sans"/>
      <family val="2"/>
    </font>
    <font>
      <sz val="11"/>
      <color indexed="52"/>
      <name val="Gill Sans"/>
      <family val="2"/>
    </font>
    <font>
      <b/>
      <sz val="11"/>
      <color indexed="63"/>
      <name val="Gill Sans"/>
      <family val="2"/>
    </font>
    <font>
      <sz val="11"/>
      <color indexed="10"/>
      <name val="Gill Sans"/>
      <family val="2"/>
    </font>
    <font>
      <sz val="12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1"/>
      <color theme="1"/>
      <name val="Gill Sans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sz val="26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4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sz val="26"/>
      <name val="Calibri"/>
      <family val="2"/>
      <scheme val="minor"/>
    </font>
    <font>
      <sz val="2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16" tint="-0.499984740745262"/>
      <name val="Calibri"/>
      <family val="2"/>
      <scheme val="minor"/>
    </font>
    <font>
      <b/>
      <sz val="10"/>
      <color indexed="16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94363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0"/>
      <color indexed="11"/>
      <name val="Calibri"/>
      <family val="2"/>
      <scheme val="minor"/>
    </font>
    <font>
      <b/>
      <sz val="11"/>
      <color rgb="FF943634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8"/>
      <name val="Calibri"/>
      <family val="2"/>
      <scheme val="minor"/>
    </font>
    <font>
      <sz val="15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Tahoma"/>
      <family val="2"/>
    </font>
    <font>
      <sz val="16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i/>
      <sz val="10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b/>
      <u/>
      <sz val="12"/>
      <color rgb="FF000000"/>
      <name val="Calibri"/>
      <family val="2"/>
    </font>
    <font>
      <b/>
      <u/>
      <sz val="12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  <scheme val="minor"/>
    </font>
    <font>
      <i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9"/>
      </patternFill>
    </fill>
    <fill>
      <patternFill patternType="solid">
        <fgColor indexed="22"/>
        <bgColor indexed="9"/>
      </patternFill>
    </fill>
    <fill>
      <patternFill patternType="mediumGray">
        <fgColor indexed="9"/>
        <bgColor indexed="22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9B3937"/>
        <bgColor indexed="64"/>
      </patternFill>
    </fill>
    <fill>
      <patternFill patternType="solid">
        <fgColor rgb="FF7F7649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4DFEC"/>
        <bgColor indexed="64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9" tint="-0.2499465926084170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8"/>
      </right>
      <top/>
      <bottom/>
      <diagonal/>
    </border>
    <border>
      <left/>
      <right/>
      <top/>
      <bottom style="thin">
        <color indexed="8"/>
      </bottom>
      <diagonal/>
    </border>
  </borders>
  <cellStyleXfs count="201">
    <xf numFmtId="0" fontId="0" fillId="0" borderId="0" applyBorder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9" borderId="0" applyNumberFormat="0" applyBorder="0" applyAlignment="0" applyProtection="0"/>
    <xf numFmtId="0" fontId="34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36" fillId="21" borderId="2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165" fontId="1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4" borderId="0" applyNumberFormat="0" applyBorder="0" applyAlignment="0" applyProtection="0"/>
    <xf numFmtId="0" fontId="39" fillId="0" borderId="4" applyNumberFormat="0" applyFill="0" applyAlignment="0" applyProtection="0"/>
    <xf numFmtId="0" fontId="40" fillId="0" borderId="5" applyNumberFormat="0" applyFill="0" applyAlignment="0" applyProtection="0"/>
    <xf numFmtId="0" fontId="41" fillId="0" borderId="6" applyNumberFormat="0" applyFill="0" applyAlignment="0" applyProtection="0"/>
    <xf numFmtId="0" fontId="41" fillId="0" borderId="0" applyNumberFormat="0" applyFill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42" fillId="7" borderId="1" applyNumberFormat="0" applyAlignment="0" applyProtection="0"/>
    <xf numFmtId="0" fontId="43" fillId="0" borderId="3" applyNumberFormat="0" applyFill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4" fontId="49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47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48" fillId="0" borderId="0"/>
    <xf numFmtId="0" fontId="1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13" fillId="0" borderId="0"/>
    <xf numFmtId="0" fontId="15" fillId="0" borderId="0"/>
    <xf numFmtId="0" fontId="13" fillId="0" borderId="0" applyBorder="0"/>
    <xf numFmtId="0" fontId="13" fillId="0" borderId="0"/>
    <xf numFmtId="0" fontId="46" fillId="0" borderId="0"/>
    <xf numFmtId="0" fontId="13" fillId="0" borderId="0"/>
    <xf numFmtId="0" fontId="15" fillId="0" borderId="0"/>
    <xf numFmtId="0" fontId="15" fillId="0" borderId="0"/>
    <xf numFmtId="0" fontId="49" fillId="0" borderId="0"/>
    <xf numFmtId="0" fontId="49" fillId="0" borderId="0"/>
    <xf numFmtId="0" fontId="50" fillId="0" borderId="0"/>
    <xf numFmtId="0" fontId="50" fillId="0" borderId="0"/>
    <xf numFmtId="0" fontId="16" fillId="0" borderId="0" applyBorder="0"/>
    <xf numFmtId="0" fontId="47" fillId="0" borderId="0"/>
    <xf numFmtId="0" fontId="17" fillId="22" borderId="7" applyNumberFormat="0" applyFont="0" applyAlignment="0" applyProtection="0"/>
    <xf numFmtId="0" fontId="13" fillId="22" borderId="7" applyNumberFormat="0" applyFont="0" applyAlignment="0" applyProtection="0"/>
    <xf numFmtId="0" fontId="13" fillId="22" borderId="7" applyNumberFormat="0" applyFont="0" applyAlignment="0" applyProtection="0"/>
    <xf numFmtId="0" fontId="44" fillId="20" borderId="8" applyNumberFormat="0" applyAlignment="0" applyProtection="0"/>
    <xf numFmtId="9" fontId="13" fillId="0" borderId="0" applyFont="0" applyFill="0" applyBorder="0" applyAlignment="0" applyProtection="0"/>
    <xf numFmtId="0" fontId="28" fillId="20" borderId="8" applyNumberFormat="0" applyAlignment="0" applyProtection="0"/>
    <xf numFmtId="0" fontId="28" fillId="20" borderId="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1" fillId="0" borderId="0"/>
    <xf numFmtId="0" fontId="15" fillId="0" borderId="0"/>
    <xf numFmtId="166" fontId="10" fillId="0" borderId="0" applyFont="0" applyFill="0" applyBorder="0" applyAlignment="0" applyProtection="0"/>
    <xf numFmtId="0" fontId="13" fillId="0" borderId="0" applyBorder="0"/>
    <xf numFmtId="0" fontId="10" fillId="0" borderId="0"/>
    <xf numFmtId="0" fontId="63" fillId="0" borderId="0"/>
    <xf numFmtId="0" fontId="63" fillId="0" borderId="0"/>
    <xf numFmtId="0" fontId="10" fillId="0" borderId="0"/>
    <xf numFmtId="0" fontId="64" fillId="0" borderId="0" applyNumberFormat="0" applyFill="0" applyBorder="0" applyAlignment="0" applyProtection="0"/>
    <xf numFmtId="9" fontId="65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 applyBorder="0"/>
    <xf numFmtId="0" fontId="9" fillId="0" borderId="0"/>
    <xf numFmtId="0" fontId="75" fillId="0" borderId="0"/>
    <xf numFmtId="0" fontId="13" fillId="0" borderId="0" applyBorder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6" fillId="0" borderId="0"/>
    <xf numFmtId="0" fontId="61" fillId="0" borderId="0"/>
    <xf numFmtId="0" fontId="61" fillId="0" borderId="0"/>
    <xf numFmtId="0" fontId="2" fillId="0" borderId="0"/>
    <xf numFmtId="9" fontId="2" fillId="0" borderId="0" applyFont="0" applyFill="0" applyBorder="0" applyAlignment="0" applyProtection="0"/>
    <xf numFmtId="0" fontId="13" fillId="0" borderId="0"/>
    <xf numFmtId="0" fontId="13" fillId="0" borderId="0" applyBorder="0"/>
  </cellStyleXfs>
  <cellXfs count="1156">
    <xf numFmtId="0" fontId="0" fillId="0" borderId="0" xfId="0"/>
    <xf numFmtId="0" fontId="13" fillId="0" borderId="0" xfId="143"/>
    <xf numFmtId="0" fontId="51" fillId="0" borderId="0" xfId="0" applyFont="1"/>
    <xf numFmtId="3" fontId="51" fillId="0" borderId="22" xfId="0" applyNumberFormat="1" applyFont="1" applyBorder="1" applyAlignment="1">
      <alignment horizontal="right" indent="1"/>
    </xf>
    <xf numFmtId="10" fontId="51" fillId="0" borderId="9" xfId="0" applyNumberFormat="1" applyFont="1" applyBorder="1" applyAlignment="1">
      <alignment horizontal="right" indent="1"/>
    </xf>
    <xf numFmtId="3" fontId="51" fillId="0" borderId="9" xfId="0" applyNumberFormat="1" applyFont="1" applyBorder="1"/>
    <xf numFmtId="3" fontId="51" fillId="0" borderId="27" xfId="0" applyNumberFormat="1" applyFont="1" applyBorder="1" applyAlignment="1">
      <alignment horizontal="right" vertical="center" indent="1"/>
    </xf>
    <xf numFmtId="3" fontId="52" fillId="0" borderId="16" xfId="0" applyNumberFormat="1" applyFont="1" applyBorder="1" applyAlignment="1">
      <alignment horizontal="right" vertical="center" indent="1"/>
    </xf>
    <xf numFmtId="0" fontId="56" fillId="0" borderId="0" xfId="131" applyFont="1"/>
    <xf numFmtId="0" fontId="57" fillId="0" borderId="0" xfId="131" applyFont="1" applyBorder="1"/>
    <xf numFmtId="3" fontId="51" fillId="0" borderId="0" xfId="0" applyNumberFormat="1" applyFont="1"/>
    <xf numFmtId="4" fontId="56" fillId="0" borderId="0" xfId="0" applyNumberFormat="1" applyFont="1"/>
    <xf numFmtId="176" fontId="55" fillId="0" borderId="19" xfId="0" applyNumberFormat="1" applyFont="1" applyFill="1" applyBorder="1" applyAlignment="1" applyProtection="1">
      <alignment horizontal="center"/>
    </xf>
    <xf numFmtId="176" fontId="55" fillId="0" borderId="21" xfId="0" applyNumberFormat="1" applyFont="1" applyFill="1" applyBorder="1" applyAlignment="1" applyProtection="1">
      <alignment horizontal="center"/>
    </xf>
    <xf numFmtId="0" fontId="72" fillId="0" borderId="0" xfId="139" applyFont="1" applyFill="1" applyAlignment="1">
      <alignment vertical="center" wrapText="1"/>
    </xf>
    <xf numFmtId="0" fontId="51" fillId="0" borderId="0" xfId="139" applyFont="1"/>
    <xf numFmtId="3" fontId="77" fillId="0" borderId="0" xfId="139" applyNumberFormat="1" applyFont="1" applyAlignment="1">
      <alignment vertical="center"/>
    </xf>
    <xf numFmtId="0" fontId="51" fillId="0" borderId="0" xfId="139" applyFont="1" applyFill="1"/>
    <xf numFmtId="0" fontId="51" fillId="0" borderId="53" xfId="139" applyFont="1" applyBorder="1"/>
    <xf numFmtId="0" fontId="51" fillId="0" borderId="0" xfId="139" applyFont="1" applyAlignment="1"/>
    <xf numFmtId="0" fontId="78" fillId="0" borderId="0" xfId="141" applyFont="1" applyAlignment="1">
      <alignment horizontal="centerContinuous" vertical="center"/>
    </xf>
    <xf numFmtId="0" fontId="54" fillId="0" borderId="0" xfId="141" applyFont="1" applyBorder="1"/>
    <xf numFmtId="0" fontId="54" fillId="0" borderId="0" xfId="141" applyFont="1" applyBorder="1" applyAlignment="1">
      <alignment wrapText="1"/>
    </xf>
    <xf numFmtId="0" fontId="80" fillId="0" borderId="0" xfId="179" applyFont="1" applyAlignment="1">
      <alignment vertical="center"/>
    </xf>
    <xf numFmtId="0" fontId="80" fillId="0" borderId="0" xfId="179" applyFont="1"/>
    <xf numFmtId="0" fontId="51" fillId="0" borderId="0" xfId="141" applyFont="1"/>
    <xf numFmtId="0" fontId="54" fillId="0" borderId="0" xfId="141" applyFont="1"/>
    <xf numFmtId="0" fontId="51" fillId="0" borderId="0" xfId="141" applyFont="1" applyBorder="1"/>
    <xf numFmtId="0" fontId="51" fillId="24" borderId="0" xfId="154" applyFont="1" applyFill="1" applyAlignment="1">
      <alignment horizontal="center"/>
    </xf>
    <xf numFmtId="1" fontId="58" fillId="30" borderId="23" xfId="143" applyNumberFormat="1" applyFont="1" applyFill="1" applyBorder="1" applyAlignment="1" applyProtection="1">
      <alignment horizontal="center"/>
    </xf>
    <xf numFmtId="3" fontId="83" fillId="31" borderId="19" xfId="154" applyNumberFormat="1" applyFont="1" applyFill="1" applyBorder="1" applyAlignment="1">
      <alignment horizontal="right" indent="1"/>
    </xf>
    <xf numFmtId="3" fontId="83" fillId="31" borderId="13" xfId="154" applyNumberFormat="1" applyFont="1" applyFill="1" applyBorder="1" applyAlignment="1">
      <alignment horizontal="right" indent="1"/>
    </xf>
    <xf numFmtId="3" fontId="66" fillId="31" borderId="24" xfId="154" applyNumberFormat="1" applyFont="1" applyFill="1" applyBorder="1" applyAlignment="1">
      <alignment horizontal="right" indent="1"/>
    </xf>
    <xf numFmtId="3" fontId="83" fillId="31" borderId="12" xfId="154" applyNumberFormat="1" applyFont="1" applyFill="1" applyBorder="1" applyAlignment="1">
      <alignment horizontal="right" indent="1"/>
    </xf>
    <xf numFmtId="1" fontId="58" fillId="30" borderId="24" xfId="143" applyNumberFormat="1" applyFont="1" applyFill="1" applyBorder="1" applyAlignment="1" applyProtection="1">
      <alignment horizontal="center"/>
    </xf>
    <xf numFmtId="3" fontId="83" fillId="31" borderId="21" xfId="154" applyNumberFormat="1" applyFont="1" applyFill="1" applyBorder="1" applyAlignment="1">
      <alignment horizontal="right" indent="1"/>
    </xf>
    <xf numFmtId="3" fontId="83" fillId="31" borderId="25" xfId="154" applyNumberFormat="1" applyFont="1" applyFill="1" applyBorder="1" applyAlignment="1">
      <alignment horizontal="right" indent="1"/>
    </xf>
    <xf numFmtId="3" fontId="66" fillId="31" borderId="23" xfId="154" applyNumberFormat="1" applyFont="1" applyFill="1" applyBorder="1" applyAlignment="1">
      <alignment horizontal="right" indent="1"/>
    </xf>
    <xf numFmtId="3" fontId="83" fillId="31" borderId="11" xfId="154" applyNumberFormat="1" applyFont="1" applyFill="1" applyBorder="1" applyAlignment="1">
      <alignment horizontal="right" indent="1"/>
    </xf>
    <xf numFmtId="0" fontId="51" fillId="24" borderId="0" xfId="154" applyFont="1" applyFill="1" applyAlignment="1">
      <alignment horizontal="center" vertical="center"/>
    </xf>
    <xf numFmtId="3" fontId="83" fillId="31" borderId="20" xfId="154" applyNumberFormat="1" applyFont="1" applyFill="1" applyBorder="1" applyAlignment="1">
      <alignment horizontal="right" indent="1"/>
    </xf>
    <xf numFmtId="3" fontId="83" fillId="31" borderId="0" xfId="154" applyNumberFormat="1" applyFont="1" applyFill="1" applyBorder="1" applyAlignment="1">
      <alignment horizontal="right" indent="1"/>
    </xf>
    <xf numFmtId="3" fontId="66" fillId="31" borderId="22" xfId="154" applyNumberFormat="1" applyFont="1" applyFill="1" applyBorder="1" applyAlignment="1">
      <alignment horizontal="right" indent="1"/>
    </xf>
    <xf numFmtId="3" fontId="83" fillId="31" borderId="9" xfId="154" applyNumberFormat="1" applyFont="1" applyFill="1" applyBorder="1" applyAlignment="1">
      <alignment horizontal="right" indent="1"/>
    </xf>
    <xf numFmtId="0" fontId="51" fillId="0" borderId="0" xfId="143" applyFont="1"/>
    <xf numFmtId="0" fontId="59" fillId="0" borderId="0" xfId="143" applyFont="1"/>
    <xf numFmtId="3" fontId="83" fillId="0" borderId="29" xfId="154" applyNumberFormat="1" applyFont="1" applyFill="1" applyBorder="1" applyAlignment="1">
      <alignment horizontal="right" indent="1"/>
    </xf>
    <xf numFmtId="3" fontId="83" fillId="0" borderId="10" xfId="154" applyNumberFormat="1" applyFont="1" applyFill="1" applyBorder="1" applyAlignment="1">
      <alignment horizontal="right" indent="1"/>
    </xf>
    <xf numFmtId="0" fontId="51" fillId="32" borderId="0" xfId="154" applyFont="1" applyFill="1" applyAlignment="1">
      <alignment horizontal="center"/>
    </xf>
    <xf numFmtId="1" fontId="85" fillId="0" borderId="23" xfId="143" applyNumberFormat="1" applyFont="1" applyFill="1" applyBorder="1" applyAlignment="1" applyProtection="1">
      <alignment horizontal="center"/>
    </xf>
    <xf numFmtId="3" fontId="83" fillId="0" borderId="19" xfId="154" applyNumberFormat="1" applyFont="1" applyFill="1" applyBorder="1" applyAlignment="1">
      <alignment horizontal="right" indent="1"/>
    </xf>
    <xf numFmtId="3" fontId="83" fillId="0" borderId="13" xfId="154" applyNumberFormat="1" applyFont="1" applyFill="1" applyBorder="1" applyAlignment="1">
      <alignment horizontal="right" indent="1"/>
    </xf>
    <xf numFmtId="3" fontId="83" fillId="0" borderId="24" xfId="154" applyNumberFormat="1" applyFont="1" applyFill="1" applyBorder="1" applyAlignment="1">
      <alignment horizontal="right" indent="1"/>
    </xf>
    <xf numFmtId="3" fontId="83" fillId="0" borderId="12" xfId="154" applyNumberFormat="1" applyFont="1" applyFill="1" applyBorder="1" applyAlignment="1">
      <alignment horizontal="right" indent="1"/>
    </xf>
    <xf numFmtId="1" fontId="58" fillId="40" borderId="23" xfId="143" applyNumberFormat="1" applyFont="1" applyFill="1" applyBorder="1" applyAlignment="1" applyProtection="1">
      <alignment horizontal="center"/>
    </xf>
    <xf numFmtId="3" fontId="66" fillId="40" borderId="19" xfId="154" applyNumberFormat="1" applyFont="1" applyFill="1" applyBorder="1" applyAlignment="1">
      <alignment horizontal="right" indent="1"/>
    </xf>
    <xf numFmtId="3" fontId="66" fillId="40" borderId="13" xfId="154" applyNumberFormat="1" applyFont="1" applyFill="1" applyBorder="1" applyAlignment="1">
      <alignment horizontal="right" indent="1"/>
    </xf>
    <xf numFmtId="3" fontId="66" fillId="40" borderId="24" xfId="154" applyNumberFormat="1" applyFont="1" applyFill="1" applyBorder="1" applyAlignment="1">
      <alignment horizontal="right" indent="1"/>
    </xf>
    <xf numFmtId="3" fontId="66" fillId="40" borderId="12" xfId="154" applyNumberFormat="1" applyFont="1" applyFill="1" applyBorder="1" applyAlignment="1">
      <alignment horizontal="right" indent="1"/>
    </xf>
    <xf numFmtId="1" fontId="58" fillId="40" borderId="24" xfId="143" applyNumberFormat="1" applyFont="1" applyFill="1" applyBorder="1" applyAlignment="1" applyProtection="1">
      <alignment horizontal="center"/>
    </xf>
    <xf numFmtId="3" fontId="83" fillId="0" borderId="28" xfId="154" applyNumberFormat="1" applyFont="1" applyFill="1" applyBorder="1" applyAlignment="1">
      <alignment horizontal="right" indent="1"/>
    </xf>
    <xf numFmtId="166" fontId="51" fillId="24" borderId="0" xfId="115" applyFont="1" applyFill="1" applyBorder="1" applyAlignment="1" applyProtection="1">
      <alignment horizontal="center"/>
    </xf>
    <xf numFmtId="166" fontId="52" fillId="24" borderId="0" xfId="115" applyFont="1" applyFill="1" applyBorder="1" applyAlignment="1" applyProtection="1">
      <alignment horizontal="center"/>
    </xf>
    <xf numFmtId="169" fontId="83" fillId="31" borderId="24" xfId="154" applyNumberFormat="1" applyFont="1" applyFill="1" applyBorder="1" applyAlignment="1">
      <alignment horizontal="right"/>
    </xf>
    <xf numFmtId="169" fontId="83" fillId="31" borderId="12" xfId="154" applyNumberFormat="1" applyFont="1" applyFill="1" applyBorder="1" applyAlignment="1">
      <alignment horizontal="right"/>
    </xf>
    <xf numFmtId="0" fontId="51" fillId="24" borderId="0" xfId="154" applyFont="1" applyFill="1" applyBorder="1" applyAlignment="1">
      <alignment horizontal="center"/>
    </xf>
    <xf numFmtId="169" fontId="83" fillId="31" borderId="23" xfId="154" applyNumberFormat="1" applyFont="1" applyFill="1" applyBorder="1" applyAlignment="1">
      <alignment horizontal="right"/>
    </xf>
    <xf numFmtId="169" fontId="83" fillId="31" borderId="11" xfId="154" applyNumberFormat="1" applyFont="1" applyFill="1" applyBorder="1" applyAlignment="1">
      <alignment horizontal="right"/>
    </xf>
    <xf numFmtId="169" fontId="51" fillId="24" borderId="0" xfId="154" applyNumberFormat="1" applyFont="1" applyFill="1" applyAlignment="1">
      <alignment horizontal="center"/>
    </xf>
    <xf numFmtId="169" fontId="51" fillId="34" borderId="19" xfId="154" applyNumberFormat="1" applyFont="1" applyFill="1" applyBorder="1" applyAlignment="1">
      <alignment horizontal="right" indent="1"/>
    </xf>
    <xf numFmtId="169" fontId="51" fillId="34" borderId="9" xfId="154" applyNumberFormat="1" applyFont="1" applyFill="1" applyBorder="1" applyAlignment="1">
      <alignment horizontal="right" indent="1"/>
    </xf>
    <xf numFmtId="169" fontId="66" fillId="31" borderId="24" xfId="154" applyNumberFormat="1" applyFont="1" applyFill="1" applyBorder="1" applyAlignment="1">
      <alignment horizontal="right"/>
    </xf>
    <xf numFmtId="169" fontId="83" fillId="0" borderId="24" xfId="154" applyNumberFormat="1" applyFont="1" applyFill="1" applyBorder="1" applyAlignment="1">
      <alignment horizontal="right"/>
    </xf>
    <xf numFmtId="1" fontId="52" fillId="40" borderId="24" xfId="143" applyNumberFormat="1" applyFont="1" applyFill="1" applyBorder="1" applyAlignment="1" applyProtection="1">
      <alignment horizontal="center"/>
    </xf>
    <xf numFmtId="169" fontId="51" fillId="0" borderId="20" xfId="154" applyNumberFormat="1" applyFont="1" applyFill="1" applyBorder="1" applyAlignment="1">
      <alignment horizontal="right"/>
    </xf>
    <xf numFmtId="169" fontId="51" fillId="0" borderId="28" xfId="154" applyNumberFormat="1" applyFont="1" applyFill="1" applyBorder="1" applyAlignment="1">
      <alignment horizontal="right"/>
    </xf>
    <xf numFmtId="1" fontId="87" fillId="0" borderId="23" xfId="143" applyNumberFormat="1" applyFont="1" applyFill="1" applyBorder="1" applyAlignment="1" applyProtection="1">
      <alignment horizontal="center"/>
    </xf>
    <xf numFmtId="3" fontId="83" fillId="0" borderId="21" xfId="154" applyNumberFormat="1" applyFont="1" applyFill="1" applyBorder="1" applyAlignment="1">
      <alignment horizontal="right" indent="1"/>
    </xf>
    <xf numFmtId="3" fontId="83" fillId="0" borderId="25" xfId="154" applyNumberFormat="1" applyFont="1" applyFill="1" applyBorder="1" applyAlignment="1">
      <alignment horizontal="right" indent="1"/>
    </xf>
    <xf numFmtId="3" fontId="83" fillId="0" borderId="23" xfId="154" applyNumberFormat="1" applyFont="1" applyFill="1" applyBorder="1" applyAlignment="1">
      <alignment horizontal="right" indent="1"/>
    </xf>
    <xf numFmtId="3" fontId="83" fillId="0" borderId="11" xfId="154" applyNumberFormat="1" applyFont="1" applyFill="1" applyBorder="1" applyAlignment="1">
      <alignment horizontal="right" indent="1"/>
    </xf>
    <xf numFmtId="169" fontId="83" fillId="0" borderId="23" xfId="154" applyNumberFormat="1" applyFont="1" applyFill="1" applyBorder="1" applyAlignment="1">
      <alignment horizontal="right"/>
    </xf>
    <xf numFmtId="1" fontId="88" fillId="40" borderId="23" xfId="143" applyNumberFormat="1" applyFont="1" applyFill="1" applyBorder="1" applyAlignment="1" applyProtection="1">
      <alignment horizontal="center"/>
    </xf>
    <xf numFmtId="169" fontId="66" fillId="40" borderId="24" xfId="154" applyNumberFormat="1" applyFont="1" applyFill="1" applyBorder="1" applyAlignment="1">
      <alignment horizontal="right"/>
    </xf>
    <xf numFmtId="169" fontId="83" fillId="0" borderId="19" xfId="154" applyNumberFormat="1" applyFont="1" applyFill="1" applyBorder="1" applyAlignment="1">
      <alignment horizontal="right"/>
    </xf>
    <xf numFmtId="3" fontId="83" fillId="0" borderId="29" xfId="154" applyNumberFormat="1" applyFont="1" applyFill="1" applyBorder="1" applyAlignment="1">
      <alignment horizontal="right"/>
    </xf>
    <xf numFmtId="169" fontId="83" fillId="0" borderId="28" xfId="154" applyNumberFormat="1" applyFont="1" applyFill="1" applyBorder="1" applyAlignment="1">
      <alignment horizontal="right"/>
    </xf>
    <xf numFmtId="169" fontId="66" fillId="40" borderId="19" xfId="154" applyNumberFormat="1" applyFont="1" applyFill="1" applyBorder="1" applyAlignment="1">
      <alignment horizontal="right"/>
    </xf>
    <xf numFmtId="0" fontId="82" fillId="0" borderId="0" xfId="0" applyFont="1" applyAlignment="1">
      <alignment horizontal="centerContinuous" vertical="center"/>
    </xf>
    <xf numFmtId="0" fontId="89" fillId="36" borderId="19" xfId="0" applyFont="1" applyFill="1" applyBorder="1" applyAlignment="1">
      <alignment horizontal="center" vertical="center" wrapText="1"/>
    </xf>
    <xf numFmtId="0" fontId="89" fillId="36" borderId="24" xfId="0" applyFont="1" applyFill="1" applyBorder="1" applyAlignment="1">
      <alignment horizontal="center" vertical="center" wrapText="1"/>
    </xf>
    <xf numFmtId="0" fontId="90" fillId="0" borderId="28" xfId="0" applyFont="1" applyBorder="1" applyAlignment="1">
      <alignment horizontal="left" vertical="center" indent="1"/>
    </xf>
    <xf numFmtId="3" fontId="90" fillId="0" borderId="29" xfId="0" applyNumberFormat="1" applyFont="1" applyBorder="1" applyAlignment="1">
      <alignment horizontal="right" vertical="center" indent="1"/>
    </xf>
    <xf numFmtId="3" fontId="90" fillId="0" borderId="28" xfId="0" applyNumberFormat="1" applyFont="1" applyBorder="1" applyAlignment="1">
      <alignment horizontal="right" vertical="center" indent="1"/>
    </xf>
    <xf numFmtId="4" fontId="51" fillId="0" borderId="0" xfId="0" applyNumberFormat="1" applyFont="1"/>
    <xf numFmtId="0" fontId="90" fillId="0" borderId="22" xfId="0" applyFont="1" applyBorder="1" applyAlignment="1">
      <alignment horizontal="left" vertical="center" indent="1"/>
    </xf>
    <xf numFmtId="3" fontId="90" fillId="0" borderId="20" xfId="0" applyNumberFormat="1" applyFont="1" applyBorder="1" applyAlignment="1">
      <alignment horizontal="right" vertical="center" indent="1"/>
    </xf>
    <xf numFmtId="3" fontId="90" fillId="0" borderId="22" xfId="0" applyNumberFormat="1" applyFont="1" applyBorder="1" applyAlignment="1">
      <alignment horizontal="right" vertical="center" indent="1"/>
    </xf>
    <xf numFmtId="0" fontId="89" fillId="0" borderId="24" xfId="0" applyFont="1" applyBorder="1" applyAlignment="1">
      <alignment horizontal="center" vertical="center"/>
    </xf>
    <xf numFmtId="3" fontId="89" fillId="0" borderId="19" xfId="0" applyNumberFormat="1" applyFont="1" applyBorder="1" applyAlignment="1">
      <alignment horizontal="right" vertical="center" indent="1"/>
    </xf>
    <xf numFmtId="3" fontId="89" fillId="0" borderId="24" xfId="0" applyNumberFormat="1" applyFont="1" applyBorder="1" applyAlignment="1">
      <alignment horizontal="right" vertical="center" indent="1"/>
    </xf>
    <xf numFmtId="0" fontId="8" fillId="0" borderId="0" xfId="131" applyFont="1" applyBorder="1"/>
    <xf numFmtId="0" fontId="91" fillId="26" borderId="0" xfId="131" applyFont="1" applyFill="1" applyBorder="1" applyAlignment="1">
      <alignment horizontal="centerContinuous" wrapText="1" readingOrder="1"/>
    </xf>
    <xf numFmtId="3" fontId="56" fillId="26" borderId="0" xfId="131" applyNumberFormat="1" applyFont="1" applyFill="1" applyBorder="1" applyAlignment="1">
      <alignment horizontal="centerContinuous" wrapText="1"/>
    </xf>
    <xf numFmtId="0" fontId="8" fillId="0" borderId="0" xfId="131" applyFont="1"/>
    <xf numFmtId="0" fontId="8" fillId="32" borderId="0" xfId="131" applyFont="1" applyFill="1"/>
    <xf numFmtId="3" fontId="8" fillId="0" borderId="0" xfId="131" applyNumberFormat="1" applyFont="1"/>
    <xf numFmtId="173" fontId="51" fillId="38" borderId="24" xfId="107" applyNumberFormat="1" applyFont="1" applyFill="1" applyBorder="1"/>
    <xf numFmtId="173" fontId="52" fillId="38" borderId="24" xfId="107" applyNumberFormat="1" applyFont="1" applyFill="1" applyBorder="1"/>
    <xf numFmtId="0" fontId="58" fillId="37" borderId="22" xfId="131" applyFont="1" applyFill="1" applyBorder="1" applyAlignment="1">
      <alignment horizontal="center"/>
    </xf>
    <xf numFmtId="173" fontId="61" fillId="37" borderId="22" xfId="131" applyNumberFormat="1" applyFont="1" applyFill="1" applyBorder="1" applyAlignment="1">
      <alignment horizontal="center" vertical="center" wrapText="1"/>
    </xf>
    <xf numFmtId="173" fontId="92" fillId="37" borderId="22" xfId="131" applyNumberFormat="1" applyFont="1" applyFill="1" applyBorder="1" applyAlignment="1">
      <alignment horizontal="center" vertical="center" wrapText="1"/>
    </xf>
    <xf numFmtId="0" fontId="58" fillId="38" borderId="22" xfId="131" applyFont="1" applyFill="1" applyBorder="1" applyAlignment="1">
      <alignment horizontal="center"/>
    </xf>
    <xf numFmtId="17" fontId="61" fillId="0" borderId="24" xfId="131" applyNumberFormat="1" applyFont="1" applyFill="1" applyBorder="1" applyAlignment="1">
      <alignment horizontal="left" indent="1"/>
    </xf>
    <xf numFmtId="173" fontId="51" fillId="0" borderId="24" xfId="107" applyNumberFormat="1" applyFont="1" applyFill="1" applyBorder="1"/>
    <xf numFmtId="17" fontId="61" fillId="0" borderId="23" xfId="131" applyNumberFormat="1" applyFont="1" applyFill="1" applyBorder="1" applyAlignment="1">
      <alignment horizontal="left" indent="1"/>
    </xf>
    <xf numFmtId="173" fontId="51" fillId="0" borderId="23" xfId="107" applyNumberFormat="1" applyFont="1" applyFill="1" applyBorder="1"/>
    <xf numFmtId="17" fontId="92" fillId="40" borderId="24" xfId="131" applyNumberFormat="1" applyFont="1" applyFill="1" applyBorder="1" applyAlignment="1">
      <alignment horizontal="left" indent="1"/>
    </xf>
    <xf numFmtId="173" fontId="52" fillId="40" borderId="24" xfId="107" applyNumberFormat="1" applyFont="1" applyFill="1" applyBorder="1"/>
    <xf numFmtId="0" fontId="58" fillId="40" borderId="22" xfId="131" applyFont="1" applyFill="1" applyBorder="1" applyAlignment="1">
      <alignment horizontal="center"/>
    </xf>
    <xf numFmtId="173" fontId="61" fillId="0" borderId="22" xfId="131" applyNumberFormat="1" applyFont="1" applyFill="1" applyBorder="1" applyAlignment="1">
      <alignment horizontal="center" vertical="center" wrapText="1"/>
    </xf>
    <xf numFmtId="3" fontId="56" fillId="0" borderId="0" xfId="131" applyNumberFormat="1" applyFont="1"/>
    <xf numFmtId="3" fontId="95" fillId="26" borderId="0" xfId="131" applyNumberFormat="1" applyFont="1" applyFill="1" applyBorder="1" applyAlignment="1">
      <alignment horizontal="centerContinuous" wrapText="1"/>
    </xf>
    <xf numFmtId="3" fontId="61" fillId="0" borderId="0" xfId="131" applyNumberFormat="1" applyFont="1"/>
    <xf numFmtId="3" fontId="92" fillId="0" borderId="0" xfId="131" applyNumberFormat="1" applyFont="1"/>
    <xf numFmtId="0" fontId="57" fillId="0" borderId="0" xfId="131" applyFont="1" applyBorder="1" applyAlignment="1">
      <alignment horizontal="centerContinuous"/>
    </xf>
    <xf numFmtId="0" fontId="96" fillId="0" borderId="0" xfId="131" applyFont="1" applyBorder="1" applyAlignment="1">
      <alignment horizontal="centerContinuous"/>
    </xf>
    <xf numFmtId="3" fontId="51" fillId="38" borderId="24" xfId="107" applyNumberFormat="1" applyFont="1" applyFill="1" applyBorder="1" applyAlignment="1">
      <alignment horizontal="right" indent="1"/>
    </xf>
    <xf numFmtId="10" fontId="51" fillId="38" borderId="24" xfId="107" applyNumberFormat="1" applyFont="1" applyFill="1" applyBorder="1" applyAlignment="1">
      <alignment horizontal="right" indent="1"/>
    </xf>
    <xf numFmtId="173" fontId="56" fillId="37" borderId="22" xfId="131" applyNumberFormat="1" applyFont="1" applyFill="1" applyBorder="1" applyAlignment="1">
      <alignment horizontal="center" vertical="center" wrapText="1"/>
    </xf>
    <xf numFmtId="173" fontId="51" fillId="39" borderId="22" xfId="107" applyNumberFormat="1" applyFont="1" applyFill="1" applyBorder="1"/>
    <xf numFmtId="3" fontId="51" fillId="0" borderId="24" xfId="107" applyNumberFormat="1" applyFont="1" applyFill="1" applyBorder="1" applyAlignment="1">
      <alignment horizontal="right" indent="1"/>
    </xf>
    <xf numFmtId="10" fontId="51" fillId="0" borderId="24" xfId="107" applyNumberFormat="1" applyFont="1" applyFill="1" applyBorder="1" applyAlignment="1">
      <alignment horizontal="right" indent="1"/>
    </xf>
    <xf numFmtId="3" fontId="51" fillId="0" borderId="23" xfId="107" applyNumberFormat="1" applyFont="1" applyFill="1" applyBorder="1" applyAlignment="1">
      <alignment horizontal="right" indent="1"/>
    </xf>
    <xf numFmtId="10" fontId="51" fillId="0" borderId="23" xfId="107" applyNumberFormat="1" applyFont="1" applyFill="1" applyBorder="1" applyAlignment="1">
      <alignment horizontal="right" indent="1"/>
    </xf>
    <xf numFmtId="3" fontId="52" fillId="40" borderId="24" xfId="107" applyNumberFormat="1" applyFont="1" applyFill="1" applyBorder="1" applyAlignment="1">
      <alignment horizontal="right" indent="1"/>
    </xf>
    <xf numFmtId="10" fontId="52" fillId="40" borderId="24" xfId="107" applyNumberFormat="1" applyFont="1" applyFill="1" applyBorder="1" applyAlignment="1">
      <alignment horizontal="right" indent="1"/>
    </xf>
    <xf numFmtId="173" fontId="51" fillId="0" borderId="22" xfId="107" applyNumberFormat="1" applyFont="1" applyFill="1" applyBorder="1"/>
    <xf numFmtId="3" fontId="52" fillId="31" borderId="24" xfId="107" applyNumberFormat="1" applyFont="1" applyFill="1" applyBorder="1" applyAlignment="1">
      <alignment horizontal="right" indent="1"/>
    </xf>
    <xf numFmtId="0" fontId="61" fillId="0" borderId="0" xfId="131" applyFont="1" applyAlignment="1">
      <alignment horizontal="center"/>
    </xf>
    <xf numFmtId="0" fontId="52" fillId="0" borderId="0" xfId="143" applyFont="1"/>
    <xf numFmtId="0" fontId="97" fillId="0" borderId="0" xfId="143" applyFont="1"/>
    <xf numFmtId="3" fontId="51" fillId="0" borderId="0" xfId="143" applyNumberFormat="1" applyFont="1"/>
    <xf numFmtId="0" fontId="51" fillId="0" borderId="0" xfId="143" applyFont="1" applyAlignment="1">
      <alignment vertical="top"/>
    </xf>
    <xf numFmtId="3" fontId="51" fillId="0" borderId="0" xfId="143" applyNumberFormat="1" applyFont="1" applyAlignment="1">
      <alignment vertical="top"/>
    </xf>
    <xf numFmtId="0" fontId="98" fillId="0" borderId="0" xfId="143" applyFont="1" applyAlignment="1">
      <alignment horizontal="centerContinuous" vertical="top"/>
    </xf>
    <xf numFmtId="3" fontId="52" fillId="0" borderId="0" xfId="143" applyNumberFormat="1" applyFont="1"/>
    <xf numFmtId="174" fontId="99" fillId="0" borderId="0" xfId="143" applyNumberFormat="1" applyFont="1"/>
    <xf numFmtId="174" fontId="101" fillId="0" borderId="36" xfId="143" applyNumberFormat="1" applyFont="1" applyBorder="1" applyAlignment="1">
      <alignment vertical="center"/>
    </xf>
    <xf numFmtId="0" fontId="52" fillId="0" borderId="0" xfId="143" applyFont="1" applyAlignment="1">
      <alignment horizontal="center" vertical="center"/>
    </xf>
    <xf numFmtId="3" fontId="52" fillId="0" borderId="0" xfId="143" applyNumberFormat="1" applyFont="1" applyAlignment="1">
      <alignment horizontal="center" vertical="center"/>
    </xf>
    <xf numFmtId="0" fontId="51" fillId="0" borderId="0" xfId="143" applyFont="1" applyBorder="1"/>
    <xf numFmtId="0" fontId="52" fillId="0" borderId="0" xfId="143" applyFont="1" applyBorder="1"/>
    <xf numFmtId="0" fontId="102" fillId="0" borderId="0" xfId="143" applyFont="1"/>
    <xf numFmtId="0" fontId="97" fillId="0" borderId="0" xfId="143" applyFont="1" applyBorder="1"/>
    <xf numFmtId="0" fontId="81" fillId="0" borderId="0" xfId="143" applyFont="1" applyBorder="1" applyAlignment="1">
      <alignment horizontal="center"/>
    </xf>
    <xf numFmtId="0" fontId="60" fillId="0" borderId="0" xfId="143" applyFont="1"/>
    <xf numFmtId="14" fontId="59" fillId="0" borderId="0" xfId="143" applyNumberFormat="1" applyFont="1"/>
    <xf numFmtId="0" fontId="103" fillId="25" borderId="32" xfId="143" applyFont="1" applyFill="1" applyBorder="1" applyAlignment="1">
      <alignment horizontal="center" vertical="center" wrapText="1"/>
    </xf>
    <xf numFmtId="0" fontId="104" fillId="25" borderId="32" xfId="143" applyFont="1" applyFill="1" applyBorder="1" applyAlignment="1">
      <alignment horizontal="center" vertical="center" wrapText="1"/>
    </xf>
    <xf numFmtId="0" fontId="103" fillId="25" borderId="33" xfId="143" applyFont="1" applyFill="1" applyBorder="1" applyAlignment="1">
      <alignment horizontal="center" vertical="center" wrapText="1"/>
    </xf>
    <xf numFmtId="0" fontId="80" fillId="0" borderId="15" xfId="143" applyFont="1" applyBorder="1"/>
    <xf numFmtId="174" fontId="103" fillId="0" borderId="0" xfId="143" applyNumberFormat="1" applyFont="1" applyBorder="1"/>
    <xf numFmtId="174" fontId="80" fillId="0" borderId="0" xfId="143" applyNumberFormat="1" applyFont="1" applyBorder="1"/>
    <xf numFmtId="174" fontId="105" fillId="0" borderId="0" xfId="143" applyNumberFormat="1" applyFont="1" applyBorder="1"/>
    <xf numFmtId="174" fontId="80" fillId="0" borderId="34" xfId="143" applyNumberFormat="1" applyFont="1" applyBorder="1"/>
    <xf numFmtId="174" fontId="80" fillId="0" borderId="14" xfId="143" applyNumberFormat="1" applyFont="1" applyBorder="1"/>
    <xf numFmtId="184" fontId="101" fillId="0" borderId="15" xfId="143" applyNumberFormat="1" applyFont="1" applyBorder="1" applyAlignment="1">
      <alignment horizontal="center"/>
    </xf>
    <xf numFmtId="3" fontId="101" fillId="0" borderId="0" xfId="143" applyNumberFormat="1" applyFont="1" applyBorder="1" applyAlignment="1">
      <alignment horizontal="right" indent="1"/>
    </xf>
    <xf numFmtId="3" fontId="80" fillId="0" borderId="0" xfId="143" applyNumberFormat="1" applyFont="1" applyBorder="1"/>
    <xf numFmtId="3" fontId="103" fillId="0" borderId="0" xfId="143" applyNumberFormat="1" applyFont="1" applyBorder="1" applyAlignment="1">
      <alignment horizontal="right" indent="1"/>
    </xf>
    <xf numFmtId="3" fontId="103" fillId="0" borderId="14" xfId="143" applyNumberFormat="1" applyFont="1" applyBorder="1" applyAlignment="1">
      <alignment horizontal="right" indent="1"/>
    </xf>
    <xf numFmtId="3" fontId="101" fillId="0" borderId="14" xfId="143" applyNumberFormat="1" applyFont="1" applyBorder="1" applyAlignment="1">
      <alignment horizontal="right" indent="1"/>
    </xf>
    <xf numFmtId="16" fontId="93" fillId="24" borderId="35" xfId="143" applyNumberFormat="1" applyFont="1" applyFill="1" applyBorder="1" applyAlignment="1">
      <alignment horizontal="center" vertical="center" wrapText="1"/>
    </xf>
    <xf numFmtId="3" fontId="101" fillId="0" borderId="36" xfId="143" applyNumberFormat="1" applyFont="1" applyBorder="1" applyAlignment="1">
      <alignment horizontal="right" indent="1"/>
    </xf>
    <xf numFmtId="3" fontId="101" fillId="0" borderId="37" xfId="143" applyNumberFormat="1" applyFont="1" applyBorder="1" applyAlignment="1">
      <alignment horizontal="right" indent="1"/>
    </xf>
    <xf numFmtId="0" fontId="55" fillId="0" borderId="0" xfId="0" applyFont="1"/>
    <xf numFmtId="0" fontId="86" fillId="0" borderId="0" xfId="0" applyFont="1"/>
    <xf numFmtId="0" fontId="106" fillId="24" borderId="0" xfId="0" applyFont="1" applyFill="1" applyBorder="1" applyAlignment="1">
      <alignment horizontal="center" vertical="center" wrapText="1"/>
    </xf>
    <xf numFmtId="0" fontId="107" fillId="24" borderId="0" xfId="0" applyFont="1" applyFill="1" applyBorder="1" applyAlignment="1">
      <alignment horizontal="center" vertical="center" wrapText="1"/>
    </xf>
    <xf numFmtId="0" fontId="108" fillId="0" borderId="0" xfId="0" applyFont="1"/>
    <xf numFmtId="0" fontId="104" fillId="25" borderId="29" xfId="0" applyFont="1" applyFill="1" applyBorder="1" applyAlignment="1">
      <alignment horizontal="centerContinuous" vertical="center"/>
    </xf>
    <xf numFmtId="0" fontId="104" fillId="25" borderId="10" xfId="0" applyFont="1" applyFill="1" applyBorder="1" applyAlignment="1">
      <alignment horizontal="centerContinuous" vertical="center"/>
    </xf>
    <xf numFmtId="0" fontId="101" fillId="25" borderId="10" xfId="0" applyFont="1" applyFill="1" applyBorder="1" applyAlignment="1">
      <alignment horizontal="centerContinuous" wrapText="1"/>
    </xf>
    <xf numFmtId="0" fontId="51" fillId="0" borderId="0" xfId="0" applyFont="1" applyAlignment="1">
      <alignment horizontal="center" vertical="center"/>
    </xf>
    <xf numFmtId="3" fontId="58" fillId="31" borderId="19" xfId="0" applyNumberFormat="1" applyFont="1" applyFill="1" applyBorder="1" applyAlignment="1">
      <alignment horizontal="center" wrapText="1"/>
    </xf>
    <xf numFmtId="10" fontId="55" fillId="31" borderId="12" xfId="0" applyNumberFormat="1" applyFont="1" applyFill="1" applyBorder="1" applyAlignment="1">
      <alignment horizontal="center"/>
    </xf>
    <xf numFmtId="173" fontId="86" fillId="31" borderId="24" xfId="0" applyNumberFormat="1" applyFont="1" applyFill="1" applyBorder="1" applyAlignment="1"/>
    <xf numFmtId="2" fontId="55" fillId="31" borderId="12" xfId="0" applyNumberFormat="1" applyFont="1" applyFill="1" applyBorder="1" applyAlignment="1">
      <alignment horizontal="right"/>
    </xf>
    <xf numFmtId="173" fontId="86" fillId="31" borderId="24" xfId="0" applyNumberFormat="1" applyFont="1" applyFill="1" applyBorder="1"/>
    <xf numFmtId="173" fontId="86" fillId="31" borderId="19" xfId="0" applyNumberFormat="1" applyFont="1" applyFill="1" applyBorder="1"/>
    <xf numFmtId="10" fontId="86" fillId="31" borderId="12" xfId="0" applyNumberFormat="1" applyFont="1" applyFill="1" applyBorder="1" applyAlignment="1">
      <alignment horizontal="center"/>
    </xf>
    <xf numFmtId="2" fontId="86" fillId="31" borderId="13" xfId="0" applyNumberFormat="1" applyFont="1" applyFill="1" applyBorder="1" applyAlignment="1"/>
    <xf numFmtId="2" fontId="86" fillId="31" borderId="12" xfId="0" applyNumberFormat="1" applyFont="1" applyFill="1" applyBorder="1" applyAlignment="1"/>
    <xf numFmtId="2" fontId="86" fillId="31" borderId="25" xfId="0" applyNumberFormat="1" applyFont="1" applyFill="1" applyBorder="1" applyAlignment="1"/>
    <xf numFmtId="173" fontId="86" fillId="31" borderId="19" xfId="0" applyNumberFormat="1" applyFont="1" applyFill="1" applyBorder="1" applyAlignment="1"/>
    <xf numFmtId="2" fontId="86" fillId="31" borderId="13" xfId="0" applyNumberFormat="1" applyFont="1" applyFill="1" applyBorder="1" applyAlignment="1">
      <alignment horizontal="right"/>
    </xf>
    <xf numFmtId="2" fontId="86" fillId="31" borderId="12" xfId="0" applyNumberFormat="1" applyFont="1" applyFill="1" applyBorder="1" applyAlignment="1">
      <alignment horizontal="right"/>
    </xf>
    <xf numFmtId="0" fontId="51" fillId="0" borderId="0" xfId="0" applyFont="1" applyAlignment="1"/>
    <xf numFmtId="0" fontId="51" fillId="0" borderId="0" xfId="0" applyFont="1" applyBorder="1" applyAlignment="1"/>
    <xf numFmtId="2" fontId="86" fillId="31" borderId="25" xfId="0" applyNumberFormat="1" applyFont="1" applyFill="1" applyBorder="1" applyAlignment="1">
      <alignment horizontal="right"/>
    </xf>
    <xf numFmtId="0" fontId="52" fillId="0" borderId="0" xfId="0" applyFont="1" applyAlignment="1"/>
    <xf numFmtId="0" fontId="52" fillId="0" borderId="0" xfId="0" applyFont="1" applyBorder="1" applyAlignment="1"/>
    <xf numFmtId="173" fontId="86" fillId="0" borderId="28" xfId="0" applyNumberFormat="1" applyFont="1" applyBorder="1" applyAlignment="1"/>
    <xf numFmtId="173" fontId="55" fillId="31" borderId="19" xfId="0" applyNumberFormat="1" applyFont="1" applyFill="1" applyBorder="1" applyAlignment="1"/>
    <xf numFmtId="2" fontId="55" fillId="31" borderId="13" xfId="0" applyNumberFormat="1" applyFont="1" applyFill="1" applyBorder="1" applyAlignment="1">
      <alignment horizontal="right"/>
    </xf>
    <xf numFmtId="2" fontId="55" fillId="31" borderId="25" xfId="0" applyNumberFormat="1" applyFont="1" applyFill="1" applyBorder="1" applyAlignment="1">
      <alignment horizontal="right"/>
    </xf>
    <xf numFmtId="173" fontId="55" fillId="0" borderId="29" xfId="0" applyNumberFormat="1" applyFont="1" applyBorder="1" applyAlignment="1"/>
    <xf numFmtId="10" fontId="55" fillId="0" borderId="10" xfId="0" applyNumberFormat="1" applyFont="1" applyBorder="1" applyAlignment="1">
      <alignment horizontal="center"/>
    </xf>
    <xf numFmtId="2" fontId="55" fillId="0" borderId="10" xfId="0" applyNumberFormat="1" applyFont="1" applyBorder="1" applyAlignment="1">
      <alignment horizontal="right"/>
    </xf>
    <xf numFmtId="3" fontId="51" fillId="0" borderId="19" xfId="0" applyNumberFormat="1" applyFont="1" applyFill="1" applyBorder="1" applyAlignment="1">
      <alignment horizontal="center" wrapText="1"/>
    </xf>
    <xf numFmtId="173" fontId="55" fillId="0" borderId="19" xfId="0" applyNumberFormat="1" applyFont="1" applyFill="1" applyBorder="1" applyAlignment="1"/>
    <xf numFmtId="10" fontId="55" fillId="0" borderId="12" xfId="0" applyNumberFormat="1" applyFont="1" applyFill="1" applyBorder="1" applyAlignment="1">
      <alignment horizontal="center"/>
    </xf>
    <xf numFmtId="173" fontId="55" fillId="0" borderId="24" xfId="0" applyNumberFormat="1" applyFont="1" applyFill="1" applyBorder="1" applyAlignment="1"/>
    <xf numFmtId="2" fontId="55" fillId="0" borderId="13" xfId="0" applyNumberFormat="1" applyFont="1" applyFill="1" applyBorder="1" applyAlignment="1">
      <alignment horizontal="right"/>
    </xf>
    <xf numFmtId="2" fontId="55" fillId="0" borderId="12" xfId="0" applyNumberFormat="1" applyFont="1" applyFill="1" applyBorder="1" applyAlignment="1">
      <alignment horizontal="right"/>
    </xf>
    <xf numFmtId="3" fontId="52" fillId="40" borderId="21" xfId="0" applyNumberFormat="1" applyFont="1" applyFill="1" applyBorder="1" applyAlignment="1">
      <alignment horizontal="center" wrapText="1"/>
    </xf>
    <xf numFmtId="173" fontId="86" fillId="40" borderId="21" xfId="0" applyNumberFormat="1" applyFont="1" applyFill="1" applyBorder="1" applyAlignment="1"/>
    <xf numFmtId="10" fontId="86" fillId="40" borderId="11" xfId="0" applyNumberFormat="1" applyFont="1" applyFill="1" applyBorder="1" applyAlignment="1">
      <alignment horizontal="center"/>
    </xf>
    <xf numFmtId="173" fontId="86" fillId="40" borderId="23" xfId="0" applyNumberFormat="1" applyFont="1" applyFill="1" applyBorder="1" applyAlignment="1"/>
    <xf numFmtId="2" fontId="86" fillId="40" borderId="25" xfId="0" applyNumberFormat="1" applyFont="1" applyFill="1" applyBorder="1" applyAlignment="1">
      <alignment horizontal="right"/>
    </xf>
    <xf numFmtId="2" fontId="86" fillId="40" borderId="11" xfId="0" applyNumberFormat="1" applyFont="1" applyFill="1" applyBorder="1" applyAlignment="1">
      <alignment horizontal="right"/>
    </xf>
    <xf numFmtId="3" fontId="51" fillId="0" borderId="21" xfId="0" applyNumberFormat="1" applyFont="1" applyFill="1" applyBorder="1" applyAlignment="1">
      <alignment horizontal="center" wrapText="1"/>
    </xf>
    <xf numFmtId="173" fontId="55" fillId="0" borderId="21" xfId="0" applyNumberFormat="1" applyFont="1" applyFill="1" applyBorder="1" applyAlignment="1"/>
    <xf numFmtId="10" fontId="55" fillId="0" borderId="11" xfId="0" applyNumberFormat="1" applyFont="1" applyFill="1" applyBorder="1" applyAlignment="1">
      <alignment horizontal="center"/>
    </xf>
    <xf numFmtId="173" fontId="55" fillId="0" borderId="23" xfId="0" applyNumberFormat="1" applyFont="1" applyFill="1" applyBorder="1" applyAlignment="1"/>
    <xf numFmtId="2" fontId="55" fillId="0" borderId="25" xfId="0" applyNumberFormat="1" applyFont="1" applyFill="1" applyBorder="1" applyAlignment="1">
      <alignment horizontal="right"/>
    </xf>
    <xf numFmtId="2" fontId="55" fillId="0" borderId="11" xfId="0" applyNumberFormat="1" applyFont="1" applyFill="1" applyBorder="1" applyAlignment="1">
      <alignment horizontal="right"/>
    </xf>
    <xf numFmtId="3" fontId="58" fillId="40" borderId="29" xfId="0" applyNumberFormat="1" applyFont="1" applyFill="1" applyBorder="1" applyAlignment="1">
      <alignment horizontal="center" wrapText="1"/>
    </xf>
    <xf numFmtId="173" fontId="55" fillId="0" borderId="29" xfId="0" applyNumberFormat="1" applyFont="1" applyFill="1" applyBorder="1" applyAlignment="1"/>
    <xf numFmtId="10" fontId="55" fillId="0" borderId="10" xfId="0" applyNumberFormat="1" applyFont="1" applyFill="1" applyBorder="1" applyAlignment="1">
      <alignment horizontal="center"/>
    </xf>
    <xf numFmtId="173" fontId="55" fillId="0" borderId="28" xfId="0" applyNumberFormat="1" applyFont="1" applyFill="1" applyBorder="1" applyAlignment="1"/>
    <xf numFmtId="2" fontId="55" fillId="0" borderId="10" xfId="0" applyNumberFormat="1" applyFont="1" applyFill="1" applyBorder="1" applyAlignment="1">
      <alignment horizontal="right"/>
    </xf>
    <xf numFmtId="3" fontId="85" fillId="0" borderId="29" xfId="0" applyNumberFormat="1" applyFont="1" applyFill="1" applyBorder="1" applyAlignment="1">
      <alignment horizontal="center" wrapText="1"/>
    </xf>
    <xf numFmtId="176" fontId="86" fillId="40" borderId="24" xfId="0" applyNumberFormat="1" applyFont="1" applyFill="1" applyBorder="1" applyAlignment="1" applyProtection="1">
      <alignment horizontal="center"/>
    </xf>
    <xf numFmtId="3" fontId="55" fillId="0" borderId="0" xfId="0" applyNumberFormat="1" applyFont="1"/>
    <xf numFmtId="3" fontId="51" fillId="31" borderId="19" xfId="154" applyNumberFormat="1" applyFont="1" applyFill="1" applyBorder="1" applyAlignment="1">
      <alignment horizontal="right" indent="1"/>
    </xf>
    <xf numFmtId="3" fontId="51" fillId="31" borderId="13" xfId="154" applyNumberFormat="1" applyFont="1" applyFill="1" applyBorder="1" applyAlignment="1">
      <alignment horizontal="right" indent="1"/>
    </xf>
    <xf numFmtId="3" fontId="52" fillId="31" borderId="24" xfId="154" applyNumberFormat="1" applyFont="1" applyFill="1" applyBorder="1" applyAlignment="1">
      <alignment horizontal="right" indent="1"/>
    </xf>
    <xf numFmtId="3" fontId="51" fillId="31" borderId="12" xfId="154" applyNumberFormat="1" applyFont="1" applyFill="1" applyBorder="1" applyAlignment="1">
      <alignment horizontal="right" indent="1"/>
    </xf>
    <xf numFmtId="3" fontId="51" fillId="31" borderId="21" xfId="154" applyNumberFormat="1" applyFont="1" applyFill="1" applyBorder="1" applyAlignment="1">
      <alignment horizontal="right" indent="1"/>
    </xf>
    <xf numFmtId="3" fontId="51" fillId="31" borderId="25" xfId="154" applyNumberFormat="1" applyFont="1" applyFill="1" applyBorder="1" applyAlignment="1">
      <alignment horizontal="right" indent="1"/>
    </xf>
    <xf numFmtId="3" fontId="52" fillId="31" borderId="23" xfId="154" applyNumberFormat="1" applyFont="1" applyFill="1" applyBorder="1" applyAlignment="1">
      <alignment horizontal="right" indent="1"/>
    </xf>
    <xf numFmtId="3" fontId="51" fillId="31" borderId="11" xfId="154" applyNumberFormat="1" applyFont="1" applyFill="1" applyBorder="1" applyAlignment="1">
      <alignment horizontal="right" indent="1"/>
    </xf>
    <xf numFmtId="3" fontId="51" fillId="0" borderId="29" xfId="154" applyNumberFormat="1" applyFont="1" applyFill="1" applyBorder="1" applyAlignment="1">
      <alignment horizontal="right" indent="1"/>
    </xf>
    <xf numFmtId="3" fontId="51" fillId="0" borderId="10" xfId="154" applyNumberFormat="1" applyFont="1" applyFill="1" applyBorder="1" applyAlignment="1">
      <alignment horizontal="right" indent="1"/>
    </xf>
    <xf numFmtId="3" fontId="51" fillId="32" borderId="29" xfId="154" applyNumberFormat="1" applyFont="1" applyFill="1" applyBorder="1" applyAlignment="1">
      <alignment horizontal="right" indent="1"/>
    </xf>
    <xf numFmtId="3" fontId="52" fillId="32" borderId="28" xfId="154" applyNumberFormat="1" applyFont="1" applyFill="1" applyBorder="1" applyAlignment="1">
      <alignment horizontal="right" indent="1"/>
    </xf>
    <xf numFmtId="3" fontId="51" fillId="32" borderId="10" xfId="154" applyNumberFormat="1" applyFont="1" applyFill="1" applyBorder="1" applyAlignment="1">
      <alignment horizontal="right" indent="1"/>
    </xf>
    <xf numFmtId="3" fontId="51" fillId="0" borderId="19" xfId="154" applyNumberFormat="1" applyFont="1" applyFill="1" applyBorder="1" applyAlignment="1">
      <alignment horizontal="right" indent="1"/>
    </xf>
    <xf numFmtId="3" fontId="51" fillId="0" borderId="13" xfId="154" applyNumberFormat="1" applyFont="1" applyFill="1" applyBorder="1" applyAlignment="1">
      <alignment horizontal="right" indent="1"/>
    </xf>
    <xf numFmtId="3" fontId="51" fillId="0" borderId="24" xfId="154" applyNumberFormat="1" applyFont="1" applyFill="1" applyBorder="1" applyAlignment="1">
      <alignment horizontal="right" indent="1"/>
    </xf>
    <xf numFmtId="3" fontId="51" fillId="0" borderId="12" xfId="154" applyNumberFormat="1" applyFont="1" applyFill="1" applyBorder="1" applyAlignment="1">
      <alignment horizontal="right" indent="1"/>
    </xf>
    <xf numFmtId="3" fontId="52" fillId="40" borderId="19" xfId="154" applyNumberFormat="1" applyFont="1" applyFill="1" applyBorder="1" applyAlignment="1">
      <alignment horizontal="right" indent="1"/>
    </xf>
    <xf numFmtId="3" fontId="52" fillId="40" borderId="13" xfId="154" applyNumberFormat="1" applyFont="1" applyFill="1" applyBorder="1" applyAlignment="1">
      <alignment horizontal="right" indent="1"/>
    </xf>
    <xf numFmtId="3" fontId="52" fillId="40" borderId="24" xfId="154" applyNumberFormat="1" applyFont="1" applyFill="1" applyBorder="1" applyAlignment="1">
      <alignment horizontal="right" indent="1"/>
    </xf>
    <xf numFmtId="3" fontId="52" fillId="40" borderId="12" xfId="154" applyNumberFormat="1" applyFont="1" applyFill="1" applyBorder="1" applyAlignment="1">
      <alignment horizontal="right" indent="1"/>
    </xf>
    <xf numFmtId="3" fontId="51" fillId="0" borderId="28" xfId="154" applyNumberFormat="1" applyFont="1" applyFill="1" applyBorder="1" applyAlignment="1">
      <alignment horizontal="right" indent="1"/>
    </xf>
    <xf numFmtId="3" fontId="51" fillId="0" borderId="20" xfId="154" applyNumberFormat="1" applyFont="1" applyFill="1" applyBorder="1" applyAlignment="1">
      <alignment horizontal="right" indent="1"/>
    </xf>
    <xf numFmtId="3" fontId="51" fillId="0" borderId="0" xfId="154" applyNumberFormat="1" applyFont="1" applyFill="1" applyBorder="1" applyAlignment="1">
      <alignment horizontal="right" indent="1"/>
    </xf>
    <xf numFmtId="3" fontId="51" fillId="0" borderId="9" xfId="154" applyNumberFormat="1" applyFont="1" applyFill="1" applyBorder="1" applyAlignment="1">
      <alignment horizontal="right" indent="1"/>
    </xf>
    <xf numFmtId="0" fontId="94" fillId="26" borderId="0" xfId="131" applyFont="1" applyFill="1" applyBorder="1" applyAlignment="1">
      <alignment horizontal="center" wrapText="1" readingOrder="1"/>
    </xf>
    <xf numFmtId="17" fontId="61" fillId="0" borderId="24" xfId="131" applyNumberFormat="1" applyFont="1" applyFill="1" applyBorder="1" applyAlignment="1">
      <alignment horizontal="center"/>
    </xf>
    <xf numFmtId="17" fontId="61" fillId="0" borderId="23" xfId="131" applyNumberFormat="1" applyFont="1" applyFill="1" applyBorder="1" applyAlignment="1">
      <alignment horizontal="center"/>
    </xf>
    <xf numFmtId="17" fontId="92" fillId="40" borderId="24" xfId="131" applyNumberFormat="1" applyFont="1" applyFill="1" applyBorder="1" applyAlignment="1">
      <alignment horizontal="center"/>
    </xf>
    <xf numFmtId="0" fontId="52" fillId="0" borderId="0" xfId="143" applyFont="1" applyAlignment="1">
      <alignment vertical="center"/>
    </xf>
    <xf numFmtId="0" fontId="52" fillId="0" borderId="0" xfId="143" applyFont="1" applyBorder="1" applyAlignment="1">
      <alignment horizontal="center" vertical="center"/>
    </xf>
    <xf numFmtId="3" fontId="51" fillId="25" borderId="13" xfId="143" applyNumberFormat="1" applyFont="1" applyFill="1" applyBorder="1" applyAlignment="1">
      <alignment horizontal="center" vertical="center"/>
    </xf>
    <xf numFmtId="3" fontId="52" fillId="25" borderId="13" xfId="143" applyNumberFormat="1" applyFont="1" applyFill="1" applyBorder="1" applyAlignment="1">
      <alignment horizontal="center" vertical="center"/>
    </xf>
    <xf numFmtId="3" fontId="52" fillId="0" borderId="30" xfId="143" applyNumberFormat="1" applyFont="1" applyBorder="1" applyAlignment="1">
      <alignment horizontal="center" vertical="center"/>
    </xf>
    <xf numFmtId="0" fontId="52" fillId="0" borderId="0" xfId="143" applyFont="1" applyAlignment="1"/>
    <xf numFmtId="0" fontId="51" fillId="0" borderId="0" xfId="143" applyFont="1" applyBorder="1" applyAlignment="1">
      <alignment horizontal="right"/>
    </xf>
    <xf numFmtId="16" fontId="51" fillId="0" borderId="0" xfId="143" applyNumberFormat="1" applyFont="1" applyBorder="1" applyAlignment="1">
      <alignment horizontal="center" wrapText="1"/>
    </xf>
    <xf numFmtId="0" fontId="52" fillId="0" borderId="0" xfId="143" applyFont="1" applyBorder="1" applyAlignment="1"/>
    <xf numFmtId="0" fontId="51" fillId="0" borderId="0" xfId="143" applyFont="1" applyBorder="1" applyAlignment="1">
      <alignment horizontal="center"/>
    </xf>
    <xf numFmtId="0" fontId="51" fillId="0" borderId="0" xfId="143" applyFont="1" applyBorder="1" applyAlignment="1">
      <alignment horizontal="center" vertical="center"/>
    </xf>
    <xf numFmtId="173" fontId="52" fillId="0" borderId="0" xfId="143" applyNumberFormat="1" applyFont="1" applyBorder="1" applyAlignment="1">
      <alignment horizontal="center"/>
    </xf>
    <xf numFmtId="3" fontId="51" fillId="0" borderId="0" xfId="0" applyNumberFormat="1" applyFont="1" applyBorder="1" applyAlignment="1">
      <alignment horizontal="right" vertical="center" wrapText="1"/>
    </xf>
    <xf numFmtId="3" fontId="52" fillId="0" borderId="0" xfId="143" applyNumberFormat="1" applyFont="1" applyBorder="1"/>
    <xf numFmtId="0" fontId="51" fillId="0" borderId="0" xfId="143" applyFont="1" applyBorder="1" applyAlignment="1"/>
    <xf numFmtId="3" fontId="52" fillId="0" borderId="0" xfId="143" applyNumberFormat="1" applyFont="1" applyBorder="1" applyAlignment="1"/>
    <xf numFmtId="3" fontId="52" fillId="0" borderId="0" xfId="0" applyNumberFormat="1" applyFont="1" applyBorder="1" applyAlignment="1">
      <alignment horizontal="right" vertical="center" wrapText="1"/>
    </xf>
    <xf numFmtId="3" fontId="89" fillId="0" borderId="0" xfId="0" applyNumberFormat="1" applyFont="1" applyBorder="1" applyAlignment="1">
      <alignment horizontal="right" vertical="center" wrapText="1"/>
    </xf>
    <xf numFmtId="0" fontId="52" fillId="0" borderId="0" xfId="0" applyFont="1"/>
    <xf numFmtId="0" fontId="52" fillId="0" borderId="0" xfId="0" applyFont="1" applyAlignment="1">
      <alignment horizontal="center"/>
    </xf>
    <xf numFmtId="0" fontId="52" fillId="0" borderId="0" xfId="0" applyFont="1" applyBorder="1" applyAlignment="1">
      <alignment vertical="center"/>
    </xf>
    <xf numFmtId="0" fontId="52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73" fontId="51" fillId="31" borderId="13" xfId="0" applyNumberFormat="1" applyFont="1" applyFill="1" applyBorder="1" applyAlignment="1">
      <alignment horizontal="right"/>
    </xf>
    <xf numFmtId="173" fontId="52" fillId="31" borderId="12" xfId="0" applyNumberFormat="1" applyFont="1" applyFill="1" applyBorder="1" applyAlignment="1">
      <alignment horizontal="center"/>
    </xf>
    <xf numFmtId="173" fontId="51" fillId="31" borderId="13" xfId="0" applyNumberFormat="1" applyFont="1" applyFill="1" applyBorder="1" applyAlignment="1">
      <alignment horizontal="center"/>
    </xf>
    <xf numFmtId="3" fontId="52" fillId="27" borderId="10" xfId="0" applyNumberFormat="1" applyFont="1" applyFill="1" applyBorder="1" applyAlignment="1">
      <alignment horizontal="center"/>
    </xf>
    <xf numFmtId="173" fontId="51" fillId="0" borderId="13" xfId="0" applyNumberFormat="1" applyFont="1" applyFill="1" applyBorder="1" applyAlignment="1">
      <alignment horizontal="right"/>
    </xf>
    <xf numFmtId="49" fontId="51" fillId="0" borderId="13" xfId="0" applyNumberFormat="1" applyFont="1" applyFill="1" applyBorder="1" applyAlignment="1">
      <alignment horizontal="center"/>
    </xf>
    <xf numFmtId="173" fontId="51" fillId="0" borderId="12" xfId="0" applyNumberFormat="1" applyFont="1" applyFill="1" applyBorder="1" applyAlignment="1">
      <alignment horizontal="center"/>
    </xf>
    <xf numFmtId="173" fontId="51" fillId="0" borderId="13" xfId="0" applyNumberFormat="1" applyFont="1" applyFill="1" applyBorder="1" applyAlignment="1">
      <alignment horizontal="center"/>
    </xf>
    <xf numFmtId="173" fontId="52" fillId="40" borderId="25" xfId="0" applyNumberFormat="1" applyFont="1" applyFill="1" applyBorder="1" applyAlignment="1">
      <alignment horizontal="right"/>
    </xf>
    <xf numFmtId="49" fontId="52" fillId="40" borderId="25" xfId="0" applyNumberFormat="1" applyFont="1" applyFill="1" applyBorder="1" applyAlignment="1">
      <alignment horizontal="center"/>
    </xf>
    <xf numFmtId="173" fontId="52" fillId="40" borderId="11" xfId="0" applyNumberFormat="1" applyFont="1" applyFill="1" applyBorder="1" applyAlignment="1">
      <alignment horizontal="center"/>
    </xf>
    <xf numFmtId="173" fontId="51" fillId="0" borderId="25" xfId="0" applyNumberFormat="1" applyFont="1" applyFill="1" applyBorder="1" applyAlignment="1">
      <alignment horizontal="right"/>
    </xf>
    <xf numFmtId="49" fontId="51" fillId="0" borderId="25" xfId="0" applyNumberFormat="1" applyFont="1" applyFill="1" applyBorder="1" applyAlignment="1">
      <alignment horizontal="center"/>
    </xf>
    <xf numFmtId="173" fontId="51" fillId="0" borderId="11" xfId="0" applyNumberFormat="1" applyFont="1" applyFill="1" applyBorder="1" applyAlignment="1">
      <alignment horizontal="center"/>
    </xf>
    <xf numFmtId="3" fontId="58" fillId="40" borderId="19" xfId="0" applyNumberFormat="1" applyFont="1" applyFill="1" applyBorder="1" applyAlignment="1">
      <alignment horizontal="center" wrapText="1"/>
    </xf>
    <xf numFmtId="3" fontId="51" fillId="0" borderId="10" xfId="0" applyNumberFormat="1" applyFont="1" applyFill="1" applyBorder="1" applyAlignment="1">
      <alignment horizontal="center"/>
    </xf>
    <xf numFmtId="173" fontId="51" fillId="0" borderId="13" xfId="0" quotePrefix="1" applyNumberFormat="1" applyFont="1" applyFill="1" applyBorder="1" applyAlignment="1">
      <alignment horizontal="center"/>
    </xf>
    <xf numFmtId="49" fontId="55" fillId="0" borderId="0" xfId="0" applyNumberFormat="1" applyFont="1"/>
    <xf numFmtId="171" fontId="51" fillId="0" borderId="0" xfId="0" applyNumberFormat="1" applyFont="1"/>
    <xf numFmtId="0" fontId="51" fillId="0" borderId="0" xfId="0" applyFont="1" applyBorder="1"/>
    <xf numFmtId="0" fontId="86" fillId="23" borderId="0" xfId="0" applyFont="1" applyFill="1" applyBorder="1" applyAlignment="1">
      <alignment horizontal="center"/>
    </xf>
    <xf numFmtId="49" fontId="86" fillId="23" borderId="0" xfId="0" applyNumberFormat="1" applyFont="1" applyFill="1" applyBorder="1"/>
    <xf numFmtId="0" fontId="86" fillId="23" borderId="0" xfId="0" applyFont="1" applyFill="1" applyBorder="1" applyAlignment="1">
      <alignment horizontal="centerContinuous"/>
    </xf>
    <xf numFmtId="0" fontId="86" fillId="28" borderId="29" xfId="0" applyFont="1" applyFill="1" applyBorder="1" applyAlignment="1">
      <alignment horizontal="centerContinuous" vertical="center" wrapText="1"/>
    </xf>
    <xf numFmtId="0" fontId="86" fillId="28" borderId="10" xfId="0" applyFont="1" applyFill="1" applyBorder="1" applyAlignment="1">
      <alignment horizontal="centerContinuous" vertical="center" wrapText="1"/>
    </xf>
    <xf numFmtId="0" fontId="86" fillId="28" borderId="19" xfId="0" applyFont="1" applyFill="1" applyBorder="1" applyAlignment="1">
      <alignment horizontal="center" vertical="center"/>
    </xf>
    <xf numFmtId="0" fontId="86" fillId="28" borderId="12" xfId="0" applyFont="1" applyFill="1" applyBorder="1" applyAlignment="1">
      <alignment horizontal="center" vertical="center"/>
    </xf>
    <xf numFmtId="0" fontId="86" fillId="28" borderId="40" xfId="0" applyFont="1" applyFill="1" applyBorder="1" applyAlignment="1">
      <alignment horizontal="center" vertical="center"/>
    </xf>
    <xf numFmtId="0" fontId="86" fillId="28" borderId="41" xfId="0" applyFont="1" applyFill="1" applyBorder="1" applyAlignment="1">
      <alignment horizontal="center" vertical="center"/>
    </xf>
    <xf numFmtId="3" fontId="55" fillId="30" borderId="23" xfId="99" applyNumberFormat="1" applyFont="1" applyFill="1" applyBorder="1" applyAlignment="1">
      <alignment horizontal="right" indent="1"/>
    </xf>
    <xf numFmtId="183" fontId="55" fillId="30" borderId="11" xfId="0" applyNumberFormat="1" applyFont="1" applyFill="1" applyBorder="1" applyAlignment="1">
      <alignment horizontal="right" indent="1"/>
    </xf>
    <xf numFmtId="182" fontId="55" fillId="30" borderId="21" xfId="0" applyNumberFormat="1" applyFont="1" applyFill="1" applyBorder="1"/>
    <xf numFmtId="3" fontId="55" fillId="30" borderId="24" xfId="99" applyNumberFormat="1" applyFont="1" applyFill="1" applyBorder="1" applyAlignment="1">
      <alignment horizontal="right" indent="1"/>
    </xf>
    <xf numFmtId="1" fontId="58" fillId="30" borderId="23" xfId="0" applyNumberFormat="1" applyFont="1" applyFill="1" applyBorder="1" applyAlignment="1" applyProtection="1">
      <alignment horizontal="center"/>
    </xf>
    <xf numFmtId="0" fontId="58" fillId="30" borderId="22" xfId="0" applyFont="1" applyFill="1" applyBorder="1" applyAlignment="1">
      <alignment horizontal="center"/>
    </xf>
    <xf numFmtId="3" fontId="86" fillId="35" borderId="22" xfId="99" applyNumberFormat="1" applyFont="1" applyFill="1" applyBorder="1" applyAlignment="1">
      <alignment horizontal="right" indent="1"/>
    </xf>
    <xf numFmtId="182" fontId="55" fillId="35" borderId="20" xfId="0" applyNumberFormat="1" applyFont="1" applyFill="1" applyBorder="1"/>
    <xf numFmtId="183" fontId="55" fillId="35" borderId="9" xfId="0" applyNumberFormat="1" applyFont="1" applyFill="1" applyBorder="1" applyAlignment="1">
      <alignment horizontal="right" indent="1"/>
    </xf>
    <xf numFmtId="0" fontId="58" fillId="30" borderId="24" xfId="0" applyFont="1" applyFill="1" applyBorder="1" applyAlignment="1">
      <alignment horizontal="center"/>
    </xf>
    <xf numFmtId="1" fontId="58" fillId="30" borderId="24" xfId="0" applyNumberFormat="1" applyFont="1" applyFill="1" applyBorder="1" applyAlignment="1" applyProtection="1">
      <alignment horizontal="center"/>
    </xf>
    <xf numFmtId="176" fontId="55" fillId="0" borderId="24" xfId="0" applyNumberFormat="1" applyFont="1" applyFill="1" applyBorder="1" applyAlignment="1" applyProtection="1">
      <alignment horizontal="center"/>
    </xf>
    <xf numFmtId="3" fontId="55" fillId="0" borderId="24" xfId="99" applyNumberFormat="1" applyFont="1" applyFill="1" applyBorder="1" applyAlignment="1">
      <alignment horizontal="right" indent="1"/>
    </xf>
    <xf numFmtId="182" fontId="55" fillId="0" borderId="19" xfId="0" applyNumberFormat="1" applyFont="1" applyFill="1" applyBorder="1"/>
    <xf numFmtId="183" fontId="55" fillId="0" borderId="12" xfId="0" applyNumberFormat="1" applyFont="1" applyFill="1" applyBorder="1" applyAlignment="1">
      <alignment horizontal="right" indent="1"/>
    </xf>
    <xf numFmtId="3" fontId="55" fillId="0" borderId="23" xfId="99" applyNumberFormat="1" applyFont="1" applyFill="1" applyBorder="1" applyAlignment="1">
      <alignment horizontal="right" indent="1"/>
    </xf>
    <xf numFmtId="182" fontId="55" fillId="0" borderId="21" xfId="0" applyNumberFormat="1" applyFont="1" applyFill="1" applyBorder="1"/>
    <xf numFmtId="183" fontId="55" fillId="0" borderId="11" xfId="0" applyNumberFormat="1" applyFont="1" applyFill="1" applyBorder="1" applyAlignment="1">
      <alignment horizontal="right" indent="1"/>
    </xf>
    <xf numFmtId="3" fontId="86" fillId="40" borderId="23" xfId="99" applyNumberFormat="1" applyFont="1" applyFill="1" applyBorder="1" applyAlignment="1">
      <alignment horizontal="right" indent="1"/>
    </xf>
    <xf numFmtId="182" fontId="86" fillId="40" borderId="21" xfId="0" applyNumberFormat="1" applyFont="1" applyFill="1" applyBorder="1"/>
    <xf numFmtId="183" fontId="86" fillId="40" borderId="11" xfId="0" applyNumberFormat="1" applyFont="1" applyFill="1" applyBorder="1" applyAlignment="1">
      <alignment horizontal="right" indent="1"/>
    </xf>
    <xf numFmtId="0" fontId="58" fillId="40" borderId="22" xfId="0" applyFont="1" applyFill="1" applyBorder="1" applyAlignment="1">
      <alignment horizontal="center"/>
    </xf>
    <xf numFmtId="3" fontId="55" fillId="0" borderId="22" xfId="99" applyNumberFormat="1" applyFont="1" applyFill="1" applyBorder="1" applyAlignment="1">
      <alignment horizontal="right" indent="1"/>
    </xf>
    <xf numFmtId="182" fontId="55" fillId="0" borderId="20" xfId="0" applyNumberFormat="1" applyFont="1" applyFill="1" applyBorder="1"/>
    <xf numFmtId="183" fontId="55" fillId="0" borderId="9" xfId="0" applyNumberFormat="1" applyFont="1" applyFill="1" applyBorder="1" applyAlignment="1">
      <alignment horizontal="right" indent="1"/>
    </xf>
    <xf numFmtId="1" fontId="51" fillId="0" borderId="23" xfId="0" applyNumberFormat="1" applyFont="1" applyFill="1" applyBorder="1" applyAlignment="1" applyProtection="1">
      <alignment horizontal="center"/>
    </xf>
    <xf numFmtId="1" fontId="85" fillId="0" borderId="23" xfId="0" applyNumberFormat="1" applyFont="1" applyFill="1" applyBorder="1" applyAlignment="1" applyProtection="1">
      <alignment horizontal="center"/>
    </xf>
    <xf numFmtId="0" fontId="51" fillId="24" borderId="25" xfId="0" applyFont="1" applyFill="1" applyBorder="1" applyAlignment="1">
      <alignment horizontal="centerContinuous" vertical="center" wrapText="1"/>
    </xf>
    <xf numFmtId="3" fontId="86" fillId="23" borderId="22" xfId="99" applyNumberFormat="1" applyFont="1" applyFill="1" applyBorder="1" applyAlignment="1">
      <alignment horizontal="right" indent="1"/>
    </xf>
    <xf numFmtId="3" fontId="55" fillId="23" borderId="23" xfId="99" applyNumberFormat="1" applyFont="1" applyFill="1" applyBorder="1" applyAlignment="1">
      <alignment horizontal="right" indent="1"/>
    </xf>
    <xf numFmtId="182" fontId="55" fillId="23" borderId="21" xfId="0" applyNumberFormat="1" applyFont="1" applyFill="1" applyBorder="1"/>
    <xf numFmtId="183" fontId="55" fillId="23" borderId="11" xfId="0" applyNumberFormat="1" applyFont="1" applyFill="1" applyBorder="1" applyAlignment="1">
      <alignment horizontal="right" indent="1"/>
    </xf>
    <xf numFmtId="176" fontId="51" fillId="0" borderId="24" xfId="0" applyNumberFormat="1" applyFont="1" applyFill="1" applyBorder="1" applyAlignment="1" applyProtection="1">
      <alignment horizontal="center"/>
    </xf>
    <xf numFmtId="176" fontId="52" fillId="40" borderId="24" xfId="0" applyNumberFormat="1" applyFont="1" applyFill="1" applyBorder="1" applyAlignment="1" applyProtection="1">
      <alignment horizontal="center"/>
    </xf>
    <xf numFmtId="0" fontId="51" fillId="32" borderId="0" xfId="0" applyFont="1" applyFill="1"/>
    <xf numFmtId="181" fontId="111" fillId="0" borderId="0" xfId="153" applyNumberFormat="1" applyFont="1"/>
    <xf numFmtId="0" fontId="52" fillId="0" borderId="0" xfId="153" applyFont="1"/>
    <xf numFmtId="0" fontId="51" fillId="0" borderId="0" xfId="153" applyFont="1"/>
    <xf numFmtId="0" fontId="51" fillId="24" borderId="0" xfId="153" applyFont="1" applyFill="1" applyBorder="1"/>
    <xf numFmtId="0" fontId="112" fillId="0" borderId="0" xfId="153" applyFont="1"/>
    <xf numFmtId="181" fontId="113" fillId="0" borderId="0" xfId="0" applyNumberFormat="1" applyFont="1" applyAlignment="1"/>
    <xf numFmtId="0" fontId="113" fillId="0" borderId="0" xfId="0" applyNumberFormat="1" applyFont="1" applyAlignment="1"/>
    <xf numFmtId="0" fontId="54" fillId="0" borderId="0" xfId="0" applyNumberFormat="1" applyFont="1" applyAlignment="1"/>
    <xf numFmtId="0" fontId="52" fillId="25" borderId="16" xfId="0" applyNumberFormat="1" applyFont="1" applyFill="1" applyBorder="1" applyAlignment="1">
      <alignment horizontal="center" vertical="center"/>
    </xf>
    <xf numFmtId="0" fontId="52" fillId="25" borderId="27" xfId="0" applyNumberFormat="1" applyFont="1" applyFill="1" applyBorder="1" applyAlignment="1">
      <alignment horizontal="center" vertical="center"/>
    </xf>
    <xf numFmtId="181" fontId="80" fillId="0" borderId="0" xfId="0" applyNumberFormat="1" applyFont="1" applyAlignment="1"/>
    <xf numFmtId="0" fontId="51" fillId="0" borderId="16" xfId="0" applyNumberFormat="1" applyFont="1" applyBorder="1" applyAlignment="1">
      <alignment horizontal="left" vertical="center" wrapText="1" indent="1"/>
    </xf>
    <xf numFmtId="3" fontId="51" fillId="0" borderId="16" xfId="0" applyNumberFormat="1" applyFont="1" applyBorder="1" applyAlignment="1">
      <alignment horizontal="right" vertical="center" indent="1"/>
    </xf>
    <xf numFmtId="10" fontId="51" fillId="0" borderId="27" xfId="0" applyNumberFormat="1" applyFont="1" applyBorder="1" applyAlignment="1">
      <alignment horizontal="right" vertical="center" indent="1"/>
    </xf>
    <xf numFmtId="0" fontId="80" fillId="0" borderId="0" xfId="0" applyNumberFormat="1" applyFont="1" applyAlignment="1"/>
    <xf numFmtId="181" fontId="103" fillId="0" borderId="0" xfId="0" applyNumberFormat="1" applyFont="1" applyAlignment="1">
      <alignment vertical="center"/>
    </xf>
    <xf numFmtId="0" fontId="52" fillId="0" borderId="16" xfId="0" applyNumberFormat="1" applyFont="1" applyBorder="1" applyAlignment="1">
      <alignment horizontal="center" vertical="center"/>
    </xf>
    <xf numFmtId="3" fontId="52" fillId="0" borderId="27" xfId="0" applyNumberFormat="1" applyFont="1" applyBorder="1" applyAlignment="1">
      <alignment horizontal="right" vertical="center" indent="1"/>
    </xf>
    <xf numFmtId="10" fontId="52" fillId="0" borderId="27" xfId="0" applyNumberFormat="1" applyFont="1" applyBorder="1" applyAlignment="1">
      <alignment horizontal="right" vertical="center" indent="1"/>
    </xf>
    <xf numFmtId="0" fontId="103" fillId="0" borderId="0" xfId="0" applyNumberFormat="1" applyFont="1" applyAlignment="1">
      <alignment vertical="center"/>
    </xf>
    <xf numFmtId="0" fontId="52" fillId="33" borderId="0" xfId="153" applyFont="1" applyFill="1"/>
    <xf numFmtId="0" fontId="51" fillId="33" borderId="0" xfId="153" applyFont="1" applyFill="1"/>
    <xf numFmtId="0" fontId="51" fillId="33" borderId="0" xfId="153" applyFont="1" applyFill="1" applyBorder="1"/>
    <xf numFmtId="0" fontId="51" fillId="0" borderId="16" xfId="0" applyNumberFormat="1" applyFont="1" applyBorder="1" applyAlignment="1">
      <alignment horizontal="center" vertical="center" wrapText="1"/>
    </xf>
    <xf numFmtId="4" fontId="51" fillId="0" borderId="27" xfId="0" applyNumberFormat="1" applyFont="1" applyBorder="1" applyAlignment="1">
      <alignment horizontal="right" vertical="center" indent="1"/>
    </xf>
    <xf numFmtId="0" fontId="112" fillId="0" borderId="0" xfId="153" applyFont="1" applyBorder="1"/>
    <xf numFmtId="0" fontId="8" fillId="0" borderId="0" xfId="117" applyFont="1"/>
    <xf numFmtId="0" fontId="8" fillId="0" borderId="0" xfId="117" applyFont="1" applyAlignment="1">
      <alignment horizontal="right"/>
    </xf>
    <xf numFmtId="3" fontId="8" fillId="0" borderId="0" xfId="117" applyNumberFormat="1" applyFont="1"/>
    <xf numFmtId="0" fontId="56" fillId="34" borderId="24" xfId="117" applyFont="1" applyFill="1" applyBorder="1" applyAlignment="1">
      <alignment horizontal="center"/>
    </xf>
    <xf numFmtId="0" fontId="56" fillId="34" borderId="19" xfId="117" applyFont="1" applyFill="1" applyBorder="1" applyAlignment="1">
      <alignment horizontal="right" vertical="center"/>
    </xf>
    <xf numFmtId="0" fontId="56" fillId="34" borderId="13" xfId="117" applyFont="1" applyFill="1" applyBorder="1" applyAlignment="1">
      <alignment vertical="center"/>
    </xf>
    <xf numFmtId="3" fontId="56" fillId="34" borderId="24" xfId="117" applyNumberFormat="1" applyFont="1" applyFill="1" applyBorder="1" applyAlignment="1">
      <alignment horizontal="right" vertical="center" indent="1"/>
    </xf>
    <xf numFmtId="10" fontId="56" fillId="34" borderId="24" xfId="117" applyNumberFormat="1" applyFont="1" applyFill="1" applyBorder="1" applyAlignment="1">
      <alignment horizontal="right" vertical="center" indent="1"/>
    </xf>
    <xf numFmtId="0" fontId="93" fillId="0" borderId="0" xfId="117" applyFont="1"/>
    <xf numFmtId="0" fontId="56" fillId="0" borderId="0" xfId="117" applyFont="1" applyAlignment="1">
      <alignment horizontal="right"/>
    </xf>
    <xf numFmtId="0" fontId="56" fillId="0" borderId="0" xfId="117" applyFont="1"/>
    <xf numFmtId="3" fontId="56" fillId="0" borderId="0" xfId="117" applyNumberFormat="1" applyFont="1"/>
    <xf numFmtId="0" fontId="86" fillId="0" borderId="0" xfId="143" applyFont="1"/>
    <xf numFmtId="0" fontId="55" fillId="0" borderId="0" xfId="143" applyFont="1"/>
    <xf numFmtId="171" fontId="51" fillId="0" borderId="0" xfId="143" applyNumberFormat="1" applyFont="1"/>
    <xf numFmtId="171" fontId="51" fillId="0" borderId="0" xfId="143" applyNumberFormat="1" applyFont="1" applyBorder="1"/>
    <xf numFmtId="0" fontId="86" fillId="28" borderId="29" xfId="143" applyFont="1" applyFill="1" applyBorder="1" applyAlignment="1">
      <alignment horizontal="centerContinuous" vertical="center" wrapText="1"/>
    </xf>
    <xf numFmtId="0" fontId="86" fillId="28" borderId="10" xfId="143" applyFont="1" applyFill="1" applyBorder="1" applyAlignment="1">
      <alignment horizontal="centerContinuous" vertical="center" wrapText="1"/>
    </xf>
    <xf numFmtId="0" fontId="86" fillId="28" borderId="19" xfId="143" applyFont="1" applyFill="1" applyBorder="1" applyAlignment="1">
      <alignment horizontal="center" vertical="center"/>
    </xf>
    <xf numFmtId="0" fontId="86" fillId="28" borderId="12" xfId="143" applyFont="1" applyFill="1" applyBorder="1" applyAlignment="1">
      <alignment horizontal="center" vertical="center"/>
    </xf>
    <xf numFmtId="0" fontId="86" fillId="28" borderId="40" xfId="143" applyFont="1" applyFill="1" applyBorder="1" applyAlignment="1">
      <alignment horizontal="center" vertical="center"/>
    </xf>
    <xf numFmtId="0" fontId="86" fillId="28" borderId="41" xfId="143" applyFont="1" applyFill="1" applyBorder="1" applyAlignment="1">
      <alignment horizontal="center" vertical="center"/>
    </xf>
    <xf numFmtId="182" fontId="55" fillId="30" borderId="21" xfId="143" applyNumberFormat="1" applyFont="1" applyFill="1" applyBorder="1"/>
    <xf numFmtId="183" fontId="55" fillId="30" borderId="11" xfId="143" applyNumberFormat="1" applyFont="1" applyFill="1" applyBorder="1" applyAlignment="1">
      <alignment horizontal="right" indent="1"/>
    </xf>
    <xf numFmtId="182" fontId="55" fillId="35" borderId="20" xfId="143" applyNumberFormat="1" applyFont="1" applyFill="1" applyBorder="1"/>
    <xf numFmtId="183" fontId="55" fillId="35" borderId="9" xfId="143" applyNumberFormat="1" applyFont="1" applyFill="1" applyBorder="1" applyAlignment="1">
      <alignment horizontal="right" indent="1"/>
    </xf>
    <xf numFmtId="0" fontId="58" fillId="30" borderId="24" xfId="143" applyFont="1" applyFill="1" applyBorder="1" applyAlignment="1">
      <alignment horizontal="center"/>
    </xf>
    <xf numFmtId="3" fontId="55" fillId="31" borderId="23" xfId="99" applyNumberFormat="1" applyFont="1" applyFill="1" applyBorder="1" applyAlignment="1">
      <alignment horizontal="right" indent="1"/>
    </xf>
    <xf numFmtId="182" fontId="55" fillId="31" borderId="21" xfId="143" applyNumberFormat="1" applyFont="1" applyFill="1" applyBorder="1"/>
    <xf numFmtId="183" fontId="55" fillId="31" borderId="11" xfId="143" applyNumberFormat="1" applyFont="1" applyFill="1" applyBorder="1" applyAlignment="1">
      <alignment horizontal="right" indent="1"/>
    </xf>
    <xf numFmtId="1" fontId="51" fillId="0" borderId="24" xfId="143" applyNumberFormat="1" applyFont="1" applyFill="1" applyBorder="1" applyAlignment="1" applyProtection="1">
      <alignment horizontal="center"/>
    </xf>
    <xf numFmtId="182" fontId="55" fillId="0" borderId="19" xfId="143" applyNumberFormat="1" applyFont="1" applyFill="1" applyBorder="1"/>
    <xf numFmtId="183" fontId="55" fillId="0" borderId="12" xfId="143" applyNumberFormat="1" applyFont="1" applyFill="1" applyBorder="1" applyAlignment="1">
      <alignment horizontal="right" indent="1"/>
    </xf>
    <xf numFmtId="182" fontId="55" fillId="0" borderId="21" xfId="143" applyNumberFormat="1" applyFont="1" applyFill="1" applyBorder="1"/>
    <xf numFmtId="183" fontId="55" fillId="0" borderId="11" xfId="143" applyNumberFormat="1" applyFont="1" applyFill="1" applyBorder="1" applyAlignment="1">
      <alignment horizontal="right" indent="1"/>
    </xf>
    <xf numFmtId="182" fontId="86" fillId="40" borderId="21" xfId="143" applyNumberFormat="1" applyFont="1" applyFill="1" applyBorder="1"/>
    <xf numFmtId="183" fontId="86" fillId="40" borderId="11" xfId="143" applyNumberFormat="1" applyFont="1" applyFill="1" applyBorder="1" applyAlignment="1">
      <alignment horizontal="right" indent="1"/>
    </xf>
    <xf numFmtId="182" fontId="55" fillId="0" borderId="20" xfId="143" applyNumberFormat="1" applyFont="1" applyFill="1" applyBorder="1"/>
    <xf numFmtId="183" fontId="55" fillId="0" borderId="9" xfId="143" applyNumberFormat="1" applyFont="1" applyFill="1" applyBorder="1" applyAlignment="1">
      <alignment horizontal="right" indent="1"/>
    </xf>
    <xf numFmtId="1" fontId="52" fillId="40" borderId="23" xfId="143" applyNumberFormat="1" applyFont="1" applyFill="1" applyBorder="1" applyAlignment="1" applyProtection="1">
      <alignment horizontal="center"/>
    </xf>
    <xf numFmtId="1" fontId="51" fillId="0" borderId="23" xfId="143" applyNumberFormat="1" applyFont="1" applyFill="1" applyBorder="1" applyAlignment="1" applyProtection="1">
      <alignment horizontal="center"/>
    </xf>
    <xf numFmtId="0" fontId="51" fillId="32" borderId="0" xfId="143" applyFont="1" applyFill="1"/>
    <xf numFmtId="0" fontId="111" fillId="0" borderId="0" xfId="153" applyFont="1"/>
    <xf numFmtId="3" fontId="80" fillId="0" borderId="0" xfId="0" applyNumberFormat="1" applyFont="1" applyAlignment="1"/>
    <xf numFmtId="0" fontId="111" fillId="0" borderId="0" xfId="153" applyFont="1" applyBorder="1"/>
    <xf numFmtId="0" fontId="51" fillId="0" borderId="39" xfId="0" applyNumberFormat="1" applyFont="1" applyBorder="1" applyAlignment="1">
      <alignment horizontal="left"/>
    </xf>
    <xf numFmtId="0" fontId="51" fillId="0" borderId="0" xfId="153" applyFont="1" applyBorder="1"/>
    <xf numFmtId="3" fontId="86" fillId="23" borderId="0" xfId="0" applyNumberFormat="1" applyFont="1" applyFill="1" applyBorder="1"/>
    <xf numFmtId="0" fontId="109" fillId="23" borderId="0" xfId="0" applyFont="1" applyFill="1" applyBorder="1" applyAlignment="1">
      <alignment horizontal="centerContinuous"/>
    </xf>
    <xf numFmtId="3" fontId="74" fillId="0" borderId="23" xfId="99" applyNumberFormat="1" applyFont="1" applyFill="1" applyBorder="1" applyAlignment="1">
      <alignment horizontal="right" indent="1"/>
    </xf>
    <xf numFmtId="179" fontId="51" fillId="0" borderId="0" xfId="143" applyNumberFormat="1" applyFont="1"/>
    <xf numFmtId="0" fontId="114" fillId="0" borderId="0" xfId="143" applyFont="1"/>
    <xf numFmtId="170" fontId="51" fillId="0" borderId="0" xfId="143" applyNumberFormat="1" applyFont="1"/>
    <xf numFmtId="175" fontId="52" fillId="25" borderId="24" xfId="143" applyNumberFormat="1" applyFont="1" applyFill="1" applyBorder="1" applyAlignment="1">
      <alignment horizontal="centerContinuous" vertical="center" wrapText="1"/>
    </xf>
    <xf numFmtId="0" fontId="52" fillId="25" borderId="24" xfId="143" applyFont="1" applyFill="1" applyBorder="1" applyAlignment="1">
      <alignment horizontal="centerContinuous" vertical="center" wrapText="1"/>
    </xf>
    <xf numFmtId="175" fontId="52" fillId="25" borderId="19" xfId="143" applyNumberFormat="1" applyFont="1" applyFill="1" applyBorder="1" applyAlignment="1">
      <alignment horizontal="center" vertical="center" wrapText="1"/>
    </xf>
    <xf numFmtId="172" fontId="52" fillId="25" borderId="12" xfId="143" applyNumberFormat="1" applyFont="1" applyFill="1" applyBorder="1" applyAlignment="1">
      <alignment horizontal="center" vertical="center" wrapText="1"/>
    </xf>
    <xf numFmtId="172" fontId="52" fillId="25" borderId="19" xfId="143" applyNumberFormat="1" applyFont="1" applyFill="1" applyBorder="1" applyAlignment="1">
      <alignment horizontal="center" vertical="center" wrapText="1"/>
    </xf>
    <xf numFmtId="49" fontId="52" fillId="24" borderId="28" xfId="143" applyNumberFormat="1" applyFont="1" applyFill="1" applyBorder="1" applyAlignment="1">
      <alignment horizontal="left" indent="1"/>
    </xf>
    <xf numFmtId="49" fontId="51" fillId="24" borderId="22" xfId="143" applyNumberFormat="1" applyFont="1" applyFill="1" applyBorder="1" applyAlignment="1">
      <alignment horizontal="left" indent="1"/>
    </xf>
    <xf numFmtId="49" fontId="51" fillId="24" borderId="23" xfId="143" applyNumberFormat="1" applyFont="1" applyFill="1" applyBorder="1" applyAlignment="1">
      <alignment horizontal="left" indent="1"/>
    </xf>
    <xf numFmtId="10" fontId="51" fillId="0" borderId="0" xfId="143" applyNumberFormat="1" applyFont="1"/>
    <xf numFmtId="49" fontId="51" fillId="24" borderId="43" xfId="143" applyNumberFormat="1" applyFont="1" applyFill="1" applyBorder="1" applyAlignment="1">
      <alignment horizontal="left" indent="1"/>
    </xf>
    <xf numFmtId="49" fontId="52" fillId="24" borderId="44" xfId="143" applyNumberFormat="1" applyFont="1" applyFill="1" applyBorder="1" applyAlignment="1">
      <alignment horizontal="left" indent="1"/>
    </xf>
    <xf numFmtId="49" fontId="52" fillId="24" borderId="49" xfId="143" applyNumberFormat="1" applyFont="1" applyFill="1" applyBorder="1" applyAlignment="1">
      <alignment horizontal="left" indent="1"/>
    </xf>
    <xf numFmtId="49" fontId="51" fillId="24" borderId="21" xfId="143" applyNumberFormat="1" applyFont="1" applyFill="1" applyBorder="1" applyAlignment="1">
      <alignment horizontal="left" indent="1"/>
    </xf>
    <xf numFmtId="0" fontId="52" fillId="33" borderId="19" xfId="143" applyFont="1" applyFill="1" applyBorder="1" applyAlignment="1">
      <alignment horizontal="center"/>
    </xf>
    <xf numFmtId="179" fontId="52" fillId="0" borderId="28" xfId="143" applyNumberFormat="1" applyFont="1" applyBorder="1" applyAlignment="1">
      <alignment horizontal="right"/>
    </xf>
    <xf numFmtId="179" fontId="52" fillId="0" borderId="20" xfId="143" applyNumberFormat="1" applyFont="1" applyBorder="1" applyAlignment="1">
      <alignment horizontal="right"/>
    </xf>
    <xf numFmtId="10" fontId="52" fillId="0" borderId="9" xfId="143" applyNumberFormat="1" applyFont="1" applyBorder="1" applyAlignment="1">
      <alignment horizontal="right"/>
    </xf>
    <xf numFmtId="179" fontId="51" fillId="0" borderId="22" xfId="143" applyNumberFormat="1" applyFont="1" applyBorder="1" applyAlignment="1">
      <alignment horizontal="right"/>
    </xf>
    <xf numFmtId="179" fontId="51" fillId="0" borderId="20" xfId="143" applyNumberFormat="1" applyFont="1" applyBorder="1" applyAlignment="1">
      <alignment horizontal="right"/>
    </xf>
    <xf numFmtId="10" fontId="51" fillId="0" borderId="9" xfId="143" applyNumberFormat="1" applyFont="1" applyBorder="1" applyAlignment="1">
      <alignment horizontal="right"/>
    </xf>
    <xf numFmtId="10" fontId="51" fillId="0" borderId="11" xfId="143" applyNumberFormat="1" applyFont="1" applyBorder="1" applyAlignment="1">
      <alignment horizontal="right"/>
    </xf>
    <xf numFmtId="179" fontId="52" fillId="0" borderId="29" xfId="143" applyNumberFormat="1" applyFont="1" applyBorder="1" applyAlignment="1">
      <alignment horizontal="right"/>
    </xf>
    <xf numFmtId="10" fontId="52" fillId="0" borderId="10" xfId="143" applyNumberFormat="1" applyFont="1" applyBorder="1" applyAlignment="1">
      <alignment horizontal="right"/>
    </xf>
    <xf numFmtId="179" fontId="51" fillId="0" borderId="43" xfId="143" applyNumberFormat="1" applyFont="1" applyBorder="1" applyAlignment="1">
      <alignment horizontal="right"/>
    </xf>
    <xf numFmtId="179" fontId="52" fillId="0" borderId="44" xfId="143" applyNumberFormat="1" applyFont="1" applyBorder="1" applyAlignment="1">
      <alignment horizontal="right"/>
    </xf>
    <xf numFmtId="179" fontId="52" fillId="0" borderId="45" xfId="143" applyNumberFormat="1" applyFont="1" applyBorder="1" applyAlignment="1">
      <alignment horizontal="right"/>
    </xf>
    <xf numFmtId="10" fontId="52" fillId="0" borderId="46" xfId="143" applyNumberFormat="1" applyFont="1" applyBorder="1" applyAlignment="1">
      <alignment horizontal="right"/>
    </xf>
    <xf numFmtId="179" fontId="51" fillId="0" borderId="47" xfId="143" applyNumberFormat="1" applyFont="1" applyBorder="1" applyAlignment="1">
      <alignment horizontal="right"/>
    </xf>
    <xf numFmtId="10" fontId="51" fillId="0" borderId="48" xfId="143" applyNumberFormat="1" applyFont="1" applyBorder="1" applyAlignment="1">
      <alignment horizontal="right"/>
    </xf>
    <xf numFmtId="179" fontId="52" fillId="0" borderId="49" xfId="143" applyNumberFormat="1" applyFont="1" applyBorder="1" applyAlignment="1">
      <alignment horizontal="right"/>
    </xf>
    <xf numFmtId="179" fontId="52" fillId="0" borderId="47" xfId="143" applyNumberFormat="1" applyFont="1" applyBorder="1" applyAlignment="1">
      <alignment horizontal="right"/>
    </xf>
    <xf numFmtId="10" fontId="52" fillId="0" borderId="48" xfId="143" applyNumberFormat="1" applyFont="1" applyBorder="1" applyAlignment="1">
      <alignment horizontal="right"/>
    </xf>
    <xf numFmtId="10" fontId="52" fillId="0" borderId="50" xfId="143" applyNumberFormat="1" applyFont="1" applyBorder="1" applyAlignment="1">
      <alignment horizontal="right"/>
    </xf>
    <xf numFmtId="179" fontId="52" fillId="0" borderId="51" xfId="143" applyNumberFormat="1" applyFont="1" applyBorder="1" applyAlignment="1">
      <alignment horizontal="right"/>
    </xf>
    <xf numFmtId="179" fontId="51" fillId="0" borderId="0" xfId="143" applyNumberFormat="1" applyFont="1" applyBorder="1" applyAlignment="1">
      <alignment horizontal="right"/>
    </xf>
    <xf numFmtId="179" fontId="51" fillId="0" borderId="23" xfId="143" applyNumberFormat="1" applyFont="1" applyBorder="1" applyAlignment="1">
      <alignment horizontal="right"/>
    </xf>
    <xf numFmtId="10" fontId="51" fillId="0" borderId="52" xfId="143" applyNumberFormat="1" applyFont="1" applyBorder="1" applyAlignment="1">
      <alignment horizontal="right"/>
    </xf>
    <xf numFmtId="179" fontId="51" fillId="0" borderId="52" xfId="143" applyNumberFormat="1" applyFont="1" applyBorder="1" applyAlignment="1">
      <alignment horizontal="right"/>
    </xf>
    <xf numFmtId="179" fontId="52" fillId="33" borderId="47" xfId="143" applyNumberFormat="1" applyFont="1" applyFill="1" applyBorder="1" applyAlignment="1">
      <alignment horizontal="right"/>
    </xf>
    <xf numFmtId="10" fontId="52" fillId="33" borderId="48" xfId="143" applyNumberFormat="1" applyFont="1" applyFill="1" applyBorder="1" applyAlignment="1">
      <alignment horizontal="right"/>
    </xf>
    <xf numFmtId="3" fontId="52" fillId="0" borderId="0" xfId="0" applyNumberFormat="1" applyFont="1" applyBorder="1"/>
    <xf numFmtId="3" fontId="51" fillId="0" borderId="20" xfId="0" applyNumberFormat="1" applyFont="1" applyBorder="1"/>
    <xf numFmtId="3" fontId="51" fillId="0" borderId="0" xfId="0" applyNumberFormat="1" applyFont="1" applyBorder="1"/>
    <xf numFmtId="3" fontId="51" fillId="0" borderId="10" xfId="0" applyNumberFormat="1" applyFont="1" applyBorder="1"/>
    <xf numFmtId="3" fontId="52" fillId="25" borderId="13" xfId="0" applyNumberFormat="1" applyFont="1" applyFill="1" applyBorder="1"/>
    <xf numFmtId="3" fontId="52" fillId="25" borderId="12" xfId="0" applyNumberFormat="1" applyFont="1" applyFill="1" applyBorder="1"/>
    <xf numFmtId="3" fontId="51" fillId="0" borderId="0" xfId="0" applyNumberFormat="1" applyFont="1" applyAlignment="1">
      <alignment horizontal="centerContinuous"/>
    </xf>
    <xf numFmtId="0" fontId="53" fillId="24" borderId="0" xfId="0" applyFont="1" applyFill="1" applyBorder="1" applyAlignment="1">
      <alignment horizontal="centerContinuous" vertical="center"/>
    </xf>
    <xf numFmtId="0" fontId="52" fillId="24" borderId="0" xfId="0" applyFont="1" applyFill="1" applyBorder="1" applyAlignment="1">
      <alignment horizontal="centerContinuous" vertical="center"/>
    </xf>
    <xf numFmtId="168" fontId="52" fillId="24" borderId="0" xfId="0" applyNumberFormat="1" applyFont="1" applyFill="1" applyBorder="1" applyAlignment="1">
      <alignment horizontal="centerContinuous" vertical="center"/>
    </xf>
    <xf numFmtId="178" fontId="109" fillId="24" borderId="0" xfId="0" applyNumberFormat="1" applyFont="1" applyFill="1" applyBorder="1" applyAlignment="1">
      <alignment horizontal="centerContinuous" vertical="center"/>
    </xf>
    <xf numFmtId="0" fontId="51" fillId="0" borderId="9" xfId="0" applyFont="1" applyBorder="1"/>
    <xf numFmtId="3" fontId="52" fillId="0" borderId="0" xfId="0" applyNumberFormat="1" applyFont="1" applyBorder="1" applyAlignment="1">
      <alignment horizontal="centerContinuous"/>
    </xf>
    <xf numFmtId="0" fontId="52" fillId="0" borderId="0" xfId="0" applyFont="1" applyBorder="1" applyAlignment="1">
      <alignment horizontal="centerContinuous"/>
    </xf>
    <xf numFmtId="3" fontId="51" fillId="0" borderId="20" xfId="0" applyNumberFormat="1" applyFont="1" applyBorder="1" applyAlignment="1"/>
    <xf numFmtId="3" fontId="51" fillId="0" borderId="20" xfId="0" applyNumberFormat="1" applyFont="1" applyBorder="1" applyAlignment="1">
      <alignment horizontal="right" indent="1"/>
    </xf>
    <xf numFmtId="0" fontId="52" fillId="0" borderId="0" xfId="143" applyFont="1" applyBorder="1" applyAlignment="1">
      <alignment horizontal="center"/>
    </xf>
    <xf numFmtId="0" fontId="8" fillId="32" borderId="0" xfId="131" applyFont="1" applyFill="1" applyBorder="1"/>
    <xf numFmtId="3" fontId="52" fillId="25" borderId="19" xfId="154" applyNumberFormat="1" applyFont="1" applyFill="1" applyBorder="1" applyAlignment="1">
      <alignment vertical="center"/>
    </xf>
    <xf numFmtId="3" fontId="52" fillId="25" borderId="13" xfId="154" applyNumberFormat="1" applyFont="1" applyFill="1" applyBorder="1" applyAlignment="1">
      <alignment vertical="center"/>
    </xf>
    <xf numFmtId="3" fontId="52" fillId="25" borderId="12" xfId="154" applyNumberFormat="1" applyFont="1" applyFill="1" applyBorder="1" applyAlignment="1">
      <alignment vertical="center"/>
    </xf>
    <xf numFmtId="3" fontId="66" fillId="25" borderId="19" xfId="154" applyNumberFormat="1" applyFont="1" applyFill="1" applyBorder="1" applyAlignment="1"/>
    <xf numFmtId="3" fontId="66" fillId="25" borderId="13" xfId="154" applyNumberFormat="1" applyFont="1" applyFill="1" applyBorder="1" applyAlignment="1"/>
    <xf numFmtId="3" fontId="66" fillId="25" borderId="12" xfId="154" applyNumberFormat="1" applyFont="1" applyFill="1" applyBorder="1" applyAlignment="1"/>
    <xf numFmtId="3" fontId="83" fillId="0" borderId="54" xfId="154" applyNumberFormat="1" applyFont="1" applyFill="1" applyBorder="1" applyAlignment="1">
      <alignment horizontal="right" indent="1"/>
    </xf>
    <xf numFmtId="0" fontId="115" fillId="32" borderId="0" xfId="0" applyFont="1" applyFill="1"/>
    <xf numFmtId="0" fontId="13" fillId="32" borderId="0" xfId="143" applyFill="1"/>
    <xf numFmtId="0" fontId="51" fillId="32" borderId="0" xfId="139" applyFont="1" applyFill="1"/>
    <xf numFmtId="0" fontId="76" fillId="32" borderId="0" xfId="139" applyFont="1" applyFill="1"/>
    <xf numFmtId="3" fontId="51" fillId="32" borderId="0" xfId="139" applyNumberFormat="1" applyFont="1" applyFill="1"/>
    <xf numFmtId="10" fontId="51" fillId="32" borderId="0" xfId="139" applyNumberFormat="1" applyFont="1" applyFill="1"/>
    <xf numFmtId="10" fontId="51" fillId="32" borderId="0" xfId="185" applyNumberFormat="1" applyFont="1" applyFill="1"/>
    <xf numFmtId="0" fontId="57" fillId="32" borderId="0" xfId="131" applyFont="1" applyFill="1" applyBorder="1"/>
    <xf numFmtId="0" fontId="51" fillId="32" borderId="0" xfId="141" applyFont="1" applyFill="1" applyBorder="1"/>
    <xf numFmtId="0" fontId="51" fillId="32" borderId="0" xfId="0" applyFont="1" applyFill="1" applyBorder="1"/>
    <xf numFmtId="0" fontId="86" fillId="25" borderId="24" xfId="0" applyFont="1" applyFill="1" applyBorder="1" applyAlignment="1">
      <alignment horizontal="center" vertical="center"/>
    </xf>
    <xf numFmtId="0" fontId="104" fillId="25" borderId="30" xfId="0" applyFont="1" applyFill="1" applyBorder="1" applyAlignment="1">
      <alignment horizontal="centerContinuous" vertical="center" wrapText="1"/>
    </xf>
    <xf numFmtId="0" fontId="104" fillId="25" borderId="30" xfId="0" applyFont="1" applyFill="1" applyBorder="1" applyAlignment="1">
      <alignment horizontal="centerContinuous" vertical="top" wrapText="1"/>
    </xf>
    <xf numFmtId="0" fontId="51" fillId="0" borderId="0" xfId="143" applyNumberFormat="1" applyFont="1" applyBorder="1" applyAlignment="1">
      <alignment horizontal="center"/>
    </xf>
    <xf numFmtId="173" fontId="51" fillId="0" borderId="0" xfId="143" applyNumberFormat="1" applyFont="1" applyBorder="1" applyAlignment="1">
      <alignment horizontal="right"/>
    </xf>
    <xf numFmtId="3" fontId="52" fillId="27" borderId="0" xfId="143" applyNumberFormat="1" applyFont="1" applyFill="1" applyBorder="1" applyAlignment="1">
      <alignment horizontal="right" indent="1"/>
    </xf>
    <xf numFmtId="173" fontId="51" fillId="24" borderId="0" xfId="143" applyNumberFormat="1" applyFont="1" applyFill="1" applyBorder="1" applyAlignment="1">
      <alignment horizontal="right"/>
    </xf>
    <xf numFmtId="173" fontId="51" fillId="24" borderId="0" xfId="143" applyNumberFormat="1" applyFont="1" applyFill="1" applyBorder="1" applyAlignment="1">
      <alignment horizontal="center"/>
    </xf>
    <xf numFmtId="173" fontId="51" fillId="0" borderId="0" xfId="143" applyNumberFormat="1" applyFont="1" applyBorder="1" applyAlignment="1">
      <alignment horizontal="center"/>
    </xf>
    <xf numFmtId="0" fontId="52" fillId="0" borderId="0" xfId="143" applyFont="1" applyBorder="1" applyAlignment="1">
      <alignment horizontal="right" indent="1"/>
    </xf>
    <xf numFmtId="16" fontId="52" fillId="0" borderId="0" xfId="143" applyNumberFormat="1" applyFont="1" applyBorder="1" applyAlignment="1">
      <alignment horizontal="center" wrapText="1"/>
    </xf>
    <xf numFmtId="173" fontId="52" fillId="0" borderId="0" xfId="143" applyNumberFormat="1" applyFont="1" applyBorder="1" applyAlignment="1">
      <alignment horizontal="right"/>
    </xf>
    <xf numFmtId="173" fontId="52" fillId="24" borderId="0" xfId="143" applyNumberFormat="1" applyFont="1" applyFill="1" applyBorder="1" applyAlignment="1">
      <alignment horizontal="center"/>
    </xf>
    <xf numFmtId="173" fontId="52" fillId="24" borderId="0" xfId="143" applyNumberFormat="1" applyFont="1" applyFill="1" applyBorder="1" applyAlignment="1">
      <alignment horizontal="right"/>
    </xf>
    <xf numFmtId="0" fontId="52" fillId="0" borderId="0" xfId="143" applyFont="1" applyBorder="1" applyAlignment="1">
      <alignment vertical="center"/>
    </xf>
    <xf numFmtId="173" fontId="52" fillId="0" borderId="0" xfId="143" applyNumberFormat="1" applyFont="1" applyBorder="1"/>
    <xf numFmtId="0" fontId="52" fillId="32" borderId="0" xfId="0" applyFont="1" applyFill="1" applyAlignment="1"/>
    <xf numFmtId="0" fontId="52" fillId="32" borderId="0" xfId="0" applyFont="1" applyFill="1" applyAlignment="1">
      <alignment horizontal="center" vertical="center"/>
    </xf>
    <xf numFmtId="0" fontId="52" fillId="32" borderId="0" xfId="0" applyFont="1" applyFill="1" applyBorder="1" applyAlignment="1">
      <alignment horizontal="center" vertical="center"/>
    </xf>
    <xf numFmtId="171" fontId="51" fillId="32" borderId="0" xfId="0" applyNumberFormat="1" applyFont="1" applyFill="1" applyBorder="1"/>
    <xf numFmtId="0" fontId="116" fillId="32" borderId="0" xfId="117" applyFont="1" applyFill="1" applyBorder="1"/>
    <xf numFmtId="0" fontId="117" fillId="32" borderId="0" xfId="184" applyFont="1" applyFill="1" applyBorder="1"/>
    <xf numFmtId="17" fontId="116" fillId="32" borderId="0" xfId="117" applyNumberFormat="1" applyFont="1" applyFill="1" applyBorder="1" applyAlignment="1">
      <alignment horizontal="center" wrapText="1"/>
    </xf>
    <xf numFmtId="10" fontId="116" fillId="32" borderId="0" xfId="117" applyNumberFormat="1" applyFont="1" applyFill="1" applyBorder="1" applyAlignment="1">
      <alignment horizontal="right" indent="1"/>
    </xf>
    <xf numFmtId="3" fontId="116" fillId="32" borderId="0" xfId="117" applyNumberFormat="1" applyFont="1" applyFill="1" applyBorder="1"/>
    <xf numFmtId="10" fontId="116" fillId="32" borderId="0" xfId="117" applyNumberFormat="1" applyFont="1" applyFill="1" applyBorder="1"/>
    <xf numFmtId="0" fontId="116" fillId="32" borderId="20" xfId="117" applyFont="1" applyFill="1" applyBorder="1"/>
    <xf numFmtId="3" fontId="116" fillId="32" borderId="20" xfId="117" applyNumberFormat="1" applyFont="1" applyFill="1" applyBorder="1"/>
    <xf numFmtId="0" fontId="51" fillId="32" borderId="0" xfId="143" applyFont="1" applyFill="1" applyBorder="1"/>
    <xf numFmtId="0" fontId="115" fillId="32" borderId="0" xfId="143" applyFont="1" applyFill="1" applyBorder="1"/>
    <xf numFmtId="0" fontId="0" fillId="0" borderId="0" xfId="0" applyBorder="1"/>
    <xf numFmtId="0" fontId="113" fillId="0" borderId="0" xfId="0" applyNumberFormat="1" applyFont="1" applyBorder="1" applyAlignment="1"/>
    <xf numFmtId="181" fontId="80" fillId="0" borderId="0" xfId="0" applyNumberFormat="1" applyFont="1" applyBorder="1" applyAlignment="1"/>
    <xf numFmtId="0" fontId="103" fillId="0" borderId="0" xfId="0" applyNumberFormat="1" applyFont="1" applyBorder="1" applyAlignment="1">
      <alignment vertical="center"/>
    </xf>
    <xf numFmtId="0" fontId="116" fillId="0" borderId="0" xfId="191" applyFont="1" applyFill="1"/>
    <xf numFmtId="0" fontId="119" fillId="0" borderId="22" xfId="181" applyFont="1" applyFill="1" applyBorder="1" applyAlignment="1">
      <alignment horizontal="center" vertical="center" wrapText="1"/>
    </xf>
    <xf numFmtId="0" fontId="66" fillId="0" borderId="22" xfId="181" applyFont="1" applyFill="1" applyBorder="1" applyAlignment="1">
      <alignment horizontal="center" vertical="center" wrapText="1"/>
    </xf>
    <xf numFmtId="0" fontId="52" fillId="0" borderId="22" xfId="181" applyFont="1" applyFill="1" applyBorder="1" applyAlignment="1">
      <alignment horizontal="center" vertical="center" wrapText="1"/>
    </xf>
    <xf numFmtId="185" fontId="66" fillId="33" borderId="55" xfId="192" applyNumberFormat="1" applyFont="1" applyFill="1" applyBorder="1" applyAlignment="1">
      <alignment vertical="center"/>
    </xf>
    <xf numFmtId="185" fontId="66" fillId="33" borderId="56" xfId="192" applyNumberFormat="1" applyFont="1" applyFill="1" applyBorder="1" applyAlignment="1">
      <alignment vertical="center"/>
    </xf>
    <xf numFmtId="185" fontId="57" fillId="0" borderId="22" xfId="192" applyNumberFormat="1" applyFont="1" applyFill="1" applyBorder="1" applyAlignment="1">
      <alignment vertical="center"/>
    </xf>
    <xf numFmtId="0" fontId="61" fillId="0" borderId="57" xfId="190" applyFont="1" applyBorder="1" applyAlignment="1">
      <alignment vertical="center"/>
    </xf>
    <xf numFmtId="0" fontId="61" fillId="0" borderId="58" xfId="190" applyFont="1" applyBorder="1" applyAlignment="1">
      <alignment vertical="center"/>
    </xf>
    <xf numFmtId="185" fontId="120" fillId="0" borderId="59" xfId="192" applyNumberFormat="1" applyFont="1" applyBorder="1" applyAlignment="1">
      <alignment vertical="center"/>
    </xf>
    <xf numFmtId="185" fontId="120" fillId="0" borderId="26" xfId="192" applyNumberFormat="1" applyFont="1" applyBorder="1" applyAlignment="1">
      <alignment vertical="center"/>
    </xf>
    <xf numFmtId="0" fontId="61" fillId="0" borderId="60" xfId="190" applyFont="1" applyBorder="1" applyAlignment="1">
      <alignment vertical="center"/>
    </xf>
    <xf numFmtId="0" fontId="61" fillId="0" borderId="61" xfId="190" applyFont="1" applyBorder="1" applyAlignment="1">
      <alignment vertical="center"/>
    </xf>
    <xf numFmtId="185" fontId="120" fillId="0" borderId="62" xfId="192" applyNumberFormat="1" applyFont="1" applyBorder="1" applyAlignment="1">
      <alignment vertical="center"/>
    </xf>
    <xf numFmtId="0" fontId="61" fillId="0" borderId="63" xfId="190" applyFont="1" applyBorder="1" applyAlignment="1">
      <alignment vertical="center"/>
    </xf>
    <xf numFmtId="0" fontId="61" fillId="0" borderId="64" xfId="190" applyFont="1" applyBorder="1" applyAlignment="1">
      <alignment vertical="center"/>
    </xf>
    <xf numFmtId="0" fontId="116" fillId="0" borderId="0" xfId="191" applyFont="1" applyFill="1" applyBorder="1"/>
    <xf numFmtId="0" fontId="61" fillId="0" borderId="65" xfId="190" applyFont="1" applyBorder="1" applyAlignment="1">
      <alignment vertical="center"/>
    </xf>
    <xf numFmtId="0" fontId="61" fillId="0" borderId="55" xfId="190" applyFont="1" applyBorder="1" applyAlignment="1">
      <alignment vertical="center"/>
    </xf>
    <xf numFmtId="185" fontId="96" fillId="0" borderId="22" xfId="192" applyNumberFormat="1" applyFont="1" applyFill="1" applyBorder="1" applyAlignment="1">
      <alignment vertical="center"/>
    </xf>
    <xf numFmtId="0" fontId="7" fillId="0" borderId="0" xfId="191" applyFont="1" applyFill="1" applyBorder="1"/>
    <xf numFmtId="0" fontId="7" fillId="0" borderId="0" xfId="191" applyFont="1"/>
    <xf numFmtId="185" fontId="66" fillId="33" borderId="59" xfId="192" applyNumberFormat="1" applyFont="1" applyFill="1" applyBorder="1" applyAlignment="1">
      <alignment vertical="center"/>
    </xf>
    <xf numFmtId="185" fontId="96" fillId="0" borderId="0" xfId="191" applyNumberFormat="1" applyFont="1" applyAlignment="1">
      <alignment vertical="center"/>
    </xf>
    <xf numFmtId="0" fontId="116" fillId="0" borderId="0" xfId="191" applyFont="1" applyFill="1" applyAlignment="1">
      <alignment horizontal="center" vertical="center"/>
    </xf>
    <xf numFmtId="3" fontId="123" fillId="0" borderId="24" xfId="192" applyNumberFormat="1" applyFont="1" applyBorder="1" applyAlignment="1">
      <alignment vertical="center"/>
    </xf>
    <xf numFmtId="3" fontId="123" fillId="0" borderId="0" xfId="192" applyNumberFormat="1" applyFont="1" applyFill="1" applyBorder="1" applyAlignment="1">
      <alignment vertical="center"/>
    </xf>
    <xf numFmtId="3" fontId="123" fillId="0" borderId="9" xfId="192" applyNumberFormat="1" applyFont="1" applyFill="1" applyBorder="1" applyAlignment="1">
      <alignment vertical="center"/>
    </xf>
    <xf numFmtId="0" fontId="122" fillId="0" borderId="0" xfId="191" applyFont="1" applyFill="1"/>
    <xf numFmtId="0" fontId="7" fillId="0" borderId="0" xfId="191" applyFont="1" applyAlignment="1">
      <alignment horizontal="center" vertical="center"/>
    </xf>
    <xf numFmtId="3" fontId="124" fillId="32" borderId="0" xfId="191" applyNumberFormat="1" applyFont="1" applyFill="1"/>
    <xf numFmtId="0" fontId="80" fillId="0" borderId="0" xfId="191" applyFont="1" applyFill="1"/>
    <xf numFmtId="0" fontId="80" fillId="0" borderId="0" xfId="191" applyFont="1"/>
    <xf numFmtId="0" fontId="7" fillId="0" borderId="0" xfId="191" applyFont="1" applyFill="1"/>
    <xf numFmtId="14" fontId="80" fillId="0" borderId="0" xfId="191" applyNumberFormat="1" applyFont="1" applyAlignment="1" applyProtection="1">
      <alignment horizontal="center"/>
      <protection locked="0"/>
    </xf>
    <xf numFmtId="14" fontId="80" fillId="0" borderId="0" xfId="144" applyNumberFormat="1" applyFont="1" applyFill="1" applyBorder="1" applyAlignment="1">
      <alignment horizontal="center"/>
    </xf>
    <xf numFmtId="184" fontId="7" fillId="0" borderId="0" xfId="191" applyNumberFormat="1" applyFont="1" applyFill="1" applyBorder="1"/>
    <xf numFmtId="184" fontId="7" fillId="0" borderId="0" xfId="191" applyNumberFormat="1" applyFont="1" applyBorder="1"/>
    <xf numFmtId="184" fontId="7" fillId="0" borderId="0" xfId="191" applyNumberFormat="1" applyFont="1"/>
    <xf numFmtId="0" fontId="79" fillId="24" borderId="0" xfId="190" applyFont="1" applyFill="1" applyBorder="1" applyAlignment="1">
      <alignment horizontal="center" vertical="center"/>
    </xf>
    <xf numFmtId="185" fontId="83" fillId="32" borderId="56" xfId="192" applyNumberFormat="1" applyFont="1" applyFill="1" applyBorder="1" applyAlignment="1">
      <alignment vertical="center"/>
    </xf>
    <xf numFmtId="0" fontId="61" fillId="0" borderId="20" xfId="190" applyFont="1" applyBorder="1" applyAlignment="1">
      <alignment vertical="center"/>
    </xf>
    <xf numFmtId="0" fontId="61" fillId="0" borderId="21" xfId="190" applyFont="1" applyBorder="1" applyAlignment="1">
      <alignment vertical="center"/>
    </xf>
    <xf numFmtId="0" fontId="61" fillId="0" borderId="29" xfId="190" applyFont="1" applyBorder="1" applyAlignment="1">
      <alignment vertical="center"/>
    </xf>
    <xf numFmtId="0" fontId="126" fillId="0" borderId="0" xfId="0" applyNumberFormat="1" applyFont="1" applyBorder="1" applyAlignment="1"/>
    <xf numFmtId="0" fontId="71" fillId="0" borderId="22" xfId="181" applyFont="1" applyFill="1" applyBorder="1" applyAlignment="1">
      <alignment horizontal="center" vertical="center" wrapText="1"/>
    </xf>
    <xf numFmtId="0" fontId="72" fillId="0" borderId="0" xfId="191" applyFont="1" applyFill="1"/>
    <xf numFmtId="0" fontId="79" fillId="0" borderId="0" xfId="141" applyFont="1" applyAlignment="1">
      <alignment horizontal="centerContinuous" vertical="center"/>
    </xf>
    <xf numFmtId="0" fontId="82" fillId="0" borderId="0" xfId="131" applyFont="1" applyBorder="1" applyAlignment="1">
      <alignment horizontal="centerContinuous" wrapText="1" readingOrder="1"/>
    </xf>
    <xf numFmtId="3" fontId="93" fillId="0" borderId="0" xfId="131" applyNumberFormat="1" applyFont="1" applyBorder="1" applyAlignment="1">
      <alignment horizontal="centerContinuous" wrapText="1"/>
    </xf>
    <xf numFmtId="0" fontId="82" fillId="26" borderId="0" xfId="131" applyFont="1" applyFill="1" applyBorder="1" applyAlignment="1">
      <alignment horizontal="centerContinuous" wrapText="1" readingOrder="1"/>
    </xf>
    <xf numFmtId="3" fontId="93" fillId="26" borderId="0" xfId="131" applyNumberFormat="1" applyFont="1" applyFill="1" applyBorder="1" applyAlignment="1">
      <alignment horizontal="centerContinuous" wrapText="1"/>
    </xf>
    <xf numFmtId="3" fontId="128" fillId="0" borderId="0" xfId="143" applyNumberFormat="1" applyFont="1" applyBorder="1" applyAlignment="1">
      <alignment horizontal="center" vertical="center" wrapText="1"/>
    </xf>
    <xf numFmtId="0" fontId="58" fillId="0" borderId="0" xfId="143" applyFont="1" applyBorder="1" applyAlignment="1">
      <alignment horizontal="center" wrapText="1"/>
    </xf>
    <xf numFmtId="3" fontId="58" fillId="29" borderId="0" xfId="143" applyNumberFormat="1" applyFont="1" applyFill="1" applyBorder="1" applyAlignment="1">
      <alignment horizontal="center" vertical="center" wrapText="1"/>
    </xf>
    <xf numFmtId="3" fontId="58" fillId="29" borderId="0" xfId="143" applyNumberFormat="1" applyFont="1" applyFill="1" applyBorder="1" applyAlignment="1">
      <alignment horizontal="right" vertical="center"/>
    </xf>
    <xf numFmtId="3" fontId="58" fillId="29" borderId="0" xfId="143" applyNumberFormat="1" applyFont="1" applyFill="1" applyBorder="1" applyAlignment="1">
      <alignment horizontal="center" vertical="center"/>
    </xf>
    <xf numFmtId="0" fontId="51" fillId="0" borderId="28" xfId="0" applyFont="1" applyBorder="1"/>
    <xf numFmtId="0" fontId="51" fillId="0" borderId="22" xfId="0" applyFont="1" applyBorder="1"/>
    <xf numFmtId="0" fontId="51" fillId="0" borderId="23" xfId="0" applyFont="1" applyBorder="1"/>
    <xf numFmtId="0" fontId="51" fillId="0" borderId="24" xfId="0" applyFont="1" applyBorder="1"/>
    <xf numFmtId="10" fontId="52" fillId="31" borderId="24" xfId="107" applyNumberFormat="1" applyFont="1" applyFill="1" applyBorder="1" applyAlignment="1">
      <alignment horizontal="right" indent="1"/>
    </xf>
    <xf numFmtId="0" fontId="94" fillId="24" borderId="0" xfId="143" applyFont="1" applyFill="1" applyBorder="1" applyAlignment="1">
      <alignment horizontal="centerContinuous" vertical="center" wrapText="1"/>
    </xf>
    <xf numFmtId="0" fontId="95" fillId="24" borderId="0" xfId="143" applyFont="1" applyFill="1" applyBorder="1" applyAlignment="1">
      <alignment horizontal="centerContinuous" vertical="center" wrapText="1"/>
    </xf>
    <xf numFmtId="0" fontId="102" fillId="0" borderId="0" xfId="143" applyFont="1" applyBorder="1"/>
    <xf numFmtId="182" fontId="86" fillId="31" borderId="21" xfId="0" applyNumberFormat="1" applyFont="1" applyFill="1" applyBorder="1"/>
    <xf numFmtId="14" fontId="80" fillId="0" borderId="0" xfId="0" applyNumberFormat="1" applyFont="1" applyAlignment="1" applyProtection="1">
      <alignment horizontal="center"/>
      <protection locked="0"/>
    </xf>
    <xf numFmtId="3" fontId="51" fillId="0" borderId="54" xfId="154" applyNumberFormat="1" applyFont="1" applyFill="1" applyBorder="1" applyAlignment="1">
      <alignment horizontal="right" indent="1"/>
    </xf>
    <xf numFmtId="3" fontId="51" fillId="32" borderId="54" xfId="154" applyNumberFormat="1" applyFont="1" applyFill="1" applyBorder="1" applyAlignment="1">
      <alignment horizontal="right" indent="1"/>
    </xf>
    <xf numFmtId="173" fontId="52" fillId="31" borderId="24" xfId="107" applyNumberFormat="1" applyFont="1" applyFill="1" applyBorder="1"/>
    <xf numFmtId="3" fontId="52" fillId="30" borderId="21" xfId="0" applyNumberFormat="1" applyFont="1" applyFill="1" applyBorder="1"/>
    <xf numFmtId="3" fontId="52" fillId="31" borderId="25" xfId="0" applyNumberFormat="1" applyFont="1" applyFill="1" applyBorder="1"/>
    <xf numFmtId="3" fontId="52" fillId="31" borderId="11" xfId="0" applyNumberFormat="1" applyFont="1" applyFill="1" applyBorder="1"/>
    <xf numFmtId="3" fontId="52" fillId="30" borderId="19" xfId="0" applyNumberFormat="1" applyFont="1" applyFill="1" applyBorder="1"/>
    <xf numFmtId="3" fontId="52" fillId="31" borderId="13" xfId="0" applyNumberFormat="1" applyFont="1" applyFill="1" applyBorder="1"/>
    <xf numFmtId="3" fontId="52" fillId="31" borderId="12" xfId="0" applyNumberFormat="1" applyFont="1" applyFill="1" applyBorder="1"/>
    <xf numFmtId="3" fontId="51" fillId="31" borderId="20" xfId="0" applyNumberFormat="1" applyFont="1" applyFill="1" applyBorder="1"/>
    <xf numFmtId="3" fontId="51" fillId="31" borderId="0" xfId="0" applyNumberFormat="1" applyFont="1" applyFill="1" applyBorder="1"/>
    <xf numFmtId="3" fontId="51" fillId="31" borderId="9" xfId="0" applyNumberFormat="1" applyFont="1" applyFill="1" applyBorder="1"/>
    <xf numFmtId="3" fontId="52" fillId="30" borderId="21" xfId="0" applyNumberFormat="1" applyFont="1" applyFill="1" applyBorder="1" applyAlignment="1"/>
    <xf numFmtId="3" fontId="52" fillId="31" borderId="23" xfId="0" applyNumberFormat="1" applyFont="1" applyFill="1" applyBorder="1" applyAlignment="1">
      <alignment horizontal="right" indent="1"/>
    </xf>
    <xf numFmtId="3" fontId="52" fillId="31" borderId="21" xfId="0" applyNumberFormat="1" applyFont="1" applyFill="1" applyBorder="1" applyAlignment="1">
      <alignment horizontal="right" indent="1"/>
    </xf>
    <xf numFmtId="10" fontId="52" fillId="31" borderId="11" xfId="0" applyNumberFormat="1" applyFont="1" applyFill="1" applyBorder="1" applyAlignment="1">
      <alignment horizontal="right" indent="1"/>
    </xf>
    <xf numFmtId="3" fontId="51" fillId="31" borderId="20" xfId="0" applyNumberFormat="1" applyFont="1" applyFill="1" applyBorder="1" applyAlignment="1"/>
    <xf numFmtId="3" fontId="51" fillId="31" borderId="22" xfId="0" applyNumberFormat="1" applyFont="1" applyFill="1" applyBorder="1" applyAlignment="1">
      <alignment horizontal="right" indent="1"/>
    </xf>
    <xf numFmtId="3" fontId="51" fillId="31" borderId="20" xfId="0" applyNumberFormat="1" applyFont="1" applyFill="1" applyBorder="1" applyAlignment="1">
      <alignment horizontal="right" indent="1"/>
    </xf>
    <xf numFmtId="10" fontId="51" fillId="31" borderId="9" xfId="0" applyNumberFormat="1" applyFont="1" applyFill="1" applyBorder="1" applyAlignment="1">
      <alignment horizontal="right" indent="1"/>
    </xf>
    <xf numFmtId="185" fontId="66" fillId="31" borderId="55" xfId="192" applyNumberFormat="1" applyFont="1" applyFill="1" applyBorder="1" applyAlignment="1">
      <alignment vertical="center"/>
    </xf>
    <xf numFmtId="185" fontId="52" fillId="31" borderId="55" xfId="192" applyNumberFormat="1" applyFont="1" applyFill="1" applyBorder="1" applyAlignment="1">
      <alignment vertical="center"/>
    </xf>
    <xf numFmtId="185" fontId="52" fillId="31" borderId="66" xfId="192" applyNumberFormat="1" applyFont="1" applyFill="1" applyBorder="1" applyAlignment="1">
      <alignment vertical="center"/>
    </xf>
    <xf numFmtId="14" fontId="80" fillId="31" borderId="0" xfId="191" applyNumberFormat="1" applyFont="1" applyFill="1" applyAlignment="1" applyProtection="1">
      <alignment horizontal="center"/>
      <protection locked="0"/>
    </xf>
    <xf numFmtId="14" fontId="80" fillId="31" borderId="0" xfId="0" applyNumberFormat="1" applyFont="1" applyFill="1" applyAlignment="1" applyProtection="1">
      <alignment horizontal="center"/>
      <protection locked="0"/>
    </xf>
    <xf numFmtId="3" fontId="55" fillId="0" borderId="19" xfId="0" applyNumberFormat="1" applyFont="1" applyFill="1" applyBorder="1"/>
    <xf numFmtId="176" fontId="86" fillId="40" borderId="21" xfId="0" applyNumberFormat="1" applyFont="1" applyFill="1" applyBorder="1" applyAlignment="1" applyProtection="1">
      <alignment horizontal="center"/>
    </xf>
    <xf numFmtId="3" fontId="86" fillId="31" borderId="19" xfId="0" applyNumberFormat="1" applyFont="1" applyFill="1" applyBorder="1"/>
    <xf numFmtId="3" fontId="131" fillId="31" borderId="23" xfId="99" applyNumberFormat="1" applyFont="1" applyFill="1" applyBorder="1" applyAlignment="1">
      <alignment horizontal="right" indent="1"/>
    </xf>
    <xf numFmtId="183" fontId="86" fillId="31" borderId="12" xfId="0" applyNumberFormat="1" applyFont="1" applyFill="1" applyBorder="1" applyAlignment="1">
      <alignment horizontal="right" indent="1"/>
    </xf>
    <xf numFmtId="182" fontId="86" fillId="31" borderId="19" xfId="0" applyNumberFormat="1" applyFont="1" applyFill="1" applyBorder="1"/>
    <xf numFmtId="185" fontId="52" fillId="33" borderId="67" xfId="192" applyNumberFormat="1" applyFont="1" applyFill="1" applyBorder="1" applyAlignment="1">
      <alignment vertical="center"/>
    </xf>
    <xf numFmtId="185" fontId="52" fillId="31" borderId="61" xfId="192" applyNumberFormat="1" applyFont="1" applyFill="1" applyBorder="1" applyAlignment="1">
      <alignment vertical="center"/>
    </xf>
    <xf numFmtId="185" fontId="66" fillId="31" borderId="61" xfId="192" applyNumberFormat="1" applyFont="1" applyFill="1" applyBorder="1" applyAlignment="1">
      <alignment vertical="center"/>
    </xf>
    <xf numFmtId="185" fontId="52" fillId="34" borderId="55" xfId="192" applyNumberFormat="1" applyFont="1" applyFill="1" applyBorder="1" applyAlignment="1">
      <alignment vertical="center"/>
    </xf>
    <xf numFmtId="185" fontId="66" fillId="34" borderId="55" xfId="192" applyNumberFormat="1" applyFont="1" applyFill="1" applyBorder="1" applyAlignment="1">
      <alignment vertical="center"/>
    </xf>
    <xf numFmtId="0" fontId="61" fillId="34" borderId="21" xfId="190" applyFont="1" applyFill="1" applyBorder="1" applyAlignment="1">
      <alignment vertical="center"/>
    </xf>
    <xf numFmtId="17" fontId="53" fillId="34" borderId="31" xfId="181" applyNumberFormat="1" applyFont="1" applyFill="1" applyBorder="1" applyAlignment="1">
      <alignment horizontal="center" vertical="center" wrapText="1"/>
    </xf>
    <xf numFmtId="0" fontId="53" fillId="34" borderId="24" xfId="181" applyFont="1" applyFill="1" applyBorder="1" applyAlignment="1">
      <alignment horizontal="center" vertical="center" wrapText="1"/>
    </xf>
    <xf numFmtId="3" fontId="52" fillId="34" borderId="24" xfId="0" applyNumberFormat="1" applyFont="1" applyFill="1" applyBorder="1" applyAlignment="1">
      <alignment horizontal="right" indent="1"/>
    </xf>
    <xf numFmtId="3" fontId="52" fillId="34" borderId="19" xfId="0" applyNumberFormat="1" applyFont="1" applyFill="1" applyBorder="1" applyAlignment="1">
      <alignment horizontal="right" indent="1"/>
    </xf>
    <xf numFmtId="10" fontId="52" fillId="34" borderId="12" xfId="0" applyNumberFormat="1" applyFont="1" applyFill="1" applyBorder="1" applyAlignment="1">
      <alignment horizontal="right" indent="1"/>
    </xf>
    <xf numFmtId="0" fontId="52" fillId="34" borderId="19" xfId="0" applyFont="1" applyFill="1" applyBorder="1" applyAlignment="1">
      <alignment horizontal="center" vertical="center"/>
    </xf>
    <xf numFmtId="0" fontId="52" fillId="34" borderId="12" xfId="0" applyFont="1" applyFill="1" applyBorder="1" applyAlignment="1">
      <alignment horizontal="center" vertical="center"/>
    </xf>
    <xf numFmtId="0" fontId="86" fillId="41" borderId="29" xfId="0" applyFont="1" applyFill="1" applyBorder="1" applyAlignment="1">
      <alignment horizontal="centerContinuous" vertical="center" wrapText="1"/>
    </xf>
    <xf numFmtId="0" fontId="86" fillId="41" borderId="10" xfId="0" applyFont="1" applyFill="1" applyBorder="1" applyAlignment="1">
      <alignment horizontal="centerContinuous" vertical="center" wrapText="1"/>
    </xf>
    <xf numFmtId="0" fontId="86" fillId="41" borderId="19" xfId="0" applyFont="1" applyFill="1" applyBorder="1" applyAlignment="1">
      <alignment horizontal="center" vertical="center"/>
    </xf>
    <xf numFmtId="0" fontId="86" fillId="41" borderId="12" xfId="0" applyFont="1" applyFill="1" applyBorder="1" applyAlignment="1">
      <alignment horizontal="center" vertical="center"/>
    </xf>
    <xf numFmtId="0" fontId="86" fillId="41" borderId="40" xfId="0" applyFont="1" applyFill="1" applyBorder="1" applyAlignment="1">
      <alignment horizontal="center" vertical="center"/>
    </xf>
    <xf numFmtId="0" fontId="86" fillId="41" borderId="41" xfId="0" applyFont="1" applyFill="1" applyBorder="1" applyAlignment="1">
      <alignment horizontal="center" vertical="center"/>
    </xf>
    <xf numFmtId="180" fontId="86" fillId="41" borderId="23" xfId="0" applyNumberFormat="1" applyFont="1" applyFill="1" applyBorder="1" applyAlignment="1" applyProtection="1">
      <alignment horizontal="center" wrapText="1"/>
    </xf>
    <xf numFmtId="0" fontId="89" fillId="34" borderId="24" xfId="0" applyFont="1" applyFill="1" applyBorder="1" applyAlignment="1">
      <alignment horizontal="center" vertical="center"/>
    </xf>
    <xf numFmtId="0" fontId="83" fillId="44" borderId="28" xfId="154" applyNumberFormat="1" applyFont="1" applyFill="1" applyBorder="1" applyAlignment="1"/>
    <xf numFmtId="0" fontId="52" fillId="44" borderId="24" xfId="154" applyFont="1" applyFill="1" applyBorder="1" applyAlignment="1">
      <alignment horizontal="center" vertical="center" wrapText="1"/>
    </xf>
    <xf numFmtId="0" fontId="52" fillId="44" borderId="19" xfId="154" applyFont="1" applyFill="1" applyBorder="1" applyAlignment="1">
      <alignment horizontal="center" vertical="center" wrapText="1"/>
    </xf>
    <xf numFmtId="0" fontId="52" fillId="44" borderId="12" xfId="154" applyNumberFormat="1" applyFont="1" applyFill="1" applyBorder="1" applyAlignment="1">
      <alignment horizontal="center" vertical="center"/>
    </xf>
    <xf numFmtId="0" fontId="52" fillId="44" borderId="24" xfId="115" applyNumberFormat="1" applyFont="1" applyFill="1" applyBorder="1" applyAlignment="1" applyProtection="1">
      <alignment horizontal="center" vertical="center" wrapText="1"/>
    </xf>
    <xf numFmtId="0" fontId="79" fillId="34" borderId="0" xfId="141" applyFont="1" applyFill="1" applyBorder="1" applyAlignment="1">
      <alignment horizontal="centerContinuous" vertical="center"/>
    </xf>
    <xf numFmtId="3" fontId="92" fillId="45" borderId="24" xfId="131" applyNumberFormat="1" applyFont="1" applyFill="1" applyBorder="1" applyAlignment="1">
      <alignment horizontal="center" vertical="center" wrapText="1"/>
    </xf>
    <xf numFmtId="180" fontId="84" fillId="34" borderId="24" xfId="143" applyNumberFormat="1" applyFont="1" applyFill="1" applyBorder="1" applyAlignment="1" applyProtection="1">
      <alignment horizontal="center" vertical="center" wrapText="1"/>
    </xf>
    <xf numFmtId="180" fontId="84" fillId="34" borderId="24" xfId="143" applyNumberFormat="1" applyFont="1" applyFill="1" applyBorder="1" applyAlignment="1" applyProtection="1">
      <alignment horizontal="center" wrapText="1"/>
    </xf>
    <xf numFmtId="3" fontId="92" fillId="45" borderId="24" xfId="131" applyNumberFormat="1" applyFont="1" applyFill="1" applyBorder="1" applyAlignment="1">
      <alignment horizontal="centerContinuous" vertical="center" wrapText="1"/>
    </xf>
    <xf numFmtId="3" fontId="92" fillId="45" borderId="23" xfId="131" applyNumberFormat="1" applyFont="1" applyFill="1" applyBorder="1" applyAlignment="1">
      <alignment horizontal="center" vertical="center" wrapText="1"/>
    </xf>
    <xf numFmtId="0" fontId="103" fillId="34" borderId="16" xfId="143" applyFont="1" applyFill="1" applyBorder="1" applyAlignment="1">
      <alignment horizontal="center" vertical="center"/>
    </xf>
    <xf numFmtId="3" fontId="80" fillId="0" borderId="0" xfId="191" applyNumberFormat="1" applyFont="1" applyFill="1" applyAlignment="1" applyProtection="1">
      <alignment horizontal="right" indent="1"/>
      <protection locked="0"/>
    </xf>
    <xf numFmtId="3" fontId="80" fillId="31" borderId="0" xfId="191" applyNumberFormat="1" applyFont="1" applyFill="1" applyAlignment="1" applyProtection="1">
      <alignment horizontal="right" indent="1"/>
      <protection locked="0"/>
    </xf>
    <xf numFmtId="3" fontId="80" fillId="31" borderId="0" xfId="0" applyNumberFormat="1" applyFont="1" applyFill="1" applyAlignment="1" applyProtection="1">
      <alignment horizontal="right" indent="1"/>
      <protection locked="0"/>
    </xf>
    <xf numFmtId="3" fontId="80" fillId="0" borderId="0" xfId="0" applyNumberFormat="1" applyFont="1" applyFill="1" applyAlignment="1" applyProtection="1">
      <alignment horizontal="right" indent="1"/>
      <protection locked="0"/>
    </xf>
    <xf numFmtId="0" fontId="7" fillId="0" borderId="0" xfId="191" applyFont="1" applyAlignment="1">
      <alignment horizontal="right" indent="1"/>
    </xf>
    <xf numFmtId="3" fontId="0" fillId="0" borderId="0" xfId="0" applyNumberFormat="1" applyAlignment="1">
      <alignment horizontal="right" indent="1"/>
    </xf>
    <xf numFmtId="10" fontId="0" fillId="0" borderId="0" xfId="0" applyNumberFormat="1" applyAlignment="1">
      <alignment horizontal="right" indent="1"/>
    </xf>
    <xf numFmtId="3" fontId="0" fillId="31" borderId="0" xfId="0" applyNumberFormat="1" applyFill="1" applyAlignment="1">
      <alignment horizontal="right" indent="1"/>
    </xf>
    <xf numFmtId="10" fontId="0" fillId="31" borderId="0" xfId="0" applyNumberFormat="1" applyFill="1" applyAlignment="1">
      <alignment horizontal="right" indent="1"/>
    </xf>
    <xf numFmtId="0" fontId="116" fillId="0" borderId="0" xfId="191" applyFont="1" applyFill="1" applyAlignment="1">
      <alignment horizontal="right" indent="1"/>
    </xf>
    <xf numFmtId="0" fontId="7" fillId="0" borderId="0" xfId="191" applyAlignment="1">
      <alignment horizontal="right" indent="1"/>
    </xf>
    <xf numFmtId="3" fontId="7" fillId="0" borderId="0" xfId="191" applyNumberFormat="1" applyAlignment="1">
      <alignment horizontal="right" indent="1"/>
    </xf>
    <xf numFmtId="10" fontId="7" fillId="0" borderId="0" xfId="191" applyNumberFormat="1" applyAlignment="1">
      <alignment horizontal="right" indent="1"/>
    </xf>
    <xf numFmtId="3" fontId="7" fillId="31" borderId="0" xfId="191" applyNumberFormat="1" applyFill="1" applyAlignment="1">
      <alignment horizontal="right" indent="1"/>
    </xf>
    <xf numFmtId="10" fontId="7" fillId="31" borderId="0" xfId="191" applyNumberFormat="1" applyFill="1" applyAlignment="1">
      <alignment horizontal="right" indent="1"/>
    </xf>
    <xf numFmtId="0" fontId="116" fillId="0" borderId="0" xfId="194" applyFont="1" applyFill="1"/>
    <xf numFmtId="0" fontId="51" fillId="34" borderId="24" xfId="194" applyFont="1" applyFill="1" applyBorder="1" applyAlignment="1">
      <alignment horizontal="center" vertical="center" wrapText="1"/>
    </xf>
    <xf numFmtId="0" fontId="52" fillId="34" borderId="24" xfId="194" applyFont="1" applyFill="1" applyBorder="1" applyAlignment="1">
      <alignment horizontal="center" vertical="center" wrapText="1"/>
    </xf>
    <xf numFmtId="0" fontId="125" fillId="0" borderId="0" xfId="194" applyFont="1"/>
    <xf numFmtId="0" fontId="51" fillId="0" borderId="20" xfId="194" applyFont="1" applyFill="1" applyBorder="1"/>
    <xf numFmtId="0" fontId="51" fillId="0" borderId="9" xfId="194" applyFont="1" applyBorder="1"/>
    <xf numFmtId="3" fontId="6" fillId="0" borderId="24" xfId="194" applyNumberFormat="1" applyFont="1" applyBorder="1" applyAlignment="1">
      <alignment horizontal="right" indent="1"/>
    </xf>
    <xf numFmtId="0" fontId="51" fillId="0" borderId="9" xfId="194" applyFont="1" applyFill="1" applyBorder="1"/>
    <xf numFmtId="0" fontId="51" fillId="0" borderId="20" xfId="194" applyFont="1" applyBorder="1"/>
    <xf numFmtId="0" fontId="6" fillId="0" borderId="0" xfId="194" applyFont="1"/>
    <xf numFmtId="0" fontId="80" fillId="0" borderId="0" xfId="194" applyFont="1"/>
    <xf numFmtId="0" fontId="51" fillId="34" borderId="21" xfId="194" applyFont="1" applyFill="1" applyBorder="1"/>
    <xf numFmtId="0" fontId="52" fillId="34" borderId="11" xfId="194" applyFont="1" applyFill="1" applyBorder="1"/>
    <xf numFmtId="3" fontId="56" fillId="34" borderId="24" xfId="194" applyNumberFormat="1" applyFont="1" applyFill="1" applyBorder="1" applyAlignment="1">
      <alignment horizontal="right" indent="1"/>
    </xf>
    <xf numFmtId="3" fontId="80" fillId="0" borderId="0" xfId="0" applyNumberFormat="1" applyFont="1" applyFill="1" applyProtection="1">
      <protection locked="0"/>
    </xf>
    <xf numFmtId="3" fontId="0" fillId="0" borderId="0" xfId="0" applyNumberFormat="1"/>
    <xf numFmtId="10" fontId="0" fillId="0" borderId="0" xfId="0" applyNumberFormat="1"/>
    <xf numFmtId="3" fontId="5" fillId="0" borderId="24" xfId="191" applyNumberFormat="1" applyFont="1" applyBorder="1"/>
    <xf numFmtId="3" fontId="5" fillId="0" borderId="0" xfId="191" applyNumberFormat="1" applyFont="1" applyFill="1" applyBorder="1"/>
    <xf numFmtId="0" fontId="5" fillId="0" borderId="0" xfId="191" applyFont="1" applyAlignment="1">
      <alignment horizontal="center" vertical="center"/>
    </xf>
    <xf numFmtId="0" fontId="5" fillId="0" borderId="0" xfId="191" applyFont="1"/>
    <xf numFmtId="3" fontId="5" fillId="0" borderId="0" xfId="191" applyNumberFormat="1" applyFont="1"/>
    <xf numFmtId="3" fontId="124" fillId="46" borderId="31" xfId="191" applyNumberFormat="1" applyFont="1" applyFill="1" applyBorder="1"/>
    <xf numFmtId="0" fontId="5" fillId="0" borderId="0" xfId="191" applyFont="1" applyFill="1" applyBorder="1"/>
    <xf numFmtId="185" fontId="96" fillId="46" borderId="31" xfId="191" applyNumberFormat="1" applyFont="1" applyFill="1" applyBorder="1" applyAlignment="1">
      <alignment vertical="center"/>
    </xf>
    <xf numFmtId="3" fontId="5" fillId="0" borderId="0" xfId="191" applyNumberFormat="1" applyFont="1" applyFill="1"/>
    <xf numFmtId="185" fontId="133" fillId="0" borderId="0" xfId="191" applyNumberFormat="1" applyFont="1" applyFill="1"/>
    <xf numFmtId="0" fontId="67" fillId="0" borderId="0" xfId="139" applyFont="1" applyAlignment="1">
      <alignment horizontal="right"/>
    </xf>
    <xf numFmtId="180" fontId="84" fillId="41" borderId="23" xfId="0" applyNumberFormat="1" applyFont="1" applyFill="1" applyBorder="1" applyAlignment="1" applyProtection="1">
      <alignment horizontal="center" vertical="center" wrapText="1"/>
    </xf>
    <xf numFmtId="0" fontId="52" fillId="33" borderId="24" xfId="181" applyFont="1" applyFill="1" applyBorder="1" applyAlignment="1">
      <alignment horizontal="center" vertical="center" wrapText="1"/>
    </xf>
    <xf numFmtId="0" fontId="130" fillId="24" borderId="0" xfId="190" applyFont="1" applyFill="1" applyBorder="1" applyAlignment="1">
      <alignment horizontal="center" vertical="center"/>
    </xf>
    <xf numFmtId="0" fontId="66" fillId="44" borderId="24" xfId="154" applyFont="1" applyFill="1" applyBorder="1" applyAlignment="1">
      <alignment horizontal="center" vertical="center" wrapText="1"/>
    </xf>
    <xf numFmtId="0" fontId="66" fillId="44" borderId="19" xfId="154" applyFont="1" applyFill="1" applyBorder="1" applyAlignment="1">
      <alignment horizontal="center" vertical="center" wrapText="1"/>
    </xf>
    <xf numFmtId="0" fontId="66" fillId="44" borderId="12" xfId="154" applyNumberFormat="1" applyFont="1" applyFill="1" applyBorder="1" applyAlignment="1">
      <alignment horizontal="center" vertical="center"/>
    </xf>
    <xf numFmtId="0" fontId="66" fillId="44" borderId="24" xfId="115" applyNumberFormat="1" applyFont="1" applyFill="1" applyBorder="1" applyAlignment="1" applyProtection="1">
      <alignment horizontal="center" vertical="center" wrapText="1"/>
    </xf>
    <xf numFmtId="169" fontId="83" fillId="44" borderId="10" xfId="154" applyNumberFormat="1" applyFont="1" applyFill="1" applyBorder="1" applyAlignment="1">
      <alignment horizontal="center" vertical="center"/>
    </xf>
    <xf numFmtId="173" fontId="3" fillId="37" borderId="22" xfId="131" applyNumberFormat="1" applyFont="1" applyFill="1" applyBorder="1" applyAlignment="1">
      <alignment horizontal="center" vertical="center" wrapText="1"/>
    </xf>
    <xf numFmtId="173" fontId="3" fillId="0" borderId="22" xfId="131" applyNumberFormat="1" applyFont="1" applyFill="1" applyBorder="1" applyAlignment="1">
      <alignment horizontal="center" vertical="center" wrapText="1"/>
    </xf>
    <xf numFmtId="3" fontId="3" fillId="37" borderId="22" xfId="131" applyNumberFormat="1" applyFont="1" applyFill="1" applyBorder="1" applyAlignment="1">
      <alignment horizontal="right" vertical="center" wrapText="1" indent="1"/>
    </xf>
    <xf numFmtId="173" fontId="3" fillId="0" borderId="22" xfId="131" applyNumberFormat="1" applyFont="1" applyFill="1" applyBorder="1" applyAlignment="1">
      <alignment horizontal="right" vertical="center" wrapText="1" indent="1"/>
    </xf>
    <xf numFmtId="173" fontId="3" fillId="37" borderId="22" xfId="131" applyNumberFormat="1" applyFont="1" applyFill="1" applyBorder="1" applyAlignment="1">
      <alignment horizontal="right" vertical="center" wrapText="1" indent="1"/>
    </xf>
    <xf numFmtId="3" fontId="3" fillId="0" borderId="22" xfId="131" applyNumberFormat="1" applyFont="1" applyFill="1" applyBorder="1" applyAlignment="1">
      <alignment horizontal="right" vertical="center" wrapText="1" indent="1"/>
    </xf>
    <xf numFmtId="17" fontId="92" fillId="31" borderId="24" xfId="131" applyNumberFormat="1" applyFont="1" applyFill="1" applyBorder="1" applyAlignment="1">
      <alignment horizontal="center"/>
    </xf>
    <xf numFmtId="2" fontId="55" fillId="0" borderId="30" xfId="0" applyNumberFormat="1" applyFont="1" applyBorder="1" applyAlignment="1">
      <alignment horizontal="right"/>
    </xf>
    <xf numFmtId="2" fontId="55" fillId="0" borderId="30" xfId="0" applyNumberFormat="1" applyFont="1" applyFill="1" applyBorder="1" applyAlignment="1">
      <alignment horizontal="right"/>
    </xf>
    <xf numFmtId="3" fontId="52" fillId="40" borderId="19" xfId="0" applyNumberFormat="1" applyFont="1" applyFill="1" applyBorder="1" applyAlignment="1">
      <alignment horizontal="center" wrapText="1"/>
    </xf>
    <xf numFmtId="173" fontId="51" fillId="0" borderId="30" xfId="0" applyNumberFormat="1" applyFont="1" applyBorder="1" applyAlignment="1">
      <alignment horizontal="right"/>
    </xf>
    <xf numFmtId="49" fontId="51" fillId="24" borderId="30" xfId="0" applyNumberFormat="1" applyFont="1" applyFill="1" applyBorder="1" applyAlignment="1">
      <alignment horizontal="center"/>
    </xf>
    <xf numFmtId="173" fontId="51" fillId="0" borderId="30" xfId="0" applyNumberFormat="1" applyFont="1" applyFill="1" applyBorder="1" applyAlignment="1">
      <alignment horizontal="right"/>
    </xf>
    <xf numFmtId="49" fontId="51" fillId="0" borderId="30" xfId="0" applyNumberFormat="1" applyFont="1" applyFill="1" applyBorder="1" applyAlignment="1">
      <alignment horizontal="center"/>
    </xf>
    <xf numFmtId="182" fontId="55" fillId="23" borderId="30" xfId="0" applyNumberFormat="1" applyFont="1" applyFill="1" applyBorder="1"/>
    <xf numFmtId="183" fontId="55" fillId="23" borderId="10" xfId="0" applyNumberFormat="1" applyFont="1" applyFill="1" applyBorder="1" applyAlignment="1">
      <alignment horizontal="right" indent="1"/>
    </xf>
    <xf numFmtId="182" fontId="55" fillId="23" borderId="29" xfId="0" applyNumberFormat="1" applyFont="1" applyFill="1" applyBorder="1"/>
    <xf numFmtId="183" fontId="55" fillId="23" borderId="30" xfId="0" applyNumberFormat="1" applyFont="1" applyFill="1" applyBorder="1" applyAlignment="1">
      <alignment horizontal="right" indent="1"/>
    </xf>
    <xf numFmtId="0" fontId="3" fillId="0" borderId="20" xfId="117" applyFont="1" applyBorder="1" applyAlignment="1">
      <alignment horizontal="right" vertical="center"/>
    </xf>
    <xf numFmtId="0" fontId="3" fillId="0" borderId="0" xfId="117" applyFont="1" applyBorder="1" applyAlignment="1">
      <alignment vertical="center"/>
    </xf>
    <xf numFmtId="3" fontId="3" fillId="0" borderId="22" xfId="117" applyNumberFormat="1" applyFont="1" applyBorder="1" applyAlignment="1">
      <alignment horizontal="right" vertical="center" indent="1"/>
    </xf>
    <xf numFmtId="10" fontId="3" fillId="0" borderId="22" xfId="117" applyNumberFormat="1" applyFont="1" applyBorder="1" applyAlignment="1">
      <alignment horizontal="right" vertical="center" indent="1"/>
    </xf>
    <xf numFmtId="176" fontId="86" fillId="31" borderId="24" xfId="0" applyNumberFormat="1" applyFont="1" applyFill="1" applyBorder="1" applyAlignment="1" applyProtection="1">
      <alignment horizontal="center"/>
    </xf>
    <xf numFmtId="0" fontId="52" fillId="33" borderId="69" xfId="181" applyFont="1" applyFill="1" applyBorder="1" applyAlignment="1">
      <alignment horizontal="center" vertical="center" wrapText="1"/>
    </xf>
    <xf numFmtId="0" fontId="52" fillId="33" borderId="70" xfId="181" applyFont="1" applyFill="1" applyBorder="1" applyAlignment="1">
      <alignment horizontal="center" vertical="center" wrapText="1"/>
    </xf>
    <xf numFmtId="0" fontId="52" fillId="33" borderId="71" xfId="181" applyFont="1" applyFill="1" applyBorder="1" applyAlignment="1">
      <alignment horizontal="center" vertical="center" wrapText="1"/>
    </xf>
    <xf numFmtId="0" fontId="75" fillId="0" borderId="0" xfId="189"/>
    <xf numFmtId="49" fontId="78" fillId="0" borderId="0" xfId="141" applyNumberFormat="1" applyFont="1" applyAlignment="1">
      <alignment horizontal="centerContinuous" vertical="top"/>
    </xf>
    <xf numFmtId="0" fontId="78" fillId="0" borderId="0" xfId="141" applyFont="1" applyAlignment="1">
      <alignment horizontal="centerContinuous" vertical="top"/>
    </xf>
    <xf numFmtId="0" fontId="135" fillId="0" borderId="0" xfId="189" applyFont="1" applyAlignment="1">
      <alignment horizontal="left" vertical="top"/>
    </xf>
    <xf numFmtId="0" fontId="75" fillId="0" borderId="0" xfId="189" applyFill="1"/>
    <xf numFmtId="0" fontId="137" fillId="0" borderId="0" xfId="189" applyFont="1" applyAlignment="1">
      <alignment horizontal="left" vertical="top"/>
    </xf>
    <xf numFmtId="0" fontId="137" fillId="0" borderId="0" xfId="189" applyFont="1"/>
    <xf numFmtId="49" fontId="55" fillId="0" borderId="0" xfId="143" applyNumberFormat="1" applyFont="1"/>
    <xf numFmtId="0" fontId="94" fillId="0" borderId="0" xfId="143" applyFont="1" applyBorder="1"/>
    <xf numFmtId="10" fontId="51" fillId="0" borderId="0" xfId="143" quotePrefix="1" applyNumberFormat="1" applyFont="1"/>
    <xf numFmtId="0" fontId="51" fillId="0" borderId="0" xfId="143" applyFont="1" applyFill="1"/>
    <xf numFmtId="0" fontId="140" fillId="0" borderId="0" xfId="143" applyFont="1"/>
    <xf numFmtId="3" fontId="139" fillId="0" borderId="0" xfId="143" applyNumberFormat="1" applyFont="1" applyFill="1" applyAlignment="1"/>
    <xf numFmtId="0" fontId="51" fillId="0" borderId="0" xfId="143" applyFont="1" applyAlignment="1">
      <alignment horizontal="center"/>
    </xf>
    <xf numFmtId="186" fontId="141" fillId="0" borderId="0" xfId="143" applyNumberFormat="1" applyFont="1" applyAlignment="1">
      <alignment horizontal="center"/>
    </xf>
    <xf numFmtId="174" fontId="142" fillId="0" borderId="0" xfId="143" applyNumberFormat="1" applyFont="1" applyAlignment="1">
      <alignment vertical="center"/>
    </xf>
    <xf numFmtId="2" fontId="51" fillId="0" borderId="0" xfId="143" applyNumberFormat="1" applyFont="1"/>
    <xf numFmtId="49" fontId="51" fillId="0" borderId="0" xfId="143" applyNumberFormat="1" applyFont="1"/>
    <xf numFmtId="3" fontId="52" fillId="0" borderId="75" xfId="143" applyNumberFormat="1" applyFont="1" applyBorder="1" applyAlignment="1"/>
    <xf numFmtId="0" fontId="53" fillId="0" borderId="0" xfId="143" applyFont="1"/>
    <xf numFmtId="0" fontId="2" fillId="0" borderId="0" xfId="197"/>
    <xf numFmtId="0" fontId="2" fillId="0" borderId="0" xfId="197" applyBorder="1"/>
    <xf numFmtId="0" fontId="143" fillId="0" borderId="0" xfId="197" applyFont="1" applyFill="1" applyBorder="1" applyAlignment="1">
      <alignment horizontal="center" vertical="center" wrapText="1"/>
    </xf>
    <xf numFmtId="16" fontId="116" fillId="0" borderId="0" xfId="197" applyNumberFormat="1" applyFont="1" applyAlignment="1">
      <alignment horizontal="center"/>
    </xf>
    <xf numFmtId="3" fontId="116" fillId="0" borderId="0" xfId="197" applyNumberFormat="1" applyFont="1"/>
    <xf numFmtId="3" fontId="2" fillId="0" borderId="0" xfId="197" applyNumberFormat="1" applyFont="1"/>
    <xf numFmtId="3" fontId="2" fillId="0" borderId="0" xfId="197" applyNumberFormat="1" applyFont="1" applyFill="1"/>
    <xf numFmtId="3" fontId="2" fillId="0" borderId="0" xfId="197" applyNumberFormat="1" applyFont="1" applyFill="1" applyBorder="1"/>
    <xf numFmtId="0" fontId="2" fillId="0" borderId="0" xfId="197" applyFont="1" applyFill="1" applyBorder="1"/>
    <xf numFmtId="0" fontId="2" fillId="0" borderId="0" xfId="197" applyAlignment="1">
      <alignment horizontal="center"/>
    </xf>
    <xf numFmtId="0" fontId="2" fillId="0" borderId="0" xfId="197" applyFill="1"/>
    <xf numFmtId="3" fontId="61" fillId="0" borderId="0" xfId="197" applyNumberFormat="1" applyFont="1" applyBorder="1" applyAlignment="1">
      <alignment horizontal="right"/>
    </xf>
    <xf numFmtId="3" fontId="61" fillId="0" borderId="0" xfId="197" applyNumberFormat="1" applyFont="1" applyBorder="1"/>
    <xf numFmtId="10" fontId="144" fillId="0" borderId="0" xfId="197" applyNumberFormat="1" applyFont="1" applyBorder="1" applyAlignment="1">
      <alignment horizontal="right"/>
    </xf>
    <xf numFmtId="0" fontId="2" fillId="0" borderId="0" xfId="197" applyAlignment="1">
      <alignment wrapText="1"/>
    </xf>
    <xf numFmtId="0" fontId="2" fillId="0" borderId="0" xfId="197" applyBorder="1" applyAlignment="1">
      <alignment wrapText="1"/>
    </xf>
    <xf numFmtId="0" fontId="2" fillId="0" borderId="0" xfId="197" applyAlignment="1">
      <alignment horizontal="right" vertical="center" wrapText="1"/>
    </xf>
    <xf numFmtId="0" fontId="2" fillId="0" borderId="0" xfId="197" applyAlignment="1">
      <alignment horizontal="right" vertical="center"/>
    </xf>
    <xf numFmtId="3" fontId="2" fillId="0" borderId="0" xfId="197" applyNumberFormat="1" applyBorder="1"/>
    <xf numFmtId="16" fontId="2" fillId="32" borderId="0" xfId="197" applyNumberFormat="1" applyFill="1"/>
    <xf numFmtId="187" fontId="0" fillId="0" borderId="0" xfId="198" applyNumberFormat="1" applyFont="1" applyBorder="1"/>
    <xf numFmtId="3" fontId="2" fillId="0" borderId="0" xfId="197" applyNumberFormat="1"/>
    <xf numFmtId="3" fontId="2" fillId="32" borderId="0" xfId="197" applyNumberFormat="1" applyFill="1"/>
    <xf numFmtId="10" fontId="0" fillId="32" borderId="0" xfId="198" applyNumberFormat="1" applyFont="1" applyFill="1"/>
    <xf numFmtId="16" fontId="2" fillId="32" borderId="0" xfId="197" applyNumberFormat="1" applyFill="1" applyBorder="1" applyAlignment="1">
      <alignment wrapText="1"/>
    </xf>
    <xf numFmtId="0" fontId="2" fillId="32" borderId="0" xfId="197" applyFill="1" applyBorder="1"/>
    <xf numFmtId="3" fontId="13" fillId="32" borderId="0" xfId="144" applyNumberFormat="1" applyFont="1" applyFill="1" applyBorder="1" applyAlignment="1">
      <alignment horizontal="center"/>
    </xf>
    <xf numFmtId="16" fontId="2" fillId="0" borderId="0" xfId="197" applyNumberFormat="1" applyBorder="1" applyAlignment="1">
      <alignment wrapText="1"/>
    </xf>
    <xf numFmtId="16" fontId="2" fillId="0" borderId="0" xfId="197" applyNumberFormat="1" applyFill="1" applyBorder="1" applyAlignment="1">
      <alignment wrapText="1"/>
    </xf>
    <xf numFmtId="0" fontId="2" fillId="0" borderId="0" xfId="197" applyFill="1" applyBorder="1"/>
    <xf numFmtId="3" fontId="13" fillId="0" borderId="0" xfId="144" applyNumberFormat="1" applyFont="1" applyFill="1" applyBorder="1" applyAlignment="1">
      <alignment horizontal="center"/>
    </xf>
    <xf numFmtId="0" fontId="116" fillId="0" borderId="0" xfId="197" applyFont="1"/>
    <xf numFmtId="10" fontId="116" fillId="0" borderId="0" xfId="197" applyNumberFormat="1" applyFont="1"/>
    <xf numFmtId="0" fontId="116" fillId="0" borderId="0" xfId="197" applyFont="1" applyBorder="1"/>
    <xf numFmtId="0" fontId="133" fillId="0" borderId="0" xfId="197" applyFont="1" applyFill="1" applyBorder="1"/>
    <xf numFmtId="0" fontId="133" fillId="0" borderId="0" xfId="197" applyFont="1" applyBorder="1"/>
    <xf numFmtId="10" fontId="133" fillId="0" borderId="0" xfId="197" applyNumberFormat="1" applyFont="1" applyBorder="1"/>
    <xf numFmtId="3" fontId="145" fillId="32" borderId="0" xfId="144" applyNumberFormat="1" applyFont="1" applyFill="1" applyBorder="1" applyAlignment="1">
      <alignment horizontal="center"/>
    </xf>
    <xf numFmtId="3" fontId="61" fillId="0" borderId="0" xfId="197" applyNumberFormat="1" applyFont="1" applyFill="1" applyBorder="1"/>
    <xf numFmtId="16" fontId="2" fillId="0" borderId="0" xfId="197" applyNumberFormat="1" applyFill="1" applyBorder="1"/>
    <xf numFmtId="3" fontId="2" fillId="0" borderId="0" xfId="197" applyNumberFormat="1" applyFill="1" applyBorder="1"/>
    <xf numFmtId="10" fontId="0" fillId="0" borderId="0" xfId="198" applyNumberFormat="1" applyFont="1" applyFill="1" applyBorder="1"/>
    <xf numFmtId="0" fontId="2" fillId="0" borderId="0" xfId="197" applyFill="1" applyBorder="1" applyAlignment="1">
      <alignment wrapText="1"/>
    </xf>
    <xf numFmtId="3" fontId="2" fillId="0" borderId="0" xfId="197" applyNumberFormat="1" applyFill="1"/>
    <xf numFmtId="10" fontId="0" fillId="0" borderId="0" xfId="198" applyNumberFormat="1" applyFont="1"/>
    <xf numFmtId="10" fontId="2" fillId="0" borderId="0" xfId="197" applyNumberFormat="1"/>
    <xf numFmtId="0" fontId="2" fillId="32" borderId="0" xfId="197" applyFill="1"/>
    <xf numFmtId="10" fontId="2" fillId="32" borderId="0" xfId="197" applyNumberFormat="1" applyFill="1"/>
    <xf numFmtId="0" fontId="2" fillId="32" borderId="0" xfId="197" applyFill="1" applyAlignment="1">
      <alignment wrapText="1"/>
    </xf>
    <xf numFmtId="0" fontId="2" fillId="32" borderId="0" xfId="197" applyFill="1" applyAlignment="1"/>
    <xf numFmtId="3" fontId="2" fillId="0" borderId="0" xfId="197" applyNumberFormat="1" applyFill="1" applyAlignment="1">
      <alignment vertical="center"/>
    </xf>
    <xf numFmtId="0" fontId="2" fillId="0" borderId="0" xfId="197" applyFill="1" applyAlignment="1">
      <alignment vertical="center"/>
    </xf>
    <xf numFmtId="10" fontId="2" fillId="0" borderId="0" xfId="197" applyNumberFormat="1" applyFill="1"/>
    <xf numFmtId="0" fontId="2" fillId="0" borderId="0" xfId="197" applyAlignment="1">
      <alignment horizontal="center" vertical="center" wrapText="1"/>
    </xf>
    <xf numFmtId="0" fontId="2" fillId="0" borderId="0" xfId="197" applyFill="1" applyAlignment="1">
      <alignment horizontal="center"/>
    </xf>
    <xf numFmtId="0" fontId="79" fillId="0" borderId="0" xfId="141" applyFont="1" applyFill="1" applyBorder="1" applyAlignment="1">
      <alignment horizontal="centerContinuous" vertical="center"/>
    </xf>
    <xf numFmtId="0" fontId="116" fillId="0" borderId="0" xfId="197" applyFont="1" applyAlignment="1">
      <alignment horizontal="center"/>
    </xf>
    <xf numFmtId="0" fontId="147" fillId="0" borderId="0" xfId="197" applyFont="1" applyFill="1" applyBorder="1" applyAlignment="1">
      <alignment horizontal="center" vertical="top" wrapText="1"/>
    </xf>
    <xf numFmtId="0" fontId="147" fillId="0" borderId="0" xfId="197" applyFont="1" applyFill="1" applyBorder="1" applyAlignment="1">
      <alignment vertical="center" wrapText="1"/>
    </xf>
    <xf numFmtId="0" fontId="54" fillId="0" borderId="0" xfId="141" applyFont="1" applyFill="1"/>
    <xf numFmtId="0" fontId="54" fillId="0" borderId="0" xfId="141" applyFont="1" applyFill="1" applyBorder="1"/>
    <xf numFmtId="49" fontId="55" fillId="0" borderId="0" xfId="143" applyNumberFormat="1" applyFont="1" applyFill="1"/>
    <xf numFmtId="49" fontId="115" fillId="0" borderId="0" xfId="143" applyNumberFormat="1" applyFont="1" applyFill="1"/>
    <xf numFmtId="3" fontId="146" fillId="0" borderId="76" xfId="143" applyNumberFormat="1" applyFont="1" applyFill="1" applyBorder="1" applyAlignment="1">
      <alignment horizontal="right"/>
    </xf>
    <xf numFmtId="0" fontId="51" fillId="0" borderId="0" xfId="143" applyFont="1" applyFill="1" applyBorder="1"/>
    <xf numFmtId="0" fontId="52" fillId="0" borderId="0" xfId="143" applyFont="1" applyFill="1" applyBorder="1" applyAlignment="1">
      <alignment horizontal="center"/>
    </xf>
    <xf numFmtId="0" fontId="55" fillId="0" borderId="0" xfId="143" applyFont="1" applyFill="1"/>
    <xf numFmtId="0" fontId="52" fillId="0" borderId="0" xfId="143" applyFont="1" applyFill="1"/>
    <xf numFmtId="3" fontId="52" fillId="0" borderId="0" xfId="143" applyNumberFormat="1" applyFont="1" applyFill="1"/>
    <xf numFmtId="3" fontId="51" fillId="0" borderId="0" xfId="143" applyNumberFormat="1" applyFont="1" applyFill="1"/>
    <xf numFmtId="0" fontId="116" fillId="0" borderId="0" xfId="197" applyFont="1" applyFill="1" applyBorder="1" applyAlignment="1">
      <alignment horizontal="center" vertical="center" wrapText="1"/>
    </xf>
    <xf numFmtId="0" fontId="116" fillId="0" borderId="0" xfId="197" applyFont="1" applyFill="1" applyBorder="1" applyAlignment="1">
      <alignment horizontal="center" vertical="top" wrapText="1"/>
    </xf>
    <xf numFmtId="0" fontId="79" fillId="0" borderId="0" xfId="141" applyFont="1" applyFill="1" applyBorder="1" applyAlignment="1">
      <alignment horizontal="left" vertical="center" indent="2"/>
    </xf>
    <xf numFmtId="0" fontId="96" fillId="34" borderId="24" xfId="197" applyFont="1" applyFill="1" applyBorder="1" applyAlignment="1">
      <alignment horizontal="center" vertical="center" wrapText="1"/>
    </xf>
    <xf numFmtId="0" fontId="96" fillId="34" borderId="24" xfId="197" applyFont="1" applyFill="1" applyBorder="1" applyAlignment="1">
      <alignment horizontal="center" vertical="top" wrapText="1"/>
    </xf>
    <xf numFmtId="16" fontId="2" fillId="0" borderId="0" xfId="197" applyNumberFormat="1" applyFont="1" applyFill="1" applyBorder="1" applyAlignment="1">
      <alignment horizontal="center"/>
    </xf>
    <xf numFmtId="3" fontId="2" fillId="0" borderId="0" xfId="197" applyNumberFormat="1" applyFont="1" applyFill="1" applyBorder="1" applyAlignment="1">
      <alignment horizontal="right" indent="1"/>
    </xf>
    <xf numFmtId="0" fontId="96" fillId="34" borderId="24" xfId="197" applyFont="1" applyFill="1" applyBorder="1" applyAlignment="1">
      <alignment horizontal="center" vertical="center" wrapText="1"/>
    </xf>
    <xf numFmtId="16" fontId="2" fillId="0" borderId="24" xfId="197" applyNumberFormat="1" applyBorder="1"/>
    <xf numFmtId="3" fontId="2" fillId="0" borderId="24" xfId="197" applyNumberFormat="1" applyFont="1" applyBorder="1"/>
    <xf numFmtId="16" fontId="2" fillId="32" borderId="24" xfId="197" applyNumberFormat="1" applyFill="1" applyBorder="1"/>
    <xf numFmtId="0" fontId="96" fillId="34" borderId="70" xfId="197" applyFont="1" applyFill="1" applyBorder="1" applyAlignment="1">
      <alignment horizontal="center" vertical="center" wrapText="1"/>
    </xf>
    <xf numFmtId="3" fontId="2" fillId="0" borderId="24" xfId="197" applyNumberFormat="1" applyBorder="1"/>
    <xf numFmtId="16" fontId="2" fillId="0" borderId="24" xfId="197" applyNumberFormat="1" applyFill="1" applyBorder="1"/>
    <xf numFmtId="3" fontId="2" fillId="0" borderId="24" xfId="197" applyNumberFormat="1" applyFill="1" applyBorder="1"/>
    <xf numFmtId="16" fontId="2" fillId="0" borderId="24" xfId="197" applyNumberFormat="1" applyFill="1" applyBorder="1" applyAlignment="1">
      <alignment horizontal="right"/>
    </xf>
    <xf numFmtId="0" fontId="2" fillId="0" borderId="24" xfId="197" applyBorder="1" applyAlignment="1">
      <alignment horizontal="right"/>
    </xf>
    <xf numFmtId="0" fontId="2" fillId="0" borderId="24" xfId="197" applyFill="1" applyBorder="1"/>
    <xf numFmtId="10" fontId="0" fillId="0" borderId="24" xfId="198" applyNumberFormat="1" applyFont="1" applyFill="1" applyBorder="1"/>
    <xf numFmtId="0" fontId="147" fillId="0" borderId="68" xfId="197" applyFont="1" applyFill="1" applyBorder="1" applyAlignment="1">
      <alignment horizontal="center" vertical="center" wrapText="1"/>
    </xf>
    <xf numFmtId="0" fontId="2" fillId="0" borderId="68" xfId="197" applyBorder="1" applyAlignment="1">
      <alignment horizontal="right"/>
    </xf>
    <xf numFmtId="0" fontId="2" fillId="0" borderId="68" xfId="197" applyFill="1" applyBorder="1"/>
    <xf numFmtId="0" fontId="61" fillId="0" borderId="70" xfId="197" applyFont="1" applyBorder="1" applyAlignment="1">
      <alignment horizontal="right" vertical="center" wrapText="1"/>
    </xf>
    <xf numFmtId="0" fontId="61" fillId="0" borderId="24" xfId="197" applyFont="1" applyBorder="1" applyAlignment="1">
      <alignment horizontal="right" vertical="center" wrapText="1"/>
    </xf>
    <xf numFmtId="0" fontId="2" fillId="0" borderId="68" xfId="197" applyFill="1" applyBorder="1" applyAlignment="1">
      <alignment horizontal="right"/>
    </xf>
    <xf numFmtId="3" fontId="2" fillId="0" borderId="68" xfId="197" applyNumberFormat="1" applyBorder="1"/>
    <xf numFmtId="0" fontId="2" fillId="0" borderId="68" xfId="197" applyFill="1" applyBorder="1" applyAlignment="1">
      <alignment horizontal="center"/>
    </xf>
    <xf numFmtId="0" fontId="147" fillId="0" borderId="68" xfId="197" applyFont="1" applyFill="1" applyBorder="1" applyAlignment="1">
      <alignment vertical="center" wrapText="1"/>
    </xf>
    <xf numFmtId="3" fontId="2" fillId="0" borderId="68" xfId="197" applyNumberFormat="1" applyFill="1" applyBorder="1"/>
    <xf numFmtId="0" fontId="1" fillId="0" borderId="24" xfId="197" applyFont="1" applyBorder="1" applyAlignment="1">
      <alignment horizontal="right"/>
    </xf>
    <xf numFmtId="16" fontId="2" fillId="0" borderId="68" xfId="197" applyNumberFormat="1" applyFill="1" applyBorder="1"/>
    <xf numFmtId="3" fontId="2" fillId="0" borderId="68" xfId="197" applyNumberFormat="1" applyFont="1" applyFill="1" applyBorder="1"/>
    <xf numFmtId="0" fontId="2" fillId="0" borderId="68" xfId="197" applyBorder="1"/>
    <xf numFmtId="0" fontId="2" fillId="0" borderId="73" xfId="197" applyBorder="1"/>
    <xf numFmtId="0" fontId="2" fillId="0" borderId="73" xfId="197" applyBorder="1" applyAlignment="1">
      <alignment horizontal="right"/>
    </xf>
    <xf numFmtId="0" fontId="2" fillId="0" borderId="73" xfId="197" applyFill="1" applyBorder="1"/>
    <xf numFmtId="0" fontId="2" fillId="0" borderId="30" xfId="197" applyBorder="1" applyAlignment="1"/>
    <xf numFmtId="3" fontId="2" fillId="0" borderId="30" xfId="197" applyNumberFormat="1" applyFill="1" applyBorder="1"/>
    <xf numFmtId="0" fontId="96" fillId="0" borderId="30" xfId="197" applyFont="1" applyFill="1" applyBorder="1" applyAlignment="1">
      <alignment vertical="center" wrapText="1"/>
    </xf>
    <xf numFmtId="0" fontId="2" fillId="0" borderId="68" xfId="197" applyBorder="1" applyAlignment="1">
      <alignment horizontal="center"/>
    </xf>
    <xf numFmtId="0" fontId="2" fillId="0" borderId="68" xfId="197" applyBorder="1" applyAlignment="1">
      <alignment vertical="center" wrapText="1"/>
    </xf>
    <xf numFmtId="10" fontId="0" fillId="0" borderId="68" xfId="198" applyNumberFormat="1" applyFont="1" applyFill="1" applyBorder="1"/>
    <xf numFmtId="0" fontId="61" fillId="0" borderId="24" xfId="197" applyFont="1" applyBorder="1" applyAlignment="1">
      <alignment horizontal="center" vertical="center" wrapText="1"/>
    </xf>
    <xf numFmtId="3" fontId="2" fillId="0" borderId="24" xfId="197" applyNumberFormat="1" applyFill="1" applyBorder="1" applyAlignment="1">
      <alignment vertical="center"/>
    </xf>
    <xf numFmtId="10" fontId="0" fillId="0" borderId="24" xfId="198" applyNumberFormat="1" applyFont="1" applyFill="1" applyBorder="1" applyAlignment="1">
      <alignment vertical="center"/>
    </xf>
    <xf numFmtId="0" fontId="96" fillId="34" borderId="71" xfId="197" applyFont="1" applyFill="1" applyBorder="1" applyAlignment="1">
      <alignment horizontal="center" vertical="center" wrapText="1"/>
    </xf>
    <xf numFmtId="0" fontId="96" fillId="34" borderId="19" xfId="197" applyFont="1" applyFill="1" applyBorder="1" applyAlignment="1">
      <alignment horizontal="center" vertical="center" wrapText="1"/>
    </xf>
    <xf numFmtId="16" fontId="2" fillId="0" borderId="24" xfId="197" applyNumberFormat="1" applyBorder="1" applyAlignment="1">
      <alignment vertical="top"/>
    </xf>
    <xf numFmtId="16" fontId="2" fillId="0" borderId="24" xfId="197" applyNumberFormat="1" applyFill="1" applyBorder="1" applyAlignment="1">
      <alignment vertical="top"/>
    </xf>
    <xf numFmtId="3" fontId="61" fillId="0" borderId="24" xfId="197" applyNumberFormat="1" applyFont="1" applyBorder="1"/>
    <xf numFmtId="3" fontId="61" fillId="0" borderId="24" xfId="197" applyNumberFormat="1" applyFont="1" applyFill="1" applyBorder="1"/>
    <xf numFmtId="10" fontId="0" fillId="0" borderId="24" xfId="198" applyNumberFormat="1" applyFont="1" applyBorder="1"/>
    <xf numFmtId="0" fontId="2" fillId="0" borderId="22" xfId="197" applyBorder="1"/>
    <xf numFmtId="3" fontId="2" fillId="0" borderId="22" xfId="197" applyNumberFormat="1" applyFill="1" applyBorder="1"/>
    <xf numFmtId="0" fontId="96" fillId="0" borderId="68" xfId="197" applyFont="1" applyFill="1" applyBorder="1" applyAlignment="1">
      <alignment horizontal="center" vertical="center" wrapText="1"/>
    </xf>
    <xf numFmtId="16" fontId="1" fillId="0" borderId="22" xfId="197" applyNumberFormat="1" applyFont="1" applyFill="1" applyBorder="1" applyAlignment="1">
      <alignment vertical="top"/>
    </xf>
    <xf numFmtId="3" fontId="61" fillId="0" borderId="22" xfId="197" applyNumberFormat="1" applyFont="1" applyFill="1" applyBorder="1"/>
    <xf numFmtId="0" fontId="120" fillId="0" borderId="24" xfId="197" applyFont="1" applyBorder="1" applyAlignment="1">
      <alignment horizontal="center" vertical="center" wrapText="1"/>
    </xf>
    <xf numFmtId="0" fontId="120" fillId="0" borderId="22" xfId="197" applyFont="1" applyFill="1" applyBorder="1"/>
    <xf numFmtId="3" fontId="2" fillId="0" borderId="24" xfId="197" applyNumberFormat="1" applyFill="1" applyBorder="1" applyAlignment="1"/>
    <xf numFmtId="10" fontId="0" fillId="0" borderId="68" xfId="198" applyNumberFormat="1" applyFont="1" applyBorder="1"/>
    <xf numFmtId="49" fontId="55" fillId="0" borderId="24" xfId="143" applyNumberFormat="1" applyFont="1" applyBorder="1"/>
    <xf numFmtId="3" fontId="148" fillId="24" borderId="24" xfId="143" applyNumberFormat="1" applyFont="1" applyFill="1" applyBorder="1" applyAlignment="1">
      <alignment horizontal="right" indent="1"/>
    </xf>
    <xf numFmtId="10" fontId="51" fillId="0" borderId="24" xfId="143" applyNumberFormat="1" applyFont="1" applyBorder="1" applyAlignment="1">
      <alignment horizontal="right" indent="1"/>
    </xf>
    <xf numFmtId="49" fontId="86" fillId="48" borderId="24" xfId="143" applyNumberFormat="1" applyFont="1" applyFill="1" applyBorder="1"/>
    <xf numFmtId="3" fontId="139" fillId="48" borderId="24" xfId="143" applyNumberFormat="1" applyFont="1" applyFill="1" applyBorder="1" applyAlignment="1">
      <alignment horizontal="right" indent="1"/>
    </xf>
    <xf numFmtId="10" fontId="52" fillId="48" borderId="24" xfId="143" applyNumberFormat="1" applyFont="1" applyFill="1" applyBorder="1" applyAlignment="1">
      <alignment horizontal="right" indent="1"/>
    </xf>
    <xf numFmtId="16" fontId="2" fillId="48" borderId="0" xfId="197" applyNumberFormat="1" applyFont="1" applyFill="1" applyBorder="1" applyAlignment="1">
      <alignment horizontal="center"/>
    </xf>
    <xf numFmtId="3" fontId="2" fillId="48" borderId="0" xfId="197" applyNumberFormat="1" applyFont="1" applyFill="1" applyBorder="1"/>
    <xf numFmtId="3" fontId="2" fillId="48" borderId="0" xfId="197" applyNumberFormat="1" applyFont="1" applyFill="1" applyBorder="1" applyAlignment="1">
      <alignment horizontal="right" indent="1"/>
    </xf>
    <xf numFmtId="16" fontId="2" fillId="48" borderId="24" xfId="197" applyNumberFormat="1" applyFill="1" applyBorder="1"/>
    <xf numFmtId="3" fontId="2" fillId="48" borderId="24" xfId="197" applyNumberFormat="1" applyFont="1" applyFill="1" applyBorder="1"/>
    <xf numFmtId="16" fontId="2" fillId="48" borderId="24" xfId="197" applyNumberFormat="1" applyFill="1" applyBorder="1" applyAlignment="1">
      <alignment horizontal="right"/>
    </xf>
    <xf numFmtId="3" fontId="2" fillId="48" borderId="24" xfId="197" applyNumberFormat="1" applyFill="1" applyBorder="1"/>
    <xf numFmtId="16" fontId="1" fillId="48" borderId="19" xfId="197" applyNumberFormat="1" applyFont="1" applyFill="1" applyBorder="1" applyAlignment="1">
      <alignment vertical="top"/>
    </xf>
    <xf numFmtId="3" fontId="61" fillId="48" borderId="19" xfId="197" applyNumberFormat="1" applyFont="1" applyFill="1" applyBorder="1"/>
    <xf numFmtId="3" fontId="2" fillId="48" borderId="19" xfId="197" applyNumberFormat="1" applyFill="1" applyBorder="1"/>
    <xf numFmtId="185" fontId="66" fillId="48" borderId="55" xfId="192" applyNumberFormat="1" applyFont="1" applyFill="1" applyBorder="1" applyAlignment="1">
      <alignment vertical="center"/>
    </xf>
    <xf numFmtId="185" fontId="66" fillId="48" borderId="56" xfId="192" applyNumberFormat="1" applyFont="1" applyFill="1" applyBorder="1" applyAlignment="1">
      <alignment vertical="center"/>
    </xf>
    <xf numFmtId="0" fontId="111" fillId="48" borderId="0" xfId="153" applyFont="1" applyFill="1" applyBorder="1"/>
    <xf numFmtId="0" fontId="61" fillId="48" borderId="65" xfId="190" applyFont="1" applyFill="1" applyBorder="1" applyAlignment="1">
      <alignment vertical="center"/>
    </xf>
    <xf numFmtId="0" fontId="61" fillId="48" borderId="57" xfId="190" applyFont="1" applyFill="1" applyBorder="1" applyAlignment="1">
      <alignment vertical="center"/>
    </xf>
    <xf numFmtId="185" fontId="66" fillId="48" borderId="64" xfId="192" applyNumberFormat="1" applyFont="1" applyFill="1" applyBorder="1" applyAlignment="1">
      <alignment vertical="center"/>
    </xf>
    <xf numFmtId="185" fontId="66" fillId="48" borderId="59" xfId="192" applyNumberFormat="1" applyFont="1" applyFill="1" applyBorder="1" applyAlignment="1">
      <alignment vertical="center"/>
    </xf>
    <xf numFmtId="0" fontId="61" fillId="0" borderId="63" xfId="190" applyFont="1" applyFill="1" applyBorder="1" applyAlignment="1">
      <alignment vertical="center"/>
    </xf>
    <xf numFmtId="0" fontId="61" fillId="0" borderId="64" xfId="190" applyFont="1" applyFill="1" applyBorder="1" applyAlignment="1">
      <alignment vertical="center"/>
    </xf>
    <xf numFmtId="185" fontId="120" fillId="0" borderId="59" xfId="192" applyNumberFormat="1" applyFont="1" applyFill="1" applyBorder="1" applyAlignment="1">
      <alignment vertical="center"/>
    </xf>
    <xf numFmtId="0" fontId="122" fillId="31" borderId="24" xfId="191" applyFont="1" applyFill="1" applyBorder="1" applyAlignment="1">
      <alignment horizontal="center" vertical="center"/>
    </xf>
    <xf numFmtId="0" fontId="122" fillId="31" borderId="24" xfId="190" applyNumberFormat="1" applyFont="1" applyFill="1" applyBorder="1" applyAlignment="1">
      <alignment horizontal="left" vertical="center" wrapText="1" indent="1"/>
    </xf>
    <xf numFmtId="0" fontId="5" fillId="31" borderId="24" xfId="191" applyFont="1" applyFill="1" applyBorder="1" applyAlignment="1">
      <alignment horizontal="center" vertical="center"/>
    </xf>
    <xf numFmtId="0" fontId="5" fillId="31" borderId="24" xfId="191" applyFont="1" applyFill="1" applyBorder="1"/>
    <xf numFmtId="49" fontId="4" fillId="31" borderId="24" xfId="191" applyNumberFormat="1" applyFont="1" applyFill="1" applyBorder="1" applyAlignment="1">
      <alignment horizontal="center" vertical="center"/>
    </xf>
    <xf numFmtId="0" fontId="132" fillId="31" borderId="0" xfId="0" applyFont="1" applyFill="1" applyBorder="1" applyAlignment="1">
      <alignment horizontal="left"/>
    </xf>
    <xf numFmtId="3" fontId="5" fillId="0" borderId="22" xfId="191" applyNumberFormat="1" applyFont="1" applyFill="1" applyBorder="1"/>
    <xf numFmtId="0" fontId="52" fillId="31" borderId="9" xfId="194" applyFont="1" applyFill="1" applyBorder="1"/>
    <xf numFmtId="3" fontId="6" fillId="31" borderId="24" xfId="194" applyNumberFormat="1" applyFont="1" applyFill="1" applyBorder="1" applyAlignment="1">
      <alignment horizontal="right" indent="1"/>
    </xf>
    <xf numFmtId="3" fontId="61" fillId="0" borderId="0" xfId="0" applyNumberFormat="1" applyFont="1" applyBorder="1" applyAlignment="1"/>
    <xf numFmtId="174" fontId="100" fillId="24" borderId="36" xfId="143" applyNumberFormat="1" applyFont="1" applyFill="1" applyBorder="1" applyAlignment="1">
      <alignment horizontal="left" vertical="center" indent="2"/>
    </xf>
    <xf numFmtId="3" fontId="139" fillId="0" borderId="0" xfId="143" applyNumberFormat="1" applyFont="1" applyFill="1" applyBorder="1" applyAlignment="1"/>
    <xf numFmtId="0" fontId="140" fillId="0" borderId="0" xfId="143" applyFont="1" applyFill="1" applyBorder="1"/>
    <xf numFmtId="3" fontId="139" fillId="0" borderId="0" xfId="143" applyNumberFormat="1" applyFont="1" applyFill="1" applyBorder="1" applyAlignment="1">
      <alignment horizontal="right"/>
    </xf>
    <xf numFmtId="3" fontId="52" fillId="0" borderId="0" xfId="143" applyNumberFormat="1" applyFont="1" applyFill="1" applyBorder="1"/>
    <xf numFmtId="3" fontId="51" fillId="0" borderId="0" xfId="143" applyNumberFormat="1" applyFont="1" applyFill="1" applyBorder="1"/>
    <xf numFmtId="3" fontId="75" fillId="0" borderId="0" xfId="189" applyNumberFormat="1"/>
    <xf numFmtId="0" fontId="150" fillId="0" borderId="0" xfId="189" applyFont="1" applyAlignment="1">
      <alignment horizontal="left" vertical="top"/>
    </xf>
    <xf numFmtId="0" fontId="132" fillId="0" borderId="0" xfId="0" applyFont="1"/>
    <xf numFmtId="0" fontId="152" fillId="0" borderId="0" xfId="189" applyFont="1" applyAlignment="1">
      <alignment horizontal="left" vertical="top"/>
    </xf>
    <xf numFmtId="0" fontId="153" fillId="0" borderId="0" xfId="189" applyFont="1"/>
    <xf numFmtId="0" fontId="150" fillId="0" borderId="0" xfId="189" applyFont="1"/>
    <xf numFmtId="0" fontId="151" fillId="0" borderId="73" xfId="189" applyFont="1" applyBorder="1" applyAlignment="1">
      <alignment horizontal="right" wrapText="1" indent="5"/>
    </xf>
    <xf numFmtId="0" fontId="151" fillId="0" borderId="73" xfId="189" applyFont="1" applyBorder="1" applyAlignment="1">
      <alignment horizontal="center" wrapText="1"/>
    </xf>
    <xf numFmtId="0" fontId="150" fillId="0" borderId="30" xfId="189" applyFont="1" applyBorder="1" applyAlignment="1">
      <alignment horizontal="left" vertical="center" wrapText="1"/>
    </xf>
    <xf numFmtId="3" fontId="150" fillId="0" borderId="30" xfId="189" applyNumberFormat="1" applyFont="1" applyBorder="1" applyAlignment="1">
      <alignment horizontal="right" wrapText="1"/>
    </xf>
    <xf numFmtId="3" fontId="150" fillId="0" borderId="30" xfId="189" applyNumberFormat="1" applyFont="1" applyBorder="1" applyAlignment="1">
      <alignment horizontal="right" vertical="center" wrapText="1"/>
    </xf>
    <xf numFmtId="10" fontId="150" fillId="0" borderId="30" xfId="189" applyNumberFormat="1" applyFont="1" applyBorder="1" applyAlignment="1">
      <alignment horizontal="right" vertical="center" wrapText="1"/>
    </xf>
    <xf numFmtId="0" fontId="150" fillId="0" borderId="0" xfId="189" applyFont="1" applyAlignment="1">
      <alignment horizontal="left" vertical="center" wrapText="1" indent="5"/>
    </xf>
    <xf numFmtId="3" fontId="150" fillId="0" borderId="0" xfId="187" applyNumberFormat="1" applyFont="1" applyAlignment="1">
      <alignment horizontal="right" vertical="center" wrapText="1"/>
    </xf>
    <xf numFmtId="10" fontId="150" fillId="0" borderId="0" xfId="187" applyNumberFormat="1" applyFont="1" applyAlignment="1">
      <alignment horizontal="right" vertical="center" wrapText="1"/>
    </xf>
    <xf numFmtId="10" fontId="150" fillId="0" borderId="0" xfId="187" applyNumberFormat="1" applyFont="1" applyAlignment="1">
      <alignment horizontal="right" vertical="center"/>
    </xf>
    <xf numFmtId="0" fontId="150" fillId="0" borderId="0" xfId="189" applyFont="1" applyAlignment="1">
      <alignment horizontal="left" vertical="center" wrapText="1"/>
    </xf>
    <xf numFmtId="0" fontId="150" fillId="0" borderId="73" xfId="189" applyFont="1" applyBorder="1" applyAlignment="1">
      <alignment horizontal="left" vertical="center" wrapText="1"/>
    </xf>
    <xf numFmtId="3" fontId="150" fillId="0" borderId="74" xfId="187" applyNumberFormat="1" applyFont="1" applyBorder="1" applyAlignment="1">
      <alignment horizontal="right" vertical="center" wrapText="1"/>
    </xf>
    <xf numFmtId="0" fontId="150" fillId="0" borderId="74" xfId="187" applyFont="1" applyBorder="1" applyAlignment="1">
      <alignment horizontal="right" vertical="center" wrapText="1"/>
    </xf>
    <xf numFmtId="10" fontId="150" fillId="0" borderId="74" xfId="187" applyNumberFormat="1" applyFont="1" applyBorder="1" applyAlignment="1">
      <alignment horizontal="right" vertical="center" wrapText="1"/>
    </xf>
    <xf numFmtId="0" fontId="151" fillId="0" borderId="30" xfId="189" applyFont="1" applyBorder="1" applyAlignment="1">
      <alignment horizontal="right" vertical="center" wrapText="1" indent="6"/>
    </xf>
    <xf numFmtId="3" fontId="151" fillId="0" borderId="0" xfId="187" applyNumberFormat="1" applyFont="1" applyAlignment="1">
      <alignment horizontal="right" vertical="center" wrapText="1"/>
    </xf>
    <xf numFmtId="10" fontId="151" fillId="0" borderId="0" xfId="187" applyNumberFormat="1" applyFont="1" applyAlignment="1">
      <alignment horizontal="right" vertical="center" wrapText="1"/>
    </xf>
    <xf numFmtId="0" fontId="52" fillId="0" borderId="0" xfId="143" applyFont="1" applyFill="1" applyBorder="1" applyAlignment="1"/>
    <xf numFmtId="0" fontId="60" fillId="0" borderId="0" xfId="143" applyFont="1" applyFill="1" applyBorder="1" applyAlignment="1"/>
    <xf numFmtId="0" fontId="51" fillId="0" borderId="0" xfId="143" applyFont="1" applyFill="1" applyBorder="1" applyAlignment="1">
      <alignment horizontal="center"/>
    </xf>
    <xf numFmtId="0" fontId="51" fillId="0" borderId="0" xfId="143" applyFont="1" applyFill="1" applyBorder="1" applyAlignment="1">
      <alignment horizontal="center" vertical="center"/>
    </xf>
    <xf numFmtId="0" fontId="13" fillId="0" borderId="0" xfId="143" applyFill="1"/>
    <xf numFmtId="0" fontId="0" fillId="0" borderId="0" xfId="0" applyFill="1"/>
    <xf numFmtId="49" fontId="73" fillId="0" borderId="0" xfId="139" applyNumberFormat="1" applyFont="1" applyAlignment="1">
      <alignment horizontal="center" vertical="center"/>
    </xf>
    <xf numFmtId="3" fontId="69" fillId="42" borderId="0" xfId="139" applyNumberFormat="1" applyFont="1" applyFill="1" applyAlignment="1">
      <alignment horizontal="center" vertical="center"/>
    </xf>
    <xf numFmtId="0" fontId="67" fillId="0" borderId="0" xfId="139" applyFont="1" applyAlignment="1">
      <alignment horizontal="left" vertical="center" textRotation="90"/>
    </xf>
    <xf numFmtId="0" fontId="134" fillId="0" borderId="0" xfId="139" applyFont="1" applyAlignment="1">
      <alignment horizontal="center" vertical="center" wrapText="1"/>
    </xf>
    <xf numFmtId="0" fontId="68" fillId="42" borderId="0" xfId="139" applyFont="1" applyFill="1" applyAlignment="1">
      <alignment horizontal="center" vertical="center" wrapText="1"/>
    </xf>
    <xf numFmtId="3" fontId="70" fillId="47" borderId="0" xfId="139" applyNumberFormat="1" applyFont="1" applyFill="1" applyAlignment="1">
      <alignment horizontal="center"/>
    </xf>
    <xf numFmtId="0" fontId="71" fillId="47" borderId="0" xfId="139" applyFont="1" applyFill="1" applyAlignment="1">
      <alignment horizontal="center" vertical="center" wrapText="1"/>
    </xf>
    <xf numFmtId="10" fontId="70" fillId="47" borderId="0" xfId="139" applyNumberFormat="1" applyFont="1" applyFill="1" applyAlignment="1">
      <alignment horizontal="center" vertical="top"/>
    </xf>
    <xf numFmtId="0" fontId="71" fillId="43" borderId="0" xfId="139" applyFont="1" applyFill="1" applyAlignment="1">
      <alignment horizontal="center" vertical="center" wrapText="1"/>
    </xf>
    <xf numFmtId="3" fontId="70" fillId="43" borderId="0" xfId="139" applyNumberFormat="1" applyFont="1" applyFill="1" applyAlignment="1">
      <alignment horizontal="center"/>
    </xf>
    <xf numFmtId="10" fontId="70" fillId="43" borderId="0" xfId="139" applyNumberFormat="1" applyFont="1" applyFill="1" applyAlignment="1">
      <alignment horizontal="center" vertical="top"/>
    </xf>
    <xf numFmtId="0" fontId="150" fillId="0" borderId="0" xfId="189" applyFont="1" applyAlignment="1">
      <alignment horizontal="left" vertical="top" wrapText="1"/>
    </xf>
    <xf numFmtId="0" fontId="150" fillId="0" borderId="0" xfId="189" applyFont="1" applyAlignment="1">
      <alignment horizontal="left" vertical="top"/>
    </xf>
    <xf numFmtId="0" fontId="151" fillId="0" borderId="73" xfId="189" applyFont="1" applyBorder="1" applyAlignment="1">
      <alignment horizontal="center" wrapText="1"/>
    </xf>
    <xf numFmtId="0" fontId="138" fillId="0" borderId="0" xfId="189" applyFont="1" applyAlignment="1">
      <alignment horizontal="left" vertical="top" wrapText="1"/>
    </xf>
    <xf numFmtId="0" fontId="138" fillId="0" borderId="0" xfId="189" applyFont="1" applyAlignment="1">
      <alignment horizontal="left" vertical="top"/>
    </xf>
    <xf numFmtId="0" fontId="82" fillId="0" borderId="0" xfId="154" applyFont="1" applyBorder="1" applyAlignment="1">
      <alignment horizontal="center" vertical="center" wrapText="1"/>
    </xf>
    <xf numFmtId="0" fontId="52" fillId="44" borderId="29" xfId="115" applyNumberFormat="1" applyFont="1" applyFill="1" applyBorder="1" applyAlignment="1" applyProtection="1">
      <alignment horizontal="center" vertical="center" wrapText="1"/>
    </xf>
    <xf numFmtId="0" fontId="52" fillId="44" borderId="54" xfId="115" applyNumberFormat="1" applyFont="1" applyFill="1" applyBorder="1" applyAlignment="1" applyProtection="1">
      <alignment horizontal="center" vertical="center" wrapText="1"/>
    </xf>
    <xf numFmtId="0" fontId="52" fillId="44" borderId="10" xfId="115" applyNumberFormat="1" applyFont="1" applyFill="1" applyBorder="1" applyAlignment="1" applyProtection="1">
      <alignment horizontal="center" vertical="center" wrapText="1"/>
    </xf>
    <xf numFmtId="0" fontId="52" fillId="44" borderId="28" xfId="154" applyNumberFormat="1" applyFont="1" applyFill="1" applyBorder="1" applyAlignment="1">
      <alignment horizontal="center" vertical="center" wrapText="1"/>
    </xf>
    <xf numFmtId="0" fontId="52" fillId="34" borderId="23" xfId="154" applyFont="1" applyFill="1" applyBorder="1" applyAlignment="1">
      <alignment horizontal="center" vertical="center" wrapText="1"/>
    </xf>
    <xf numFmtId="0" fontId="52" fillId="44" borderId="12" xfId="115" applyNumberFormat="1" applyFont="1" applyFill="1" applyBorder="1" applyAlignment="1" applyProtection="1">
      <alignment horizontal="center" vertical="center" wrapText="1"/>
    </xf>
    <xf numFmtId="0" fontId="51" fillId="44" borderId="24" xfId="154" applyNumberFormat="1" applyFont="1" applyFill="1" applyBorder="1" applyAlignment="1">
      <alignment horizontal="center" vertical="center" wrapText="1"/>
    </xf>
    <xf numFmtId="0" fontId="51" fillId="0" borderId="0" xfId="0" applyFont="1" applyBorder="1" applyAlignment="1">
      <alignment horizontal="left" vertical="center" wrapText="1"/>
    </xf>
    <xf numFmtId="0" fontId="82" fillId="0" borderId="25" xfId="154" applyFont="1" applyBorder="1" applyAlignment="1">
      <alignment horizontal="center" vertical="center" wrapText="1"/>
    </xf>
    <xf numFmtId="169" fontId="83" fillId="44" borderId="12" xfId="115" applyNumberFormat="1" applyFont="1" applyFill="1" applyBorder="1" applyAlignment="1" applyProtection="1">
      <alignment horizontal="center" vertical="center" wrapText="1"/>
    </xf>
    <xf numFmtId="169" fontId="83" fillId="44" borderId="24" xfId="154" applyNumberFormat="1" applyFont="1" applyFill="1" applyBorder="1" applyAlignment="1">
      <alignment horizontal="center" vertical="center" wrapText="1"/>
    </xf>
    <xf numFmtId="0" fontId="66" fillId="44" borderId="24" xfId="115" applyNumberFormat="1" applyFont="1" applyFill="1" applyBorder="1" applyAlignment="1" applyProtection="1">
      <alignment horizontal="center" vertical="center" wrapText="1"/>
    </xf>
    <xf numFmtId="0" fontId="83" fillId="44" borderId="24" xfId="154" applyNumberFormat="1" applyFont="1" applyFill="1" applyBorder="1" applyAlignment="1">
      <alignment horizontal="center" vertical="center" wrapText="1"/>
    </xf>
    <xf numFmtId="0" fontId="83" fillId="44" borderId="19" xfId="154" applyNumberFormat="1" applyFont="1" applyFill="1" applyBorder="1" applyAlignment="1">
      <alignment horizontal="center" vertical="center" wrapText="1"/>
    </xf>
    <xf numFmtId="0" fontId="66" fillId="44" borderId="12" xfId="115" applyNumberFormat="1" applyFont="1" applyFill="1" applyBorder="1" applyAlignment="1" applyProtection="1">
      <alignment horizontal="center" vertical="center" wrapText="1"/>
    </xf>
    <xf numFmtId="0" fontId="61" fillId="0" borderId="54" xfId="131" applyFont="1" applyBorder="1" applyAlignment="1">
      <alignment wrapText="1"/>
    </xf>
    <xf numFmtId="0" fontId="51" fillId="0" borderId="54" xfId="143" applyFont="1" applyBorder="1" applyAlignment="1">
      <alignment wrapText="1"/>
    </xf>
    <xf numFmtId="0" fontId="82" fillId="0" borderId="0" xfId="131" applyFont="1" applyBorder="1" applyAlignment="1">
      <alignment horizontal="center" wrapText="1" readingOrder="1"/>
    </xf>
    <xf numFmtId="0" fontId="82" fillId="26" borderId="0" xfId="131" applyFont="1" applyFill="1" applyBorder="1" applyAlignment="1">
      <alignment horizontal="center" wrapText="1" readingOrder="1"/>
    </xf>
    <xf numFmtId="0" fontId="92" fillId="45" borderId="28" xfId="131" applyFont="1" applyFill="1" applyBorder="1" applyAlignment="1">
      <alignment horizontal="center" vertical="center" wrapText="1"/>
    </xf>
    <xf numFmtId="0" fontId="92" fillId="45" borderId="23" xfId="131" applyFont="1" applyFill="1" applyBorder="1" applyAlignment="1">
      <alignment horizontal="center" vertical="center"/>
    </xf>
    <xf numFmtId="3" fontId="92" fillId="45" borderId="28" xfId="131" applyNumberFormat="1" applyFont="1" applyFill="1" applyBorder="1" applyAlignment="1">
      <alignment horizontal="center" vertical="center" wrapText="1"/>
    </xf>
    <xf numFmtId="0" fontId="51" fillId="34" borderId="23" xfId="143" applyFont="1" applyFill="1" applyBorder="1" applyAlignment="1">
      <alignment horizontal="center" vertical="center" wrapText="1"/>
    </xf>
    <xf numFmtId="0" fontId="82" fillId="26" borderId="25" xfId="131" applyFont="1" applyFill="1" applyBorder="1" applyAlignment="1">
      <alignment horizontal="center" wrapText="1" readingOrder="1"/>
    </xf>
    <xf numFmtId="0" fontId="51" fillId="0" borderId="54" xfId="143" applyFont="1" applyBorder="1" applyAlignment="1"/>
    <xf numFmtId="0" fontId="52" fillId="0" borderId="0" xfId="143" applyFont="1" applyBorder="1" applyAlignment="1">
      <alignment horizontal="left" wrapText="1"/>
    </xf>
    <xf numFmtId="0" fontId="93" fillId="0" borderId="0" xfId="131" applyFont="1" applyAlignment="1">
      <alignment wrapText="1"/>
    </xf>
    <xf numFmtId="0" fontId="104" fillId="25" borderId="28" xfId="0" applyFont="1" applyFill="1" applyBorder="1" applyAlignment="1">
      <alignment horizontal="center" vertical="center"/>
    </xf>
    <xf numFmtId="0" fontId="104" fillId="25" borderId="23" xfId="0" applyFont="1" applyFill="1" applyBorder="1" applyAlignment="1">
      <alignment horizontal="center" vertical="center"/>
    </xf>
    <xf numFmtId="0" fontId="82" fillId="24" borderId="0" xfId="0" applyFont="1" applyFill="1" applyBorder="1" applyAlignment="1">
      <alignment horizontal="center" vertical="center" wrapText="1"/>
    </xf>
    <xf numFmtId="0" fontId="127" fillId="24" borderId="0" xfId="0" applyFont="1" applyFill="1" applyBorder="1" applyAlignment="1">
      <alignment horizontal="center" vertical="center" wrapText="1"/>
    </xf>
    <xf numFmtId="0" fontId="127" fillId="24" borderId="0" xfId="0" applyFont="1" applyFill="1" applyBorder="1" applyAlignment="1">
      <alignment wrapText="1"/>
    </xf>
    <xf numFmtId="3" fontId="66" fillId="34" borderId="28" xfId="0" applyNumberFormat="1" applyFont="1" applyFill="1" applyBorder="1" applyAlignment="1">
      <alignment horizontal="center" vertical="center" wrapText="1"/>
    </xf>
    <xf numFmtId="3" fontId="66" fillId="34" borderId="23" xfId="0" applyNumberFormat="1" applyFont="1" applyFill="1" applyBorder="1" applyAlignment="1">
      <alignment horizontal="center" vertical="center" wrapText="1"/>
    </xf>
    <xf numFmtId="0" fontId="82" fillId="24" borderId="0" xfId="143" applyFont="1" applyFill="1" applyBorder="1" applyAlignment="1">
      <alignment horizontal="center" vertical="center"/>
    </xf>
    <xf numFmtId="0" fontId="82" fillId="24" borderId="0" xfId="0" applyFont="1" applyFill="1" applyBorder="1" applyAlignment="1">
      <alignment horizontal="center" vertical="top"/>
    </xf>
    <xf numFmtId="3" fontId="110" fillId="34" borderId="28" xfId="0" applyNumberFormat="1" applyFont="1" applyFill="1" applyBorder="1" applyAlignment="1">
      <alignment horizontal="center" vertical="center" wrapText="1"/>
    </xf>
    <xf numFmtId="3" fontId="110" fillId="34" borderId="23" xfId="0" applyNumberFormat="1" applyFont="1" applyFill="1" applyBorder="1" applyAlignment="1">
      <alignment horizontal="center" vertical="center" wrapText="1"/>
    </xf>
    <xf numFmtId="3" fontId="52" fillId="25" borderId="28" xfId="0" applyNumberFormat="1" applyFont="1" applyFill="1" applyBorder="1" applyAlignment="1">
      <alignment horizontal="center" vertical="center"/>
    </xf>
    <xf numFmtId="3" fontId="52" fillId="25" borderId="23" xfId="0" applyNumberFormat="1" applyFont="1" applyFill="1" applyBorder="1" applyAlignment="1">
      <alignment horizontal="center" vertical="center"/>
    </xf>
    <xf numFmtId="0" fontId="82" fillId="24" borderId="0" xfId="0" applyFont="1" applyFill="1" applyBorder="1" applyAlignment="1">
      <alignment horizontal="center" vertical="center"/>
    </xf>
    <xf numFmtId="0" fontId="127" fillId="24" borderId="0" xfId="0" applyFont="1" applyFill="1" applyBorder="1" applyAlignment="1">
      <alignment horizontal="center" vertical="center"/>
    </xf>
    <xf numFmtId="49" fontId="86" fillId="28" borderId="28" xfId="0" applyNumberFormat="1" applyFont="1" applyFill="1" applyBorder="1" applyAlignment="1" applyProtection="1">
      <alignment horizontal="center" vertical="center" wrapText="1"/>
    </xf>
    <xf numFmtId="49" fontId="52" fillId="0" borderId="23" xfId="0" applyNumberFormat="1" applyFont="1" applyBorder="1" applyAlignment="1">
      <alignment horizontal="center" vertical="center" wrapText="1"/>
    </xf>
    <xf numFmtId="180" fontId="84" fillId="41" borderId="24" xfId="0" applyNumberFormat="1" applyFont="1" applyFill="1" applyBorder="1" applyAlignment="1" applyProtection="1">
      <alignment horizontal="center" vertical="center" wrapText="1"/>
    </xf>
    <xf numFmtId="3" fontId="86" fillId="28" borderId="28" xfId="0" applyNumberFormat="1" applyFont="1" applyFill="1" applyBorder="1" applyAlignment="1" applyProtection="1">
      <alignment horizontal="center" vertical="center" wrapText="1"/>
    </xf>
    <xf numFmtId="0" fontId="51" fillId="0" borderId="23" xfId="0" applyFont="1" applyBorder="1" applyAlignment="1">
      <alignment horizontal="center" vertical="center" wrapText="1"/>
    </xf>
    <xf numFmtId="180" fontId="84" fillId="41" borderId="28" xfId="0" applyNumberFormat="1" applyFont="1" applyFill="1" applyBorder="1" applyAlignment="1" applyProtection="1">
      <alignment horizontal="center" vertical="center" wrapText="1"/>
    </xf>
    <xf numFmtId="180" fontId="84" fillId="41" borderId="23" xfId="0" applyNumberFormat="1" applyFont="1" applyFill="1" applyBorder="1" applyAlignment="1" applyProtection="1">
      <alignment horizontal="center" vertical="center" wrapText="1"/>
    </xf>
    <xf numFmtId="0" fontId="82" fillId="24" borderId="0" xfId="153" applyFont="1" applyFill="1" applyBorder="1" applyAlignment="1">
      <alignment horizontal="center" vertical="center" wrapText="1"/>
    </xf>
    <xf numFmtId="0" fontId="127" fillId="0" borderId="0" xfId="153" applyFont="1" applyBorder="1" applyAlignment="1">
      <alignment horizontal="center" vertical="center" wrapText="1"/>
    </xf>
    <xf numFmtId="0" fontId="127" fillId="0" borderId="0" xfId="0" applyFont="1" applyAlignment="1">
      <alignment vertical="center"/>
    </xf>
    <xf numFmtId="0" fontId="82" fillId="24" borderId="36" xfId="153" applyFont="1" applyFill="1" applyBorder="1" applyAlignment="1">
      <alignment horizontal="center" vertical="top" wrapText="1"/>
    </xf>
    <xf numFmtId="0" fontId="127" fillId="0" borderId="36" xfId="153" applyFont="1" applyBorder="1" applyAlignment="1">
      <alignment horizontal="center" vertical="top" wrapText="1"/>
    </xf>
    <xf numFmtId="0" fontId="127" fillId="0" borderId="36" xfId="0" applyFont="1" applyBorder="1" applyAlignment="1">
      <alignment vertical="top"/>
    </xf>
    <xf numFmtId="0" fontId="52" fillId="25" borderId="34" xfId="0" applyNumberFormat="1" applyFont="1" applyFill="1" applyBorder="1" applyAlignment="1">
      <alignment horizontal="center" vertical="center"/>
    </xf>
    <xf numFmtId="0" fontId="51" fillId="0" borderId="15" xfId="0" applyFont="1" applyBorder="1" applyAlignment="1">
      <alignment horizontal="center" vertical="center"/>
    </xf>
    <xf numFmtId="0" fontId="51" fillId="0" borderId="35" xfId="0" applyFont="1" applyBorder="1" applyAlignment="1">
      <alignment horizontal="center" vertical="center"/>
    </xf>
    <xf numFmtId="49" fontId="52" fillId="25" borderId="42" xfId="0" applyNumberFormat="1" applyFont="1" applyFill="1" applyBorder="1" applyAlignment="1">
      <alignment horizontal="center" vertical="center" wrapText="1"/>
    </xf>
    <xf numFmtId="0" fontId="51" fillId="0" borderId="18" xfId="0" applyFont="1" applyBorder="1" applyAlignment="1">
      <alignment horizontal="center" vertical="center" wrapText="1"/>
    </xf>
    <xf numFmtId="0" fontId="51" fillId="0" borderId="17" xfId="0" applyFont="1" applyBorder="1" applyAlignment="1">
      <alignment horizontal="center" vertical="center"/>
    </xf>
    <xf numFmtId="0" fontId="52" fillId="25" borderId="34" xfId="0" applyNumberFormat="1" applyFont="1" applyFill="1" applyBorder="1" applyAlignment="1">
      <alignment horizontal="center" vertical="center" wrapText="1"/>
    </xf>
    <xf numFmtId="0" fontId="51" fillId="0" borderId="38" xfId="0" applyFont="1" applyBorder="1" applyAlignment="1">
      <alignment horizontal="center" vertical="center"/>
    </xf>
    <xf numFmtId="0" fontId="51" fillId="0" borderId="37" xfId="0" applyFont="1" applyBorder="1" applyAlignment="1">
      <alignment horizontal="center" vertical="center"/>
    </xf>
    <xf numFmtId="0" fontId="82" fillId="24" borderId="0" xfId="153" applyFont="1" applyFill="1" applyBorder="1" applyAlignment="1">
      <alignment horizontal="center" vertical="top" wrapText="1"/>
    </xf>
    <xf numFmtId="0" fontId="127" fillId="0" borderId="0" xfId="153" applyFont="1" applyBorder="1" applyAlignment="1">
      <alignment horizontal="center" vertical="top" wrapText="1"/>
    </xf>
    <xf numFmtId="0" fontId="127" fillId="0" borderId="0" xfId="0" applyFont="1" applyBorder="1" applyAlignment="1">
      <alignment horizontal="center" vertical="top"/>
    </xf>
    <xf numFmtId="0" fontId="56" fillId="34" borderId="29" xfId="117" applyFont="1" applyFill="1" applyBorder="1" applyAlignment="1">
      <alignment horizontal="center" vertical="center"/>
    </xf>
    <xf numFmtId="0" fontId="56" fillId="34" borderId="10" xfId="117" applyFont="1" applyFill="1" applyBorder="1" applyAlignment="1">
      <alignment horizontal="center" vertical="center"/>
    </xf>
    <xf numFmtId="0" fontId="56" fillId="34" borderId="21" xfId="117" applyFont="1" applyFill="1" applyBorder="1" applyAlignment="1">
      <alignment horizontal="center" vertical="center"/>
    </xf>
    <xf numFmtId="0" fontId="56" fillId="34" borderId="11" xfId="117" applyFont="1" applyFill="1" applyBorder="1" applyAlignment="1">
      <alignment horizontal="center" vertical="center"/>
    </xf>
    <xf numFmtId="17" fontId="56" fillId="34" borderId="28" xfId="117" applyNumberFormat="1" applyFont="1" applyFill="1" applyBorder="1" applyAlignment="1">
      <alignment horizontal="center" vertical="center"/>
    </xf>
    <xf numFmtId="17" fontId="56" fillId="34" borderId="23" xfId="117" applyNumberFormat="1" applyFont="1" applyFill="1" applyBorder="1" applyAlignment="1">
      <alignment horizontal="center" vertical="center"/>
    </xf>
    <xf numFmtId="0" fontId="56" fillId="34" borderId="19" xfId="117" applyFont="1" applyFill="1" applyBorder="1" applyAlignment="1">
      <alignment horizontal="center" wrapText="1"/>
    </xf>
    <xf numFmtId="0" fontId="3" fillId="34" borderId="12" xfId="117" applyFont="1" applyFill="1" applyBorder="1" applyAlignment="1">
      <alignment horizontal="center" wrapText="1"/>
    </xf>
    <xf numFmtId="0" fontId="127" fillId="24" borderId="0" xfId="143" applyFont="1" applyFill="1" applyBorder="1" applyAlignment="1">
      <alignment horizontal="center" vertical="center"/>
    </xf>
    <xf numFmtId="3" fontId="86" fillId="28" borderId="28" xfId="143" applyNumberFormat="1" applyFont="1" applyFill="1" applyBorder="1" applyAlignment="1" applyProtection="1">
      <alignment horizontal="center" vertical="center" wrapText="1"/>
    </xf>
    <xf numFmtId="0" fontId="51" fillId="0" borderId="23" xfId="143" applyFont="1" applyBorder="1" applyAlignment="1">
      <alignment horizontal="center" vertical="center" wrapText="1"/>
    </xf>
    <xf numFmtId="180" fontId="84" fillId="41" borderId="24" xfId="143" applyNumberFormat="1" applyFont="1" applyFill="1" applyBorder="1" applyAlignment="1" applyProtection="1">
      <alignment horizontal="center" vertical="center" wrapText="1"/>
    </xf>
    <xf numFmtId="3" fontId="86" fillId="41" borderId="28" xfId="0" applyNumberFormat="1" applyFont="1" applyFill="1" applyBorder="1" applyAlignment="1" applyProtection="1">
      <alignment horizontal="center" vertical="center" wrapText="1"/>
    </xf>
    <xf numFmtId="0" fontId="51" fillId="34" borderId="23" xfId="0" applyFont="1" applyFill="1" applyBorder="1" applyAlignment="1">
      <alignment horizontal="center" vertical="center" wrapText="1"/>
    </xf>
    <xf numFmtId="0" fontId="52" fillId="25" borderId="28" xfId="143" applyFont="1" applyFill="1" applyBorder="1" applyAlignment="1">
      <alignment horizontal="center" vertical="center"/>
    </xf>
    <xf numFmtId="0" fontId="51" fillId="0" borderId="23" xfId="143" applyFont="1" applyBorder="1" applyAlignment="1">
      <alignment horizontal="center" vertical="center"/>
    </xf>
    <xf numFmtId="49" fontId="52" fillId="25" borderId="28" xfId="143" applyNumberFormat="1" applyFont="1" applyFill="1" applyBorder="1" applyAlignment="1">
      <alignment horizontal="center" vertical="center" wrapText="1"/>
    </xf>
    <xf numFmtId="49" fontId="51" fillId="0" borderId="23" xfId="143" applyNumberFormat="1" applyFont="1" applyBorder="1" applyAlignment="1">
      <alignment horizontal="center" vertical="center" wrapText="1"/>
    </xf>
    <xf numFmtId="0" fontId="77" fillId="0" borderId="0" xfId="143" applyFont="1" applyAlignment="1">
      <alignment horizontal="center"/>
    </xf>
    <xf numFmtId="0" fontId="94" fillId="24" borderId="0" xfId="143" applyFont="1" applyFill="1" applyBorder="1" applyAlignment="1">
      <alignment horizontal="center" vertical="center"/>
    </xf>
    <xf numFmtId="0" fontId="85" fillId="0" borderId="0" xfId="0" applyFont="1" applyAlignment="1">
      <alignment horizontal="center"/>
    </xf>
    <xf numFmtId="0" fontId="51" fillId="24" borderId="0" xfId="0" applyFont="1" applyFill="1" applyAlignment="1">
      <alignment horizontal="left" wrapText="1"/>
    </xf>
    <xf numFmtId="0" fontId="51" fillId="0" borderId="0" xfId="0" applyFont="1" applyAlignment="1">
      <alignment horizontal="left" wrapText="1"/>
    </xf>
    <xf numFmtId="0" fontId="53" fillId="24" borderId="0" xfId="0" applyFont="1" applyFill="1" applyBorder="1" applyAlignment="1">
      <alignment horizontal="center" vertical="center"/>
    </xf>
    <xf numFmtId="0" fontId="51" fillId="0" borderId="25" xfId="0" applyFont="1" applyBorder="1" applyAlignment="1">
      <alignment horizontal="center" vertical="center"/>
    </xf>
    <xf numFmtId="0" fontId="52" fillId="25" borderId="30" xfId="0" applyNumberFormat="1" applyFont="1" applyFill="1" applyBorder="1" applyAlignment="1">
      <alignment horizontal="center" vertical="center" wrapText="1"/>
    </xf>
    <xf numFmtId="0" fontId="52" fillId="25" borderId="25" xfId="0" applyNumberFormat="1" applyFont="1" applyFill="1" applyBorder="1" applyAlignment="1">
      <alignment horizontal="center" vertical="center" wrapText="1"/>
    </xf>
    <xf numFmtId="0" fontId="52" fillId="25" borderId="30" xfId="0" applyNumberFormat="1" applyFont="1" applyFill="1" applyBorder="1" applyAlignment="1">
      <alignment horizontal="center" vertical="center"/>
    </xf>
    <xf numFmtId="0" fontId="52" fillId="25" borderId="25" xfId="0" applyNumberFormat="1" applyFont="1" applyFill="1" applyBorder="1" applyAlignment="1">
      <alignment horizontal="center" vertical="center"/>
    </xf>
    <xf numFmtId="0" fontId="52" fillId="25" borderId="10" xfId="0" applyNumberFormat="1" applyFont="1" applyFill="1" applyBorder="1" applyAlignment="1">
      <alignment horizontal="center" vertical="center" wrapText="1"/>
    </xf>
    <xf numFmtId="0" fontId="52" fillId="25" borderId="11" xfId="0" applyNumberFormat="1" applyFont="1" applyFill="1" applyBorder="1" applyAlignment="1">
      <alignment horizontal="center" vertical="center" wrapText="1"/>
    </xf>
    <xf numFmtId="0" fontId="52" fillId="25" borderId="29" xfId="0" applyNumberFormat="1" applyFont="1" applyFill="1" applyBorder="1" applyAlignment="1">
      <alignment horizontal="center" vertical="center" wrapText="1"/>
    </xf>
    <xf numFmtId="0" fontId="52" fillId="25" borderId="21" xfId="0" applyNumberFormat="1" applyFont="1" applyFill="1" applyBorder="1" applyAlignment="1">
      <alignment horizontal="center" vertical="center" wrapText="1"/>
    </xf>
    <xf numFmtId="3" fontId="52" fillId="34" borderId="19" xfId="0" applyNumberFormat="1" applyFont="1" applyFill="1" applyBorder="1" applyAlignment="1">
      <alignment horizontal="center"/>
    </xf>
    <xf numFmtId="3" fontId="52" fillId="34" borderId="13" xfId="0" applyNumberFormat="1" applyFont="1" applyFill="1" applyBorder="1" applyAlignment="1">
      <alignment horizontal="center"/>
    </xf>
    <xf numFmtId="0" fontId="51" fillId="24" borderId="0" xfId="0" applyFont="1" applyFill="1" applyBorder="1" applyAlignment="1">
      <alignment horizontal="left" wrapText="1"/>
    </xf>
    <xf numFmtId="0" fontId="51" fillId="0" borderId="30" xfId="0" applyFont="1" applyBorder="1" applyAlignment="1">
      <alignment horizontal="left" wrapText="1"/>
    </xf>
    <xf numFmtId="0" fontId="52" fillId="34" borderId="10" xfId="0" applyNumberFormat="1" applyFont="1" applyFill="1" applyBorder="1" applyAlignment="1">
      <alignment horizontal="center" vertical="center" wrapText="1"/>
    </xf>
    <xf numFmtId="0" fontId="52" fillId="34" borderId="11" xfId="0" applyNumberFormat="1" applyFont="1" applyFill="1" applyBorder="1" applyAlignment="1">
      <alignment horizontal="center" vertical="center" wrapText="1"/>
    </xf>
    <xf numFmtId="3" fontId="52" fillId="34" borderId="12" xfId="0" applyNumberFormat="1" applyFont="1" applyFill="1" applyBorder="1" applyAlignment="1">
      <alignment horizontal="center"/>
    </xf>
    <xf numFmtId="0" fontId="82" fillId="24" borderId="0" xfId="0" applyFont="1" applyFill="1" applyBorder="1" applyAlignment="1">
      <alignment horizontal="center"/>
    </xf>
    <xf numFmtId="0" fontId="127" fillId="24" borderId="0" xfId="0" applyFont="1" applyFill="1" applyBorder="1" applyAlignment="1">
      <alignment horizontal="center"/>
    </xf>
    <xf numFmtId="0" fontId="52" fillId="34" borderId="29" xfId="0" applyFont="1" applyFill="1" applyBorder="1" applyAlignment="1">
      <alignment horizontal="center" vertical="center"/>
    </xf>
    <xf numFmtId="0" fontId="52" fillId="34" borderId="10" xfId="0" applyFont="1" applyFill="1" applyBorder="1" applyAlignment="1">
      <alignment horizontal="center" vertical="center"/>
    </xf>
    <xf numFmtId="177" fontId="52" fillId="34" borderId="28" xfId="0" applyNumberFormat="1" applyFont="1" applyFill="1" applyBorder="1" applyAlignment="1">
      <alignment horizontal="center" vertical="center" wrapText="1"/>
    </xf>
    <xf numFmtId="177" fontId="52" fillId="34" borderId="23" xfId="0" applyNumberFormat="1" applyFont="1" applyFill="1" applyBorder="1" applyAlignment="1">
      <alignment horizontal="center" vertical="center" wrapText="1"/>
    </xf>
    <xf numFmtId="0" fontId="52" fillId="34" borderId="29" xfId="0" applyNumberFormat="1" applyFont="1" applyFill="1" applyBorder="1" applyAlignment="1">
      <alignment horizontal="center" vertical="center" wrapText="1"/>
    </xf>
    <xf numFmtId="0" fontId="52" fillId="34" borderId="30" xfId="0" applyNumberFormat="1" applyFont="1" applyFill="1" applyBorder="1" applyAlignment="1">
      <alignment horizontal="center" vertical="center" wrapText="1"/>
    </xf>
    <xf numFmtId="0" fontId="52" fillId="34" borderId="21" xfId="0" applyNumberFormat="1" applyFont="1" applyFill="1" applyBorder="1" applyAlignment="1">
      <alignment horizontal="center" vertical="center" wrapText="1"/>
    </xf>
    <xf numFmtId="0" fontId="52" fillId="34" borderId="25" xfId="0" applyNumberFormat="1" applyFont="1" applyFill="1" applyBorder="1" applyAlignment="1">
      <alignment horizontal="center" vertical="center" wrapText="1"/>
    </xf>
    <xf numFmtId="0" fontId="53" fillId="34" borderId="31" xfId="182" applyFont="1" applyFill="1" applyBorder="1" applyAlignment="1">
      <alignment horizontal="center" vertical="center" wrapText="1"/>
    </xf>
    <xf numFmtId="0" fontId="92" fillId="31" borderId="19" xfId="190" applyFont="1" applyFill="1" applyBorder="1" applyAlignment="1">
      <alignment horizontal="left" vertical="center"/>
    </xf>
    <xf numFmtId="0" fontId="92" fillId="31" borderId="55" xfId="190" applyFont="1" applyFill="1" applyBorder="1" applyAlignment="1">
      <alignment horizontal="left" vertical="center"/>
    </xf>
    <xf numFmtId="0" fontId="130" fillId="24" borderId="0" xfId="190" applyFont="1" applyFill="1" applyBorder="1" applyAlignment="1">
      <alignment horizontal="center" vertical="center"/>
    </xf>
    <xf numFmtId="0" fontId="79" fillId="24" borderId="0" xfId="190" applyFont="1" applyFill="1" applyBorder="1" applyAlignment="1">
      <alignment horizontal="center" vertical="center"/>
    </xf>
    <xf numFmtId="49" fontId="79" fillId="24" borderId="25" xfId="190" applyNumberFormat="1" applyFont="1" applyFill="1" applyBorder="1" applyAlignment="1">
      <alignment horizontal="center" vertical="center"/>
    </xf>
    <xf numFmtId="0" fontId="53" fillId="34" borderId="24" xfId="181" applyFont="1" applyFill="1" applyBorder="1" applyAlignment="1">
      <alignment horizontal="center" vertical="center" wrapText="1"/>
    </xf>
    <xf numFmtId="0" fontId="53" fillId="34" borderId="28" xfId="181" applyFont="1" applyFill="1" applyBorder="1" applyAlignment="1">
      <alignment horizontal="center" vertical="center" wrapText="1"/>
    </xf>
    <xf numFmtId="0" fontId="53" fillId="34" borderId="23" xfId="181" applyFont="1" applyFill="1" applyBorder="1" applyAlignment="1">
      <alignment horizontal="center" vertical="center" wrapText="1"/>
    </xf>
    <xf numFmtId="0" fontId="53" fillId="34" borderId="29" xfId="182" applyFont="1" applyFill="1" applyBorder="1" applyAlignment="1">
      <alignment horizontal="center" vertical="center" wrapText="1"/>
    </xf>
    <xf numFmtId="0" fontId="53" fillId="34" borderId="21" xfId="182" applyFont="1" applyFill="1" applyBorder="1" applyAlignment="1">
      <alignment horizontal="center" vertical="center" wrapText="1"/>
    </xf>
    <xf numFmtId="0" fontId="2" fillId="0" borderId="9" xfId="197" applyBorder="1" applyAlignment="1">
      <alignment horizontal="center"/>
    </xf>
    <xf numFmtId="0" fontId="2" fillId="0" borderId="73" xfId="197" applyBorder="1" applyAlignment="1">
      <alignment horizontal="center"/>
    </xf>
    <xf numFmtId="0" fontId="96" fillId="34" borderId="70" xfId="197" applyFont="1" applyFill="1" applyBorder="1" applyAlignment="1">
      <alignment horizontal="center" vertical="center" wrapText="1"/>
    </xf>
    <xf numFmtId="0" fontId="96" fillId="34" borderId="22" xfId="197" applyFont="1" applyFill="1" applyBorder="1" applyAlignment="1">
      <alignment horizontal="center" vertical="center" wrapText="1"/>
    </xf>
    <xf numFmtId="0" fontId="96" fillId="34" borderId="24" xfId="197" applyFont="1" applyFill="1" applyBorder="1" applyAlignment="1">
      <alignment horizontal="center" vertical="center" wrapText="1"/>
    </xf>
    <xf numFmtId="0" fontId="2" fillId="0" borderId="0" xfId="197" applyFill="1" applyBorder="1" applyAlignment="1">
      <alignment horizontal="center" vertical="center" wrapText="1"/>
    </xf>
    <xf numFmtId="0" fontId="2" fillId="0" borderId="0" xfId="197" applyFill="1" applyBorder="1" applyAlignment="1">
      <alignment horizontal="center" vertical="center"/>
    </xf>
    <xf numFmtId="0" fontId="2" fillId="0" borderId="0" xfId="197" applyFill="1" applyBorder="1" applyAlignment="1">
      <alignment horizontal="center" wrapText="1"/>
    </xf>
    <xf numFmtId="0" fontId="2" fillId="0" borderId="0" xfId="197" applyFill="1" applyBorder="1" applyAlignment="1">
      <alignment horizontal="center"/>
    </xf>
    <xf numFmtId="0" fontId="96" fillId="34" borderId="23" xfId="197" applyFont="1" applyFill="1" applyBorder="1" applyAlignment="1">
      <alignment horizontal="center" vertical="center" wrapText="1"/>
    </xf>
    <xf numFmtId="0" fontId="2" fillId="0" borderId="9" xfId="197" applyFill="1" applyBorder="1" applyAlignment="1">
      <alignment horizontal="center"/>
    </xf>
    <xf numFmtId="0" fontId="2" fillId="0" borderId="73" xfId="197" applyFill="1" applyBorder="1" applyAlignment="1">
      <alignment horizontal="center"/>
    </xf>
    <xf numFmtId="0" fontId="2" fillId="32" borderId="0" xfId="197" applyFill="1" applyAlignment="1">
      <alignment horizontal="center" wrapText="1"/>
    </xf>
    <xf numFmtId="0" fontId="2" fillId="32" borderId="0" xfId="197" applyFill="1" applyAlignment="1">
      <alignment horizontal="center"/>
    </xf>
    <xf numFmtId="3" fontId="121" fillId="46" borderId="31" xfId="191" applyNumberFormat="1" applyFont="1" applyFill="1" applyBorder="1" applyAlignment="1">
      <alignment horizontal="center" vertical="center"/>
    </xf>
    <xf numFmtId="0" fontId="129" fillId="24" borderId="0" xfId="190" applyFont="1" applyFill="1" applyBorder="1" applyAlignment="1">
      <alignment horizontal="center" vertical="center"/>
    </xf>
    <xf numFmtId="49" fontId="129" fillId="24" borderId="25" xfId="190" applyNumberFormat="1" applyFont="1" applyFill="1" applyBorder="1" applyAlignment="1">
      <alignment horizontal="center" vertical="center"/>
    </xf>
    <xf numFmtId="49" fontId="129" fillId="24" borderId="0" xfId="190" applyNumberFormat="1" applyFont="1" applyFill="1" applyBorder="1" applyAlignment="1">
      <alignment horizontal="center" vertical="center"/>
    </xf>
    <xf numFmtId="0" fontId="118" fillId="34" borderId="71" xfId="182" applyFont="1" applyFill="1" applyBorder="1" applyAlignment="1">
      <alignment horizontal="center" vertical="center" wrapText="1"/>
    </xf>
    <xf numFmtId="0" fontId="118" fillId="34" borderId="72" xfId="182" applyFont="1" applyFill="1" applyBorder="1" applyAlignment="1">
      <alignment horizontal="center" vertical="center" wrapText="1"/>
    </xf>
    <xf numFmtId="0" fontId="118" fillId="34" borderId="20" xfId="182" applyFont="1" applyFill="1" applyBorder="1" applyAlignment="1">
      <alignment horizontal="center" vertical="center" wrapText="1"/>
    </xf>
    <xf numFmtId="0" fontId="118" fillId="34" borderId="9" xfId="182" applyFont="1" applyFill="1" applyBorder="1" applyAlignment="1">
      <alignment horizontal="center" vertical="center" wrapText="1"/>
    </xf>
    <xf numFmtId="0" fontId="118" fillId="34" borderId="21" xfId="182" applyFont="1" applyFill="1" applyBorder="1" applyAlignment="1">
      <alignment horizontal="center" vertical="center" wrapText="1"/>
    </xf>
    <xf numFmtId="0" fontId="118" fillId="34" borderId="11" xfId="182" applyFont="1" applyFill="1" applyBorder="1" applyAlignment="1">
      <alignment horizontal="center" vertical="center" wrapText="1"/>
    </xf>
    <xf numFmtId="0" fontId="121" fillId="34" borderId="19" xfId="181" applyFont="1" applyFill="1" applyBorder="1" applyAlignment="1">
      <alignment horizontal="center" vertical="center" wrapText="1"/>
    </xf>
    <xf numFmtId="0" fontId="121" fillId="34" borderId="68" xfId="181" applyFont="1" applyFill="1" applyBorder="1" applyAlignment="1">
      <alignment horizontal="center" vertical="center" wrapText="1"/>
    </xf>
    <xf numFmtId="0" fontId="121" fillId="34" borderId="69" xfId="181" applyFont="1" applyFill="1" applyBorder="1" applyAlignment="1">
      <alignment horizontal="center" vertical="center" wrapText="1"/>
    </xf>
    <xf numFmtId="0" fontId="52" fillId="33" borderId="19" xfId="181" applyFont="1" applyFill="1" applyBorder="1" applyAlignment="1">
      <alignment horizontal="center" vertical="center" wrapText="1"/>
    </xf>
    <xf numFmtId="0" fontId="52" fillId="33" borderId="69" xfId="181" applyFont="1" applyFill="1" applyBorder="1" applyAlignment="1">
      <alignment horizontal="center" vertical="center" wrapText="1"/>
    </xf>
    <xf numFmtId="0" fontId="53" fillId="33" borderId="19" xfId="181" applyFont="1" applyFill="1" applyBorder="1" applyAlignment="1">
      <alignment horizontal="center" vertical="center" wrapText="1"/>
    </xf>
    <xf numFmtId="0" fontId="53" fillId="33" borderId="69" xfId="181" applyFont="1" applyFill="1" applyBorder="1" applyAlignment="1">
      <alignment horizontal="center" vertical="center" wrapText="1"/>
    </xf>
    <xf numFmtId="0" fontId="149" fillId="34" borderId="24" xfId="190" applyNumberFormat="1" applyFont="1" applyFill="1" applyBorder="1" applyAlignment="1">
      <alignment horizontal="center" vertical="center" wrapText="1"/>
    </xf>
    <xf numFmtId="0" fontId="52" fillId="33" borderId="24" xfId="181" applyFont="1" applyFill="1" applyBorder="1" applyAlignment="1">
      <alignment horizontal="center" vertical="center" wrapText="1"/>
    </xf>
    <xf numFmtId="0" fontId="82" fillId="24" borderId="0" xfId="190" applyFont="1" applyFill="1" applyBorder="1" applyAlignment="1">
      <alignment horizontal="center" vertical="center"/>
    </xf>
    <xf numFmtId="49" fontId="82" fillId="24" borderId="0" xfId="190" applyNumberFormat="1" applyFont="1" applyFill="1" applyBorder="1" applyAlignment="1">
      <alignment horizontal="center" vertical="center"/>
    </xf>
    <xf numFmtId="0" fontId="52" fillId="34" borderId="19" xfId="194" applyFont="1" applyFill="1" applyBorder="1" applyAlignment="1">
      <alignment horizontal="center" vertical="center"/>
    </xf>
    <xf numFmtId="0" fontId="52" fillId="34" borderId="12" xfId="194" applyFont="1" applyFill="1" applyBorder="1" applyAlignment="1">
      <alignment horizontal="center" vertical="center"/>
    </xf>
    <xf numFmtId="185" fontId="7" fillId="0" borderId="0" xfId="191" applyNumberFormat="1" applyFont="1"/>
    <xf numFmtId="185" fontId="7" fillId="0" borderId="0" xfId="191" applyNumberFormat="1" applyFont="1" applyFill="1"/>
  </cellXfs>
  <cellStyles count="20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7"/>
    <cellStyle name="20% - Énfasis1 2" xfId="8"/>
    <cellStyle name="20% - Énfasis2" xfId="9"/>
    <cellStyle name="20% - Énfasis2 2" xfId="10"/>
    <cellStyle name="20% - Énfasis3" xfId="11"/>
    <cellStyle name="20% - Énfasis3 2" xfId="12"/>
    <cellStyle name="20% - Énfasis4" xfId="13"/>
    <cellStyle name="20% - Énfasis4 2" xfId="14"/>
    <cellStyle name="20% - Énfasis5" xfId="15"/>
    <cellStyle name="20% - Énfasis5 2" xfId="16"/>
    <cellStyle name="20% - Énfasis6" xfId="17"/>
    <cellStyle name="20% - Énfasis6 2" xfId="18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40% - Énfasis1" xfId="25"/>
    <cellStyle name="40% - Énfasis1 2" xfId="26"/>
    <cellStyle name="40% - Énfasis2" xfId="27"/>
    <cellStyle name="40% - Énfasis2 2" xfId="28"/>
    <cellStyle name="40% - Énfasis3" xfId="29"/>
    <cellStyle name="40% - Énfasis3 2" xfId="30"/>
    <cellStyle name="40% - Énfasis4" xfId="31"/>
    <cellStyle name="40% - Énfasis4 2" xfId="32"/>
    <cellStyle name="40% - Énfasis5" xfId="33"/>
    <cellStyle name="40% - Énfasis5 2" xfId="34"/>
    <cellStyle name="40% - Énfasis6" xfId="35"/>
    <cellStyle name="40% - Énfasis6 2" xfId="36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60% - Énfasis1" xfId="43"/>
    <cellStyle name="60% - Énfasis1 2" xfId="44"/>
    <cellStyle name="60% - Énfasis2" xfId="45"/>
    <cellStyle name="60% - Énfasis2 2" xfId="46"/>
    <cellStyle name="60% - Énfasis3" xfId="47"/>
    <cellStyle name="60% - Énfasis3 2" xfId="48"/>
    <cellStyle name="60% - Énfasis4" xfId="49"/>
    <cellStyle name="60% - Énfasis4 2" xfId="50"/>
    <cellStyle name="60% - Énfasis5" xfId="51"/>
    <cellStyle name="60% - Énfasis5 2" xfId="52"/>
    <cellStyle name="60% - Énfasis6" xfId="53"/>
    <cellStyle name="60% - Énfasis6 2" xfId="54"/>
    <cellStyle name="Accent1" xfId="55"/>
    <cellStyle name="Accent2" xfId="56"/>
    <cellStyle name="Accent3" xfId="57"/>
    <cellStyle name="Accent4" xfId="58"/>
    <cellStyle name="Accent5" xfId="59"/>
    <cellStyle name="Accent6" xfId="60"/>
    <cellStyle name="Bad" xfId="61"/>
    <cellStyle name="Buena" xfId="62"/>
    <cellStyle name="Buena 2" xfId="63"/>
    <cellStyle name="Calculation" xfId="64"/>
    <cellStyle name="Cálculo" xfId="65"/>
    <cellStyle name="Cálculo 2" xfId="66"/>
    <cellStyle name="Celda de comprobación" xfId="67"/>
    <cellStyle name="Celda de comprobación 2" xfId="68"/>
    <cellStyle name="Celda vinculada" xfId="69"/>
    <cellStyle name="Celda vinculada 2" xfId="70"/>
    <cellStyle name="Check Cell" xfId="71"/>
    <cellStyle name="Encabezado 4" xfId="72"/>
    <cellStyle name="Encabezado 4 2" xfId="73"/>
    <cellStyle name="Énfasis1" xfId="74"/>
    <cellStyle name="Énfasis1 2" xfId="75"/>
    <cellStyle name="Énfasis2" xfId="76"/>
    <cellStyle name="Énfasis2 2" xfId="77"/>
    <cellStyle name="Énfasis3" xfId="78"/>
    <cellStyle name="Énfasis3 2" xfId="79"/>
    <cellStyle name="Énfasis4" xfId="80"/>
    <cellStyle name="Énfasis4 2" xfId="81"/>
    <cellStyle name="Énfasis5" xfId="82"/>
    <cellStyle name="Énfasis5 2" xfId="83"/>
    <cellStyle name="Énfasis6" xfId="84"/>
    <cellStyle name="Énfasis6 2" xfId="85"/>
    <cellStyle name="Entrada" xfId="86"/>
    <cellStyle name="Entrada 2" xfId="87"/>
    <cellStyle name="Euro" xfId="88"/>
    <cellStyle name="Euro 2" xfId="186"/>
    <cellStyle name="Explanatory Text" xfId="89"/>
    <cellStyle name="Good" xfId="90"/>
    <cellStyle name="Heading 1" xfId="91"/>
    <cellStyle name="Heading 2" xfId="92"/>
    <cellStyle name="Heading 3" xfId="93"/>
    <cellStyle name="Heading 4" xfId="94"/>
    <cellStyle name="Hipervínculo" xfId="184" builtinId="8"/>
    <cellStyle name="Incorrecto" xfId="95"/>
    <cellStyle name="Incorrecto 2" xfId="96"/>
    <cellStyle name="Input" xfId="97"/>
    <cellStyle name="Linked Cell" xfId="98"/>
    <cellStyle name="Millares [0]" xfId="99" builtinId="6"/>
    <cellStyle name="Millares [0] 2" xfId="100"/>
    <cellStyle name="Millares [0] 3" xfId="101"/>
    <cellStyle name="Millares 2" xfId="102"/>
    <cellStyle name="Millares 2 2" xfId="103"/>
    <cellStyle name="Millares 2 2 2" xfId="104"/>
    <cellStyle name="Millares 2 3" xfId="105"/>
    <cellStyle name="Millares 2 3 2" xfId="106"/>
    <cellStyle name="Millares 2 3 2 2" xfId="107"/>
    <cellStyle name="Millares 2 3 2 2 2" xfId="108"/>
    <cellStyle name="Millares 2 3 2 3" xfId="109"/>
    <cellStyle name="Millares 2 3 3" xfId="110"/>
    <cellStyle name="Millares 2 4" xfId="111"/>
    <cellStyle name="Millares 2 4 2" xfId="112"/>
    <cellStyle name="Millares 2 5" xfId="113"/>
    <cellStyle name="Millares 2 6" xfId="114"/>
    <cellStyle name="Millares 3" xfId="178"/>
    <cellStyle name="Millares 3 2" xfId="192"/>
    <cellStyle name="Millares_Medias mensuales SERIE HISTORICA ACT ECONOMICA" xfId="115"/>
    <cellStyle name="Normal" xfId="0" builtinId="0"/>
    <cellStyle name="Normal 10" xfId="116"/>
    <cellStyle name="Normal 10 2" xfId="117"/>
    <cellStyle name="Normal 10 2 2" xfId="118"/>
    <cellStyle name="Normal 10 3" xfId="119"/>
    <cellStyle name="Normal 11" xfId="120"/>
    <cellStyle name="Normal 11 2" xfId="121"/>
    <cellStyle name="Normal 12" xfId="122"/>
    <cellStyle name="Normal 12 2" xfId="123"/>
    <cellStyle name="Normal 13" xfId="124"/>
    <cellStyle name="Normal 13 2" xfId="187"/>
    <cellStyle name="Normal 14" xfId="125"/>
    <cellStyle name="Normal 15" xfId="176"/>
    <cellStyle name="Normal 16" xfId="179"/>
    <cellStyle name="Normal 17" xfId="180"/>
    <cellStyle name="Normal 17 2" xfId="191"/>
    <cellStyle name="Normal 17 3" xfId="193"/>
    <cellStyle name="Normal 17 3 2" xfId="194"/>
    <cellStyle name="Normal 18" xfId="189"/>
    <cellStyle name="Normal 19" xfId="195"/>
    <cellStyle name="Normal 2" xfId="126"/>
    <cellStyle name="Normal 2 10" xfId="196"/>
    <cellStyle name="Normal 2 2" xfId="127"/>
    <cellStyle name="Normal 2 2 2" xfId="128"/>
    <cellStyle name="Normal 2 3" xfId="129"/>
    <cellStyle name="Normal 2 3 2" xfId="130"/>
    <cellStyle name="Normal 2 3 2 2" xfId="131"/>
    <cellStyle name="Normal 2 3 2 2 2" xfId="132"/>
    <cellStyle name="Normal 2 3 2 3" xfId="133"/>
    <cellStyle name="Normal 2 3 3" xfId="134"/>
    <cellStyle name="Normal 2 4" xfId="135"/>
    <cellStyle name="Normal 2 4 2" xfId="136"/>
    <cellStyle name="Normal 2 5" xfId="137"/>
    <cellStyle name="Normal 2 5 2" xfId="138"/>
    <cellStyle name="Normal 2 6" xfId="139"/>
    <cellStyle name="Normal 2 7" xfId="140"/>
    <cellStyle name="Normal 2 8" xfId="177"/>
    <cellStyle name="Normal 2 9" xfId="181"/>
    <cellStyle name="Normal 20" xfId="197"/>
    <cellStyle name="Normal 3" xfId="141"/>
    <cellStyle name="Normal 3 2" xfId="142"/>
    <cellStyle name="Normal 3 2 2" xfId="182"/>
    <cellStyle name="Normal 3 3" xfId="183"/>
    <cellStyle name="Normal 3 3 2" xfId="188"/>
    <cellStyle name="Normal 3 4" xfId="199"/>
    <cellStyle name="Normal 4" xfId="143"/>
    <cellStyle name="Normal 4 2" xfId="144"/>
    <cellStyle name="Normal 4 3" xfId="200"/>
    <cellStyle name="Normal 5" xfId="145"/>
    <cellStyle name="Normal 5 2" xfId="146"/>
    <cellStyle name="Normal 5 3" xfId="147"/>
    <cellStyle name="Normal 5 4" xfId="190"/>
    <cellStyle name="Normal 6" xfId="148"/>
    <cellStyle name="Normal 7" xfId="149"/>
    <cellStyle name="Normal 8" xfId="150"/>
    <cellStyle name="Normal 9" xfId="151"/>
    <cellStyle name="Normal 9 2" xfId="152"/>
    <cellStyle name="Normal_afiliaultimo FIN DE MES" xfId="153"/>
    <cellStyle name="Normal_Medias mensuales SERIE HISTORICA ACT ECONOMICA" xfId="154"/>
    <cellStyle name="Notas" xfId="155"/>
    <cellStyle name="Notas 2" xfId="156"/>
    <cellStyle name="Note" xfId="157"/>
    <cellStyle name="Output" xfId="158"/>
    <cellStyle name="Porcentaje" xfId="185" builtinId="5"/>
    <cellStyle name="Porcentaje 2" xfId="159"/>
    <cellStyle name="Porcentaje 3" xfId="198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itle" xfId="166"/>
    <cellStyle name="Título" xfId="167"/>
    <cellStyle name="Título 1" xfId="168"/>
    <cellStyle name="Título 1 2" xfId="169"/>
    <cellStyle name="Título 2" xfId="170"/>
    <cellStyle name="Título 2 2" xfId="171"/>
    <cellStyle name="Título 3" xfId="172"/>
    <cellStyle name="Título 3 2" xfId="173"/>
    <cellStyle name="Título 4" xfId="174"/>
    <cellStyle name="Warning Text" xfId="175"/>
  </cellStyles>
  <dxfs count="0"/>
  <tableStyles count="0" defaultTableStyle="TableStyleMedium9" defaultPivotStyle="PivotStyleLight16"/>
  <colors>
    <mruColors>
      <color rgb="FFC00000"/>
      <color rgb="FFE4DFEC"/>
      <color rgb="FFFFC611"/>
      <color rgb="FFBF9000"/>
      <color rgb="FF7F76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35510144"/>
        <c:axId val="339079552"/>
      </c:barChart>
      <c:catAx>
        <c:axId val="33551014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39079552"/>
        <c:crosses val="autoZero"/>
        <c:auto val="0"/>
        <c:lblAlgn val="ctr"/>
        <c:lblOffset val="100"/>
        <c:noMultiLvlLbl val="0"/>
      </c:catAx>
      <c:valAx>
        <c:axId val="33907955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33551014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77453568"/>
        <c:axId val="377471744"/>
      </c:barChart>
      <c:catAx>
        <c:axId val="37745356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77471744"/>
        <c:crosses val="autoZero"/>
        <c:auto val="1"/>
        <c:lblAlgn val="ctr"/>
        <c:lblOffset val="100"/>
        <c:noMultiLvlLbl val="0"/>
      </c:catAx>
      <c:valAx>
        <c:axId val="377471744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37745356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77655680"/>
        <c:axId val="377657216"/>
      </c:barChart>
      <c:catAx>
        <c:axId val="37765568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77657216"/>
        <c:crosses val="autoZero"/>
        <c:auto val="0"/>
        <c:lblAlgn val="ctr"/>
        <c:lblOffset val="100"/>
        <c:noMultiLvlLbl val="0"/>
      </c:catAx>
      <c:valAx>
        <c:axId val="37765721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37765568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78214272"/>
        <c:axId val="378215808"/>
      </c:barChart>
      <c:catAx>
        <c:axId val="37821427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78215808"/>
        <c:crosses val="autoZero"/>
        <c:auto val="1"/>
        <c:lblAlgn val="ctr"/>
        <c:lblOffset val="100"/>
        <c:noMultiLvlLbl val="0"/>
      </c:catAx>
      <c:valAx>
        <c:axId val="37821580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37821427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78342400"/>
        <c:axId val="378352384"/>
      </c:barChart>
      <c:catAx>
        <c:axId val="37834240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78352384"/>
        <c:crosses val="autoZero"/>
        <c:auto val="0"/>
        <c:lblAlgn val="ctr"/>
        <c:lblOffset val="100"/>
        <c:noMultiLvlLbl val="0"/>
      </c:catAx>
      <c:valAx>
        <c:axId val="37835238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37834240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78484224"/>
        <c:axId val="378485760"/>
      </c:barChart>
      <c:catAx>
        <c:axId val="37848422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78485760"/>
        <c:crosses val="autoZero"/>
        <c:auto val="1"/>
        <c:lblAlgn val="ctr"/>
        <c:lblOffset val="100"/>
        <c:noMultiLvlLbl val="0"/>
      </c:catAx>
      <c:valAx>
        <c:axId val="378485760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37848422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78624640"/>
        <c:axId val="378626432"/>
      </c:barChart>
      <c:catAx>
        <c:axId val="37862464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78626432"/>
        <c:crosses val="autoZero"/>
        <c:auto val="0"/>
        <c:lblAlgn val="ctr"/>
        <c:lblOffset val="100"/>
        <c:noMultiLvlLbl val="0"/>
      </c:catAx>
      <c:valAx>
        <c:axId val="37862643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37862464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78667392"/>
        <c:axId val="378668928"/>
      </c:barChart>
      <c:catAx>
        <c:axId val="37866739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78668928"/>
        <c:crosses val="autoZero"/>
        <c:auto val="1"/>
        <c:lblAlgn val="ctr"/>
        <c:lblOffset val="100"/>
        <c:noMultiLvlLbl val="0"/>
      </c:catAx>
      <c:valAx>
        <c:axId val="37866892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37866739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78750848"/>
        <c:axId val="378752384"/>
      </c:barChart>
      <c:catAx>
        <c:axId val="37875084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78752384"/>
        <c:crosses val="autoZero"/>
        <c:auto val="1"/>
        <c:lblAlgn val="ctr"/>
        <c:lblOffset val="100"/>
        <c:noMultiLvlLbl val="0"/>
      </c:catAx>
      <c:valAx>
        <c:axId val="37875238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37875084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78842496"/>
        <c:axId val="378872960"/>
      </c:barChart>
      <c:catAx>
        <c:axId val="37884249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78872960"/>
        <c:crosses val="autoZero"/>
        <c:auto val="1"/>
        <c:lblAlgn val="ctr"/>
        <c:lblOffset val="100"/>
        <c:noMultiLvlLbl val="0"/>
      </c:catAx>
      <c:valAx>
        <c:axId val="37887296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37884249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78934400"/>
        <c:axId val="378935936"/>
      </c:barChart>
      <c:catAx>
        <c:axId val="37893440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78935936"/>
        <c:crosses val="autoZero"/>
        <c:auto val="1"/>
        <c:lblAlgn val="ctr"/>
        <c:lblOffset val="100"/>
        <c:noMultiLvlLbl val="0"/>
      </c:catAx>
      <c:valAx>
        <c:axId val="37893593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37893440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39321984"/>
        <c:axId val="339323520"/>
      </c:barChart>
      <c:catAx>
        <c:axId val="33932198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39323520"/>
        <c:crosses val="autoZero"/>
        <c:auto val="1"/>
        <c:lblAlgn val="ctr"/>
        <c:lblOffset val="100"/>
        <c:noMultiLvlLbl val="0"/>
      </c:catAx>
      <c:valAx>
        <c:axId val="339323520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33932198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79034240"/>
        <c:axId val="379036032"/>
      </c:barChart>
      <c:catAx>
        <c:axId val="37903424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79036032"/>
        <c:crosses val="autoZero"/>
        <c:auto val="1"/>
        <c:lblAlgn val="ctr"/>
        <c:lblOffset val="100"/>
        <c:noMultiLvlLbl val="0"/>
      </c:catAx>
      <c:valAx>
        <c:axId val="37903603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37903424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79077376"/>
        <c:axId val="379078912"/>
      </c:barChart>
      <c:catAx>
        <c:axId val="37907737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79078912"/>
        <c:crosses val="autoZero"/>
        <c:auto val="1"/>
        <c:lblAlgn val="ctr"/>
        <c:lblOffset val="100"/>
        <c:noMultiLvlLbl val="0"/>
      </c:catAx>
      <c:valAx>
        <c:axId val="37907891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37907737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79136256"/>
        <c:axId val="379150336"/>
      </c:barChart>
      <c:catAx>
        <c:axId val="37913625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79150336"/>
        <c:crosses val="autoZero"/>
        <c:auto val="1"/>
        <c:lblAlgn val="ctr"/>
        <c:lblOffset val="100"/>
        <c:noMultiLvlLbl val="0"/>
      </c:catAx>
      <c:valAx>
        <c:axId val="37915033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37913625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79281408"/>
        <c:axId val="379282944"/>
      </c:barChart>
      <c:catAx>
        <c:axId val="3792814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79282944"/>
        <c:crosses val="autoZero"/>
        <c:auto val="1"/>
        <c:lblAlgn val="ctr"/>
        <c:lblOffset val="100"/>
        <c:noMultiLvlLbl val="0"/>
      </c:catAx>
      <c:valAx>
        <c:axId val="37928294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37928140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79315712"/>
        <c:axId val="379317248"/>
      </c:barChart>
      <c:catAx>
        <c:axId val="37931571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79317248"/>
        <c:crosses val="autoZero"/>
        <c:auto val="1"/>
        <c:lblAlgn val="ctr"/>
        <c:lblOffset val="100"/>
        <c:noMultiLvlLbl val="0"/>
      </c:catAx>
      <c:valAx>
        <c:axId val="37931724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37931571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7602877376694"/>
          <c:y val="1.9104610262939341E-2"/>
          <c:w val="0.84746879993543067"/>
          <c:h val="0.89215443295331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'Graficos media y variación'!$M$7</c:f>
              <c:strCache>
                <c:ptCount val="1"/>
                <c:pt idx="0">
                  <c:v>% de variación
 interanual</c:v>
                </c:pt>
              </c:strCache>
            </c:strRef>
          </c:tx>
          <c:spPr>
            <a:solidFill>
              <a:srgbClr val="A9C1DF"/>
            </a:solidFill>
            <a:ln w="12700">
              <a:noFill/>
              <a:prstDash val="solid"/>
            </a:ln>
          </c:spPr>
          <c:invertIfNegative val="0"/>
          <c:dLbls>
            <c:txPr>
              <a:bodyPr rot="-5400000" vert="horz"/>
              <a:lstStyle/>
              <a:p>
                <a:pPr>
                  <a:defRPr sz="1400"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'Graficos media y variación'!$K$9:$K$21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'Graficos media y variación'!$L$9:$L$21</c:f>
              <c:numCache>
                <c:formatCode>#,##0</c:formatCode>
                <c:ptCount val="13"/>
                <c:pt idx="0">
                  <c:v>19137556</c:v>
                </c:pt>
                <c:pt idx="1">
                  <c:v>18001310</c:v>
                </c:pt>
                <c:pt idx="2">
                  <c:v>17716464</c:v>
                </c:pt>
                <c:pt idx="3">
                  <c:v>17500517</c:v>
                </c:pt>
                <c:pt idx="4">
                  <c:v>16895977</c:v>
                </c:pt>
                <c:pt idx="5">
                  <c:v>16327687</c:v>
                </c:pt>
                <c:pt idx="6">
                  <c:v>16649521</c:v>
                </c:pt>
                <c:pt idx="7">
                  <c:v>17180899</c:v>
                </c:pt>
                <c:pt idx="8">
                  <c:v>17699995</c:v>
                </c:pt>
                <c:pt idx="9">
                  <c:v>18309844</c:v>
                </c:pt>
                <c:pt idx="10">
                  <c:v>18839814</c:v>
                </c:pt>
                <c:pt idx="11">
                  <c:v>19320227</c:v>
                </c:pt>
                <c:pt idx="12">
                  <c:v>18792376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79650048"/>
        <c:axId val="379651584"/>
      </c:barChart>
      <c:catAx>
        <c:axId val="379650048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379651584"/>
        <c:crosses val="autoZero"/>
        <c:auto val="1"/>
        <c:lblAlgn val="ctr"/>
        <c:lblOffset val="100"/>
        <c:noMultiLvlLbl val="0"/>
      </c:catAx>
      <c:valAx>
        <c:axId val="379651584"/>
        <c:scaling>
          <c:orientation val="minMax"/>
          <c:min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379650048"/>
        <c:crosses val="autoZero"/>
        <c:crossBetween val="between"/>
        <c:majorUnit val="100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432604470841145E-2"/>
          <c:y val="5.6558548710762539E-2"/>
          <c:w val="0.97033985823321678"/>
          <c:h val="0.85874279636253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effectLst/>
          </c:spPr>
          <c:invertIfNegative val="0"/>
          <c:dPt>
            <c:idx val="1"/>
            <c:invertIfNegative val="0"/>
            <c:bubble3D val="0"/>
            <c:extLst xmlns:c16r2="http://schemas.microsoft.com/office/drawing/2015/06/chart"/>
          </c:dPt>
          <c:dPt>
            <c:idx val="3"/>
            <c:invertIfNegative val="0"/>
            <c:bubble3D val="0"/>
            <c:extLst xmlns:c16r2="http://schemas.microsoft.com/office/drawing/2015/06/chart"/>
          </c:dPt>
          <c:dPt>
            <c:idx val="4"/>
            <c:invertIfNegative val="0"/>
            <c:bubble3D val="0"/>
            <c:extLst xmlns:c16r2="http://schemas.microsoft.com/office/drawing/2015/06/chart"/>
          </c:dPt>
          <c:dPt>
            <c:idx val="5"/>
            <c:invertIfNegative val="0"/>
            <c:bubble3D val="0"/>
            <c:extLst xmlns:c16r2="http://schemas.microsoft.com/office/drawing/2015/06/chart"/>
          </c:dPt>
          <c:dPt>
            <c:idx val="1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  <c:extLst xmlns:c16r2="http://schemas.microsoft.com/office/drawing/2015/06/chart"/>
          </c:dPt>
          <c:dLbls>
            <c:txPr>
              <a:bodyPr rot="-5400000" vert="horz"/>
              <a:lstStyle/>
              <a:p>
                <a:pPr>
                  <a:defRPr sz="1400"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'Graficos media y variación'!$K$35:$K$47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'Graficos media y variación'!$L$35:$L$47</c:f>
              <c:numCache>
                <c:formatCode>#,##0</c:formatCode>
                <c:ptCount val="13"/>
                <c:pt idx="0">
                  <c:v>-244666</c:v>
                </c:pt>
                <c:pt idx="1">
                  <c:v>-142244</c:v>
                </c:pt>
                <c:pt idx="2">
                  <c:v>-131858</c:v>
                </c:pt>
                <c:pt idx="3">
                  <c:v>-136834</c:v>
                </c:pt>
                <c:pt idx="4">
                  <c:v>-136762</c:v>
                </c:pt>
                <c:pt idx="5">
                  <c:v>-99069</c:v>
                </c:pt>
                <c:pt idx="6">
                  <c:v>-97582</c:v>
                </c:pt>
                <c:pt idx="7">
                  <c:v>-134289</c:v>
                </c:pt>
                <c:pt idx="8">
                  <c:v>-144997</c:v>
                </c:pt>
                <c:pt idx="9">
                  <c:v>-179485</c:v>
                </c:pt>
                <c:pt idx="10">
                  <c:v>-202996</c:v>
                </c:pt>
                <c:pt idx="11">
                  <c:v>-212984</c:v>
                </c:pt>
                <c:pt idx="12">
                  <c:v>6822</c:v>
                </c:pt>
              </c:numCache>
            </c:numRef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379688448"/>
        <c:axId val="379689984"/>
      </c:barChart>
      <c:catAx>
        <c:axId val="379688448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spPr>
          <a:noFill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379689984"/>
        <c:crosses val="autoZero"/>
        <c:auto val="1"/>
        <c:lblAlgn val="ctr"/>
        <c:lblOffset val="100"/>
        <c:noMultiLvlLbl val="0"/>
      </c:catAx>
      <c:valAx>
        <c:axId val="3796899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one"/>
        <c:spPr>
          <a:ln>
            <a:noFill/>
          </a:ln>
        </c:spPr>
        <c:crossAx val="379688448"/>
        <c:crossesAt val="37135"/>
        <c:crossBetween val="between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solidFill>
        <a:schemeClr val="accent1"/>
      </a:solidFill>
    </a:ln>
    <a:effectLst/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19685039370078738" l="0.39370078740157488" r="0.39370078740157488" t="0.73685039370078764" header="0.30000000000000032" footer="0.30000000000000032"/>
    <c:pageSetup paperSize="9"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>
                <a:solidFill>
                  <a:schemeClr val="tx1"/>
                </a:solidFill>
                <a:effectLst/>
              </a:rPr>
              <a:t>VARIACIÓN</a:t>
            </a:r>
            <a:r>
              <a:rPr lang="es-ES" sz="1800" b="1" baseline="0">
                <a:solidFill>
                  <a:schemeClr val="tx1"/>
                </a:solidFill>
                <a:effectLst/>
              </a:rPr>
              <a:t> DIARIA DE</a:t>
            </a:r>
            <a:r>
              <a:rPr lang="es-ES" sz="1800" b="1">
                <a:solidFill>
                  <a:schemeClr val="tx1"/>
                </a:solidFill>
                <a:effectLst/>
              </a:rPr>
              <a:t> AFILIADOS</a:t>
            </a:r>
          </a:p>
          <a:p>
            <a:pPr>
              <a:defRPr/>
            </a:pPr>
            <a:r>
              <a:rPr lang="es-ES" sz="1800" b="1">
                <a:solidFill>
                  <a:schemeClr val="tx1"/>
                </a:solidFill>
                <a:effectLst/>
              </a:rPr>
              <a:t>12 MARZO -31 AGOSTO</a:t>
            </a:r>
          </a:p>
          <a:p>
            <a:pPr>
              <a:defRPr/>
            </a:pPr>
            <a:endParaRPr lang="es-ES" sz="1800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2162956485252892"/>
          <c:y val="9.1152817579048147E-3"/>
        </c:manualLayout>
      </c:layout>
      <c:overlay val="0"/>
      <c:spPr>
        <a:ln>
          <a:solidFill>
            <a:schemeClr val="lt1">
              <a:shade val="50000"/>
            </a:schemeClr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4.6245071258547696E-2"/>
          <c:y val="0.13357243427028437"/>
          <c:w val="0.91937873337939058"/>
          <c:h val="0.739027019810727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'COVID-19 Variación diaria'!$W$2</c:f>
              <c:strCache>
                <c:ptCount val="1"/>
                <c:pt idx="0">
                  <c:v>Diferencia diaria
de afiliados
</c:v>
                </c:pt>
              </c:strCache>
            </c:strRef>
          </c:tx>
          <c:spPr>
            <a:solidFill>
              <a:srgbClr val="7F7F7F"/>
            </a:solidFill>
            <a:effectLst/>
          </c:spPr>
          <c:invertIfNegative val="1"/>
          <c:cat>
            <c:multiLvlStrRef>
              <c:f>'COVID-19 Variación diaria'!$T$4:$U$123</c:f>
              <c:multiLvlStrCache>
                <c:ptCount val="120"/>
                <c:lvl>
                  <c:pt idx="0">
                    <c:v>12-mar</c:v>
                  </c:pt>
                  <c:pt idx="1">
                    <c:v>13-mar</c:v>
                  </c:pt>
                  <c:pt idx="2">
                    <c:v>16-mar</c:v>
                  </c:pt>
                  <c:pt idx="3">
                    <c:v>17-mar</c:v>
                  </c:pt>
                  <c:pt idx="4">
                    <c:v>18-mar</c:v>
                  </c:pt>
                  <c:pt idx="5">
                    <c:v>19-mar</c:v>
                  </c:pt>
                  <c:pt idx="6">
                    <c:v>20-mar</c:v>
                  </c:pt>
                  <c:pt idx="7">
                    <c:v>23-mar</c:v>
                  </c:pt>
                  <c:pt idx="8">
                    <c:v>24-mar</c:v>
                  </c:pt>
                  <c:pt idx="9">
                    <c:v>25-mar</c:v>
                  </c:pt>
                  <c:pt idx="10">
                    <c:v>26-mar</c:v>
                  </c:pt>
                  <c:pt idx="11">
                    <c:v>27-mar</c:v>
                  </c:pt>
                  <c:pt idx="12">
                    <c:v>30-mar</c:v>
                  </c:pt>
                  <c:pt idx="13">
                    <c:v>31-mar</c:v>
                  </c:pt>
                  <c:pt idx="14">
                    <c:v>01-abr</c:v>
                  </c:pt>
                  <c:pt idx="15">
                    <c:v>02-abr</c:v>
                  </c:pt>
                  <c:pt idx="16">
                    <c:v>03-abr</c:v>
                  </c:pt>
                  <c:pt idx="17">
                    <c:v>06-abr</c:v>
                  </c:pt>
                  <c:pt idx="18">
                    <c:v>07-abr</c:v>
                  </c:pt>
                  <c:pt idx="19">
                    <c:v>08-abr</c:v>
                  </c:pt>
                  <c:pt idx="20">
                    <c:v>13-abr</c:v>
                  </c:pt>
                  <c:pt idx="21">
                    <c:v>14-abr</c:v>
                  </c:pt>
                  <c:pt idx="22">
                    <c:v>15-abr</c:v>
                  </c:pt>
                  <c:pt idx="23">
                    <c:v>16-abr</c:v>
                  </c:pt>
                  <c:pt idx="24">
                    <c:v>17-abr</c:v>
                  </c:pt>
                  <c:pt idx="25">
                    <c:v>20-abr</c:v>
                  </c:pt>
                  <c:pt idx="26">
                    <c:v>21-abr</c:v>
                  </c:pt>
                  <c:pt idx="27">
                    <c:v>22-abr</c:v>
                  </c:pt>
                  <c:pt idx="28">
                    <c:v>23-abr</c:v>
                  </c:pt>
                  <c:pt idx="29">
                    <c:v>24-abr</c:v>
                  </c:pt>
                  <c:pt idx="30">
                    <c:v>27-abr</c:v>
                  </c:pt>
                  <c:pt idx="31">
                    <c:v>28-abr</c:v>
                  </c:pt>
                  <c:pt idx="32">
                    <c:v>29-abr</c:v>
                  </c:pt>
                  <c:pt idx="33">
                    <c:v>30-abr</c:v>
                  </c:pt>
                  <c:pt idx="34">
                    <c:v>04-may</c:v>
                  </c:pt>
                  <c:pt idx="35">
                    <c:v>05-may</c:v>
                  </c:pt>
                  <c:pt idx="36">
                    <c:v>06-may</c:v>
                  </c:pt>
                  <c:pt idx="37">
                    <c:v>07-may</c:v>
                  </c:pt>
                  <c:pt idx="38">
                    <c:v>08-may</c:v>
                  </c:pt>
                  <c:pt idx="39">
                    <c:v>11-may</c:v>
                  </c:pt>
                  <c:pt idx="40">
                    <c:v>12-may</c:v>
                  </c:pt>
                  <c:pt idx="41">
                    <c:v>13-may</c:v>
                  </c:pt>
                  <c:pt idx="42">
                    <c:v>14-may</c:v>
                  </c:pt>
                  <c:pt idx="43">
                    <c:v>15-may</c:v>
                  </c:pt>
                  <c:pt idx="44">
                    <c:v>18-may</c:v>
                  </c:pt>
                  <c:pt idx="45">
                    <c:v>19-may</c:v>
                  </c:pt>
                  <c:pt idx="46">
                    <c:v>20-may</c:v>
                  </c:pt>
                  <c:pt idx="47">
                    <c:v>21-may</c:v>
                  </c:pt>
                  <c:pt idx="48">
                    <c:v>22-may</c:v>
                  </c:pt>
                  <c:pt idx="49">
                    <c:v>25-may</c:v>
                  </c:pt>
                  <c:pt idx="50">
                    <c:v>26-may</c:v>
                  </c:pt>
                  <c:pt idx="51">
                    <c:v>27-may</c:v>
                  </c:pt>
                  <c:pt idx="52">
                    <c:v>28-may</c:v>
                  </c:pt>
                  <c:pt idx="53">
                    <c:v>29-may</c:v>
                  </c:pt>
                  <c:pt idx="54">
                    <c:v>01-jun</c:v>
                  </c:pt>
                  <c:pt idx="55">
                    <c:v>02-jun</c:v>
                  </c:pt>
                  <c:pt idx="56">
                    <c:v>03-jun</c:v>
                  </c:pt>
                  <c:pt idx="57">
                    <c:v>04-jun</c:v>
                  </c:pt>
                  <c:pt idx="58">
                    <c:v>05-jun</c:v>
                  </c:pt>
                  <c:pt idx="59">
                    <c:v>08-jun</c:v>
                  </c:pt>
                  <c:pt idx="60">
                    <c:v>09-jun</c:v>
                  </c:pt>
                  <c:pt idx="61">
                    <c:v>10-jun</c:v>
                  </c:pt>
                  <c:pt idx="62">
                    <c:v>11-jun</c:v>
                  </c:pt>
                  <c:pt idx="63">
                    <c:v>12-jun</c:v>
                  </c:pt>
                  <c:pt idx="64">
                    <c:v>15-jun</c:v>
                  </c:pt>
                  <c:pt idx="65">
                    <c:v>16-jun</c:v>
                  </c:pt>
                  <c:pt idx="66">
                    <c:v>17-jun</c:v>
                  </c:pt>
                  <c:pt idx="67">
                    <c:v>18-jun</c:v>
                  </c:pt>
                  <c:pt idx="68">
                    <c:v>19-jun</c:v>
                  </c:pt>
                  <c:pt idx="69">
                    <c:v>20-jun</c:v>
                  </c:pt>
                  <c:pt idx="70">
                    <c:v>23-jun</c:v>
                  </c:pt>
                  <c:pt idx="71">
                    <c:v>24-jun</c:v>
                  </c:pt>
                  <c:pt idx="72">
                    <c:v>25-jun</c:v>
                  </c:pt>
                  <c:pt idx="73">
                    <c:v>26-jun</c:v>
                  </c:pt>
                  <c:pt idx="74">
                    <c:v>29-jun</c:v>
                  </c:pt>
                  <c:pt idx="75">
                    <c:v>30-jun</c:v>
                  </c:pt>
                  <c:pt idx="76">
                    <c:v>01-jul</c:v>
                  </c:pt>
                  <c:pt idx="77">
                    <c:v>02-jul</c:v>
                  </c:pt>
                  <c:pt idx="78">
                    <c:v>03-jul</c:v>
                  </c:pt>
                  <c:pt idx="79">
                    <c:v>06-jul</c:v>
                  </c:pt>
                  <c:pt idx="80">
                    <c:v>07-jul</c:v>
                  </c:pt>
                  <c:pt idx="81">
                    <c:v>08-jul</c:v>
                  </c:pt>
                  <c:pt idx="82">
                    <c:v>09-jul</c:v>
                  </c:pt>
                  <c:pt idx="83">
                    <c:v>10-jul</c:v>
                  </c:pt>
                  <c:pt idx="84">
                    <c:v>13-jul</c:v>
                  </c:pt>
                  <c:pt idx="85">
                    <c:v>14-jul</c:v>
                  </c:pt>
                  <c:pt idx="86">
                    <c:v>15-jul</c:v>
                  </c:pt>
                  <c:pt idx="87">
                    <c:v>16-jul</c:v>
                  </c:pt>
                  <c:pt idx="88">
                    <c:v>17-jul</c:v>
                  </c:pt>
                  <c:pt idx="89">
                    <c:v>20-jul</c:v>
                  </c:pt>
                  <c:pt idx="90">
                    <c:v>21-jul</c:v>
                  </c:pt>
                  <c:pt idx="91">
                    <c:v>22-jul</c:v>
                  </c:pt>
                  <c:pt idx="92">
                    <c:v>23-jul</c:v>
                  </c:pt>
                  <c:pt idx="93">
                    <c:v>24-jul</c:v>
                  </c:pt>
                  <c:pt idx="94">
                    <c:v>27-jul</c:v>
                  </c:pt>
                  <c:pt idx="95">
                    <c:v>28-jul</c:v>
                  </c:pt>
                  <c:pt idx="96">
                    <c:v>29-jul</c:v>
                  </c:pt>
                  <c:pt idx="97">
                    <c:v>30-jul</c:v>
                  </c:pt>
                  <c:pt idx="98">
                    <c:v>31-jul</c:v>
                  </c:pt>
                  <c:pt idx="99">
                    <c:v>03-ago</c:v>
                  </c:pt>
                  <c:pt idx="100">
                    <c:v>04-ago</c:v>
                  </c:pt>
                  <c:pt idx="101">
                    <c:v>05-ago</c:v>
                  </c:pt>
                  <c:pt idx="102">
                    <c:v>06-ago</c:v>
                  </c:pt>
                  <c:pt idx="103">
                    <c:v>07-ago</c:v>
                  </c:pt>
                  <c:pt idx="104">
                    <c:v>10-ago</c:v>
                  </c:pt>
                  <c:pt idx="105">
                    <c:v>11-ago</c:v>
                  </c:pt>
                  <c:pt idx="106">
                    <c:v>12-ago</c:v>
                  </c:pt>
                  <c:pt idx="107">
                    <c:v>13-ago</c:v>
                  </c:pt>
                  <c:pt idx="108">
                    <c:v>14-ago</c:v>
                  </c:pt>
                  <c:pt idx="109">
                    <c:v>17-ago</c:v>
                  </c:pt>
                  <c:pt idx="110">
                    <c:v>18-ago</c:v>
                  </c:pt>
                  <c:pt idx="111">
                    <c:v>19-ago</c:v>
                  </c:pt>
                  <c:pt idx="112">
                    <c:v>20-ago</c:v>
                  </c:pt>
                  <c:pt idx="113">
                    <c:v>21-ago</c:v>
                  </c:pt>
                  <c:pt idx="114">
                    <c:v>24-ago</c:v>
                  </c:pt>
                  <c:pt idx="115">
                    <c:v>25-ago</c:v>
                  </c:pt>
                  <c:pt idx="116">
                    <c:v>26-ago</c:v>
                  </c:pt>
                  <c:pt idx="117">
                    <c:v>27-ago</c:v>
                  </c:pt>
                  <c:pt idx="118">
                    <c:v>28-ago</c:v>
                  </c:pt>
                  <c:pt idx="119">
                    <c:v>31-ago</c:v>
                  </c:pt>
                </c:lvl>
                <c:lvl>
                  <c:pt idx="0">
                    <c:v>MARZO</c:v>
                  </c:pt>
                  <c:pt idx="14">
                    <c:v>ABRIL</c:v>
                  </c:pt>
                  <c:pt idx="34">
                    <c:v>MAYO</c:v>
                  </c:pt>
                  <c:pt idx="54">
                    <c:v>JUNIO</c:v>
                  </c:pt>
                  <c:pt idx="76">
                    <c:v>JULIO</c:v>
                  </c:pt>
                  <c:pt idx="99">
                    <c:v>AGOSTO</c:v>
                  </c:pt>
                </c:lvl>
              </c:multiLvlStrCache>
            </c:multiLvlStrRef>
          </c:cat>
          <c:val>
            <c:numRef>
              <c:f>'COVID-19 Variación diaria'!$W$4:$W$123</c:f>
              <c:numCache>
                <c:formatCode>#,##0</c:formatCode>
                <c:ptCount val="120"/>
                <c:pt idx="0">
                  <c:v>-8189</c:v>
                </c:pt>
                <c:pt idx="1">
                  <c:v>-76785</c:v>
                </c:pt>
                <c:pt idx="2">
                  <c:v>-178569</c:v>
                </c:pt>
                <c:pt idx="3">
                  <c:v>-84988</c:v>
                </c:pt>
                <c:pt idx="4">
                  <c:v>-75532</c:v>
                </c:pt>
                <c:pt idx="5">
                  <c:v>-55834</c:v>
                </c:pt>
                <c:pt idx="6">
                  <c:v>-75426</c:v>
                </c:pt>
                <c:pt idx="7">
                  <c:v>-69335</c:v>
                </c:pt>
                <c:pt idx="8">
                  <c:v>-32668</c:v>
                </c:pt>
                <c:pt idx="9">
                  <c:v>-22592</c:v>
                </c:pt>
                <c:pt idx="10">
                  <c:v>-18496</c:v>
                </c:pt>
                <c:pt idx="11">
                  <c:v>-33022</c:v>
                </c:pt>
                <c:pt idx="12">
                  <c:v>-47215</c:v>
                </c:pt>
                <c:pt idx="13">
                  <c:v>-120171</c:v>
                </c:pt>
                <c:pt idx="14">
                  <c:v>25224</c:v>
                </c:pt>
                <c:pt idx="15">
                  <c:v>-20703</c:v>
                </c:pt>
                <c:pt idx="16">
                  <c:v>-26107</c:v>
                </c:pt>
                <c:pt idx="17">
                  <c:v>-1479</c:v>
                </c:pt>
                <c:pt idx="18">
                  <c:v>-270</c:v>
                </c:pt>
                <c:pt idx="19">
                  <c:v>-8866</c:v>
                </c:pt>
                <c:pt idx="20">
                  <c:v>10081</c:v>
                </c:pt>
                <c:pt idx="21">
                  <c:v>32345</c:v>
                </c:pt>
                <c:pt idx="22">
                  <c:v>7752</c:v>
                </c:pt>
                <c:pt idx="23">
                  <c:v>3371</c:v>
                </c:pt>
                <c:pt idx="24">
                  <c:v>-10247</c:v>
                </c:pt>
                <c:pt idx="25">
                  <c:v>19871</c:v>
                </c:pt>
                <c:pt idx="26">
                  <c:v>6244</c:v>
                </c:pt>
                <c:pt idx="27">
                  <c:v>3630</c:v>
                </c:pt>
                <c:pt idx="28">
                  <c:v>3959</c:v>
                </c:pt>
                <c:pt idx="29">
                  <c:v>-9568</c:v>
                </c:pt>
                <c:pt idx="30">
                  <c:v>13532</c:v>
                </c:pt>
                <c:pt idx="31">
                  <c:v>4173</c:v>
                </c:pt>
                <c:pt idx="32">
                  <c:v>1872</c:v>
                </c:pt>
                <c:pt idx="33">
                  <c:v>-103888</c:v>
                </c:pt>
                <c:pt idx="34">
                  <c:v>83500</c:v>
                </c:pt>
                <c:pt idx="35">
                  <c:v>16724</c:v>
                </c:pt>
                <c:pt idx="36">
                  <c:v>10453</c:v>
                </c:pt>
                <c:pt idx="37">
                  <c:v>6212</c:v>
                </c:pt>
                <c:pt idx="38">
                  <c:v>-6610</c:v>
                </c:pt>
                <c:pt idx="39">
                  <c:v>31503</c:v>
                </c:pt>
                <c:pt idx="40">
                  <c:v>8514</c:v>
                </c:pt>
                <c:pt idx="41">
                  <c:v>3688</c:v>
                </c:pt>
                <c:pt idx="42">
                  <c:v>653</c:v>
                </c:pt>
                <c:pt idx="43">
                  <c:v>-12882</c:v>
                </c:pt>
                <c:pt idx="44">
                  <c:v>29380</c:v>
                </c:pt>
                <c:pt idx="45">
                  <c:v>8348</c:v>
                </c:pt>
                <c:pt idx="46">
                  <c:v>6000</c:v>
                </c:pt>
                <c:pt idx="47">
                  <c:v>4243</c:v>
                </c:pt>
                <c:pt idx="48">
                  <c:v>-9048</c:v>
                </c:pt>
                <c:pt idx="49">
                  <c:v>22656</c:v>
                </c:pt>
                <c:pt idx="50">
                  <c:v>6315</c:v>
                </c:pt>
                <c:pt idx="51">
                  <c:v>2585</c:v>
                </c:pt>
                <c:pt idx="52">
                  <c:v>-456</c:v>
                </c:pt>
                <c:pt idx="53">
                  <c:v>-23964</c:v>
                </c:pt>
                <c:pt idx="54">
                  <c:v>9084</c:v>
                </c:pt>
                <c:pt idx="55">
                  <c:v>2926</c:v>
                </c:pt>
                <c:pt idx="56">
                  <c:v>-3563</c:v>
                </c:pt>
                <c:pt idx="57">
                  <c:v>4398</c:v>
                </c:pt>
                <c:pt idx="58">
                  <c:v>-7737</c:v>
                </c:pt>
                <c:pt idx="59">
                  <c:v>33787</c:v>
                </c:pt>
                <c:pt idx="60">
                  <c:v>8477</c:v>
                </c:pt>
                <c:pt idx="61">
                  <c:v>7445</c:v>
                </c:pt>
                <c:pt idx="62">
                  <c:v>4390</c:v>
                </c:pt>
                <c:pt idx="63">
                  <c:v>-11569</c:v>
                </c:pt>
                <c:pt idx="64">
                  <c:v>36911</c:v>
                </c:pt>
                <c:pt idx="65">
                  <c:v>16148</c:v>
                </c:pt>
                <c:pt idx="66">
                  <c:v>-283</c:v>
                </c:pt>
                <c:pt idx="67">
                  <c:v>-2996</c:v>
                </c:pt>
                <c:pt idx="68">
                  <c:v>-46866</c:v>
                </c:pt>
                <c:pt idx="69">
                  <c:v>-923</c:v>
                </c:pt>
                <c:pt idx="70">
                  <c:v>-12350</c:v>
                </c:pt>
                <c:pt idx="71">
                  <c:v>1310</c:v>
                </c:pt>
                <c:pt idx="72">
                  <c:v>318</c:v>
                </c:pt>
                <c:pt idx="73">
                  <c:v>-10517</c:v>
                </c:pt>
                <c:pt idx="74">
                  <c:v>33204</c:v>
                </c:pt>
                <c:pt idx="75">
                  <c:v>-161500</c:v>
                </c:pt>
                <c:pt idx="76">
                  <c:v>174151</c:v>
                </c:pt>
                <c:pt idx="77">
                  <c:v>-5211</c:v>
                </c:pt>
                <c:pt idx="78">
                  <c:v>-13979</c:v>
                </c:pt>
                <c:pt idx="79">
                  <c:v>74208</c:v>
                </c:pt>
                <c:pt idx="80">
                  <c:v>12418</c:v>
                </c:pt>
                <c:pt idx="81">
                  <c:v>20885</c:v>
                </c:pt>
                <c:pt idx="82">
                  <c:v>-762</c:v>
                </c:pt>
                <c:pt idx="83">
                  <c:v>6271</c:v>
                </c:pt>
                <c:pt idx="84">
                  <c:v>36132</c:v>
                </c:pt>
                <c:pt idx="85">
                  <c:v>13589</c:v>
                </c:pt>
                <c:pt idx="86">
                  <c:v>8106</c:v>
                </c:pt>
                <c:pt idx="87">
                  <c:v>-3483</c:v>
                </c:pt>
                <c:pt idx="88">
                  <c:v>8969</c:v>
                </c:pt>
                <c:pt idx="89">
                  <c:v>30134</c:v>
                </c:pt>
                <c:pt idx="90">
                  <c:v>13173</c:v>
                </c:pt>
                <c:pt idx="91">
                  <c:v>6206</c:v>
                </c:pt>
                <c:pt idx="92">
                  <c:v>4048</c:v>
                </c:pt>
                <c:pt idx="93">
                  <c:v>-14633</c:v>
                </c:pt>
                <c:pt idx="94">
                  <c:v>11130</c:v>
                </c:pt>
                <c:pt idx="95">
                  <c:v>-2391</c:v>
                </c:pt>
                <c:pt idx="96">
                  <c:v>-997</c:v>
                </c:pt>
                <c:pt idx="97">
                  <c:v>-10405</c:v>
                </c:pt>
                <c:pt idx="98">
                  <c:v>-177982</c:v>
                </c:pt>
                <c:pt idx="99">
                  <c:v>103256</c:v>
                </c:pt>
                <c:pt idx="100">
                  <c:v>359</c:v>
                </c:pt>
                <c:pt idx="101">
                  <c:v>5933</c:v>
                </c:pt>
                <c:pt idx="102">
                  <c:v>4464</c:v>
                </c:pt>
                <c:pt idx="103">
                  <c:v>-19414</c:v>
                </c:pt>
                <c:pt idx="104">
                  <c:v>13646</c:v>
                </c:pt>
                <c:pt idx="105">
                  <c:v>6296</c:v>
                </c:pt>
                <c:pt idx="106">
                  <c:v>3560</c:v>
                </c:pt>
                <c:pt idx="107">
                  <c:v>1301</c:v>
                </c:pt>
                <c:pt idx="108">
                  <c:v>2634</c:v>
                </c:pt>
                <c:pt idx="109">
                  <c:v>21847</c:v>
                </c:pt>
                <c:pt idx="110">
                  <c:v>1441</c:v>
                </c:pt>
                <c:pt idx="111">
                  <c:v>1422</c:v>
                </c:pt>
                <c:pt idx="112">
                  <c:v>1079</c:v>
                </c:pt>
                <c:pt idx="113">
                  <c:v>-15110</c:v>
                </c:pt>
                <c:pt idx="114">
                  <c:v>21243</c:v>
                </c:pt>
                <c:pt idx="115">
                  <c:v>134</c:v>
                </c:pt>
                <c:pt idx="116">
                  <c:v>1791</c:v>
                </c:pt>
                <c:pt idx="117">
                  <c:v>-1021</c:v>
                </c:pt>
                <c:pt idx="118">
                  <c:v>-25836</c:v>
                </c:pt>
                <c:pt idx="119">
                  <c:v>-211566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BF9000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70"/>
        <c:axId val="380024320"/>
        <c:axId val="380025856"/>
      </c:barChart>
      <c:catAx>
        <c:axId val="380024320"/>
        <c:scaling>
          <c:orientation val="minMax"/>
        </c:scaling>
        <c:delete val="0"/>
        <c:axPos val="b"/>
        <c:numFmt formatCode="[$-C0A]d\-mmm;@" sourceLinked="0"/>
        <c:majorTickMark val="none"/>
        <c:minorTickMark val="none"/>
        <c:tickLblPos val="low"/>
        <c:spPr>
          <a:noFill/>
          <a:ln>
            <a:noFill/>
          </a:ln>
        </c:spPr>
        <c:txPr>
          <a:bodyPr rot="-1200000" vert="horz" anchor="ctr" anchorCtr="0"/>
          <a:lstStyle/>
          <a:p>
            <a:pPr>
              <a:defRPr sz="1200">
                <a:solidFill>
                  <a:schemeClr val="tx1"/>
                </a:solidFill>
              </a:defRPr>
            </a:pPr>
            <a:endParaRPr lang="es-ES"/>
          </a:p>
        </c:txPr>
        <c:crossAx val="380025856"/>
        <c:crosses val="autoZero"/>
        <c:auto val="1"/>
        <c:lblAlgn val="ctr"/>
        <c:lblOffset val="300"/>
        <c:tickMarkSkip val="6"/>
        <c:noMultiLvlLbl val="0"/>
      </c:catAx>
      <c:valAx>
        <c:axId val="3800258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</a:defRPr>
            </a:pPr>
            <a:endParaRPr lang="es-ES"/>
          </a:p>
        </c:txPr>
        <c:crossAx val="3800243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solidFill>
            <a:srgbClr val="FF0000"/>
          </a:solidFill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BB534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7F7F7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69D-431D-BED6-4E814049E2DF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chemeClr val="tx2">
                    <a:lumMod val="75000"/>
                  </a:schemeClr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69D-431D-BED6-4E814049E2DF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69D-431D-BED6-4E814049E2D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</c:dPt>
          <c:dLbls>
            <c:dLbl>
              <c:idx val="0"/>
              <c:layout>
                <c:manualLayout>
                  <c:x val="0"/>
                  <c:y val="-6.2591067867917561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88418022000850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7.8755930582368968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Totales y Género'!$N$19:$N$22</c:f>
              <c:strCache>
                <c:ptCount val="4"/>
                <c:pt idx="0">
                  <c:v>del 12/03 al 30/04</c:v>
                </c:pt>
                <c:pt idx="1">
                  <c:v>del 01/05  al 31/08</c:v>
                </c:pt>
                <c:pt idx="3">
                  <c:v>ACUMULADO: del 12/03 al 31/08</c:v>
                </c:pt>
              </c:strCache>
            </c:strRef>
          </c:cat>
          <c:val>
            <c:numRef>
              <c:f>'COVID-19 Totales y Género'!$O$19:$O$22</c:f>
              <c:numCache>
                <c:formatCode>0.00%</c:formatCode>
                <c:ptCount val="4"/>
                <c:pt idx="0">
                  <c:v>-4.9001414269805532E-2</c:v>
                </c:pt>
                <c:pt idx="1">
                  <c:v>1.0596877795729487E-2</c:v>
                </c:pt>
                <c:pt idx="3">
                  <c:v>-3.8923798472911164E-2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9D-431D-BED6-4E814049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68"/>
        <c:axId val="380364672"/>
        <c:axId val="380366208"/>
      </c:barChart>
      <c:scatterChart>
        <c:scatterStyle val="lineMarker"/>
        <c:varyColors val="0"/>
        <c:ser>
          <c:idx val="1"/>
          <c:order val="1"/>
          <c:tx>
            <c:v>VALORES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3909836555527738E-2"/>
                  <c:y val="8.85852462690969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2913942049622208E-2"/>
                  <c:y val="-4.3121738502881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5788882793085345E-2"/>
                  <c:y val="2.0279595918900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Totales y Género'!$O$13:$O$16</c:f>
              <c:numCache>
                <c:formatCode>#,##0</c:formatCode>
                <c:ptCount val="4"/>
                <c:pt idx="0">
                  <c:v>-947896</c:v>
                </c:pt>
                <c:pt idx="1">
                  <c:v>194944</c:v>
                </c:pt>
                <c:pt idx="3">
                  <c:v>-752952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94816"/>
        <c:axId val="380593280"/>
      </c:scatterChart>
      <c:catAx>
        <c:axId val="3803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000" b="1"/>
            </a:pPr>
            <a:endParaRPr lang="es-ES"/>
          </a:p>
        </c:txPr>
        <c:crossAx val="380366208"/>
        <c:crosses val="autoZero"/>
        <c:auto val="0"/>
        <c:lblAlgn val="ctr"/>
        <c:lblOffset val="100"/>
        <c:noMultiLvlLbl val="0"/>
      </c:catAx>
      <c:valAx>
        <c:axId val="380366208"/>
        <c:scaling>
          <c:orientation val="minMax"/>
          <c:min val="-7.0000000000000007E-2"/>
        </c:scaling>
        <c:delete val="0"/>
        <c:axPos val="l"/>
        <c:numFmt formatCode="0.00%" sourceLinked="1"/>
        <c:majorTickMark val="out"/>
        <c:minorTickMark val="none"/>
        <c:tickLblPos val="nextTo"/>
        <c:crossAx val="380364672"/>
        <c:crosses val="autoZero"/>
        <c:crossBetween val="between"/>
      </c:valAx>
      <c:valAx>
        <c:axId val="38059328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380594816"/>
        <c:crosses val="max"/>
        <c:crossBetween val="midCat"/>
      </c:valAx>
      <c:valAx>
        <c:axId val="38059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380593280"/>
        <c:crosses val="autoZero"/>
        <c:crossBetween val="midCat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F7F7F"/>
            </a:solidFill>
            <a:ln>
              <a:solidFill>
                <a:schemeClr val="accent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D10-4B4E-BBBF-7BF0B8A9E36B}"/>
              </c:ext>
            </c:extLst>
          </c:dPt>
          <c:dPt>
            <c:idx val="1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D00-48A5-BD57-5B29AE937747}"/>
              </c:ext>
            </c:extLst>
          </c:dPt>
          <c:dPt>
            <c:idx val="2"/>
            <c:invertIfNegative val="0"/>
            <c:bubble3D val="0"/>
            <c:spPr>
              <a:solidFill>
                <a:srgbClr val="7F7F7F"/>
              </a:solidFill>
              <a:ln w="50800">
                <a:solidFill>
                  <a:schemeClr val="tx2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00-48A5-BD57-5B29AE937747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D10-4B4E-BBBF-7BF0B8A9E36B}"/>
              </c:ext>
            </c:extLst>
          </c:dPt>
          <c:dLbls>
            <c:dLbl>
              <c:idx val="1"/>
              <c:layout>
                <c:manualLayout>
                  <c:x val="0"/>
                  <c:y val="-4.2812837108953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Totales y Género'!$N$19:$N$22</c:f>
              <c:strCache>
                <c:ptCount val="4"/>
                <c:pt idx="0">
                  <c:v>del 12/03 al 30/04</c:v>
                </c:pt>
                <c:pt idx="1">
                  <c:v>del 01/05  al 31/08</c:v>
                </c:pt>
                <c:pt idx="3">
                  <c:v>ACUMULADO: del 12/03 al 31/08</c:v>
                </c:pt>
              </c:strCache>
            </c:strRef>
          </c:cat>
          <c:val>
            <c:numRef>
              <c:f>'COVID-19 Totales y Género'!$P$19:$P$22</c:f>
              <c:numCache>
                <c:formatCode>0.00%</c:formatCode>
                <c:ptCount val="4"/>
                <c:pt idx="0">
                  <c:v>-5.0852538690589255E-2</c:v>
                </c:pt>
                <c:pt idx="1">
                  <c:v>2.5145163722124053E-2</c:v>
                </c:pt>
                <c:pt idx="3">
                  <c:v>-2.6986070379525717E-2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D10-4B4E-BBBF-7BF0B8A9E36B}"/>
            </c:ext>
          </c:extLst>
        </c:ser>
        <c:ser>
          <c:idx val="1"/>
          <c:order val="1"/>
          <c:spPr>
            <a:solidFill>
              <a:srgbClr val="DBB53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0D00-48A5-BD57-5B29AE937747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0D00-48A5-BD57-5B29AE937747}"/>
              </c:ext>
            </c:extLst>
          </c:dPt>
          <c:dPt>
            <c:idx val="2"/>
            <c:invertIfNegative val="0"/>
            <c:bubble3D val="0"/>
            <c:spPr>
              <a:solidFill>
                <a:srgbClr val="DBB534"/>
              </a:solidFill>
              <a:ln w="508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D00-48A5-BD57-5B29AE937747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</c:spPr>
          </c:dPt>
          <c:dLbls>
            <c:dLbl>
              <c:idx val="1"/>
              <c:layout>
                <c:manualLayout>
                  <c:x val="1.8790462375576067E-3"/>
                  <c:y val="-5.70815354189140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Totales y Género'!$N$19:$N$22</c:f>
              <c:strCache>
                <c:ptCount val="4"/>
                <c:pt idx="0">
                  <c:v>del 12/03 al 30/04</c:v>
                </c:pt>
                <c:pt idx="1">
                  <c:v>del 01/05  al 31/08</c:v>
                </c:pt>
                <c:pt idx="3">
                  <c:v>ACUMULADO: del 12/03 al 31/08</c:v>
                </c:pt>
              </c:strCache>
            </c:strRef>
          </c:cat>
          <c:val>
            <c:numRef>
              <c:f>'COVID-19 Totales y Género'!$Q$19:$Q$22</c:f>
              <c:numCache>
                <c:formatCode>0.00%</c:formatCode>
                <c:ptCount val="4"/>
                <c:pt idx="0">
                  <c:v>-4.6887074172419774E-2</c:v>
                </c:pt>
                <c:pt idx="1">
                  <c:v>-5.9509272166907712E-3</c:v>
                </c:pt>
                <c:pt idx="3">
                  <c:v>-5.2558979823306928E-2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D10-4B4E-BBBF-7BF0B8A9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8"/>
        <c:axId val="380734080"/>
        <c:axId val="380752256"/>
      </c:barChart>
      <c:scatterChart>
        <c:scatterStyle val="lineMarker"/>
        <c:varyColors val="0"/>
        <c:ser>
          <c:idx val="2"/>
          <c:order val="2"/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1650086672857163"/>
                  <c:y val="5.1375404530744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20105794741866392"/>
                  <c:y val="0.10271957029845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38708352493686699"/>
                  <c:y val="0.331085940309241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Totales y Género'!$P$13:$Q$13</c:f>
              <c:numCache>
                <c:formatCode>#,##0</c:formatCode>
                <c:ptCount val="2"/>
                <c:pt idx="0">
                  <c:v>-524500</c:v>
                </c:pt>
                <c:pt idx="1">
                  <c:v>-423396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9.771040435299555E-2"/>
                  <c:y val="-3.4250269687162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6371387126728208E-3"/>
                  <c:y val="8.5625449478604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9354176246843349"/>
                  <c:y val="0.139855267889248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Totales y Género'!$P$14:$Q$14</c:f>
              <c:numCache>
                <c:formatCode>#,##0</c:formatCode>
                <c:ptCount val="2"/>
                <c:pt idx="0">
                  <c:v>246162</c:v>
                </c:pt>
                <c:pt idx="1">
                  <c:v>-51218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'COVID-19 Totales y Género'!$N$16</c:f>
              <c:strCache>
                <c:ptCount val="1"/>
                <c:pt idx="0">
                  <c:v>ACUMULADO: del 12/03 al 31/08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4941891604776506"/>
                  <c:y val="6.2792161093131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41339017226267349"/>
                  <c:y val="0.10856863538295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20105794741866392"/>
                  <c:y val="0.32537756202804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Totales y Género'!$P$16:$Q$16</c:f>
              <c:numCache>
                <c:formatCode>#,##0</c:formatCode>
                <c:ptCount val="2"/>
                <c:pt idx="0">
                  <c:v>-278338</c:v>
                </c:pt>
                <c:pt idx="1">
                  <c:v>-474614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55328"/>
        <c:axId val="380753792"/>
      </c:scatterChart>
      <c:catAx>
        <c:axId val="3807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000" b="1"/>
            </a:pPr>
            <a:endParaRPr lang="es-ES"/>
          </a:p>
        </c:txPr>
        <c:crossAx val="380752256"/>
        <c:crosses val="autoZero"/>
        <c:auto val="0"/>
        <c:lblAlgn val="ctr"/>
        <c:lblOffset val="100"/>
        <c:noMultiLvlLbl val="0"/>
      </c:catAx>
      <c:valAx>
        <c:axId val="38075225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380734080"/>
        <c:crosses val="autoZero"/>
        <c:crossBetween val="between"/>
      </c:valAx>
      <c:valAx>
        <c:axId val="38075379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380755328"/>
        <c:crosses val="max"/>
        <c:crossBetween val="midCat"/>
      </c:valAx>
      <c:valAx>
        <c:axId val="380755328"/>
        <c:scaling>
          <c:orientation val="minMax"/>
        </c:scaling>
        <c:delete val="1"/>
        <c:axPos val="b"/>
        <c:majorTickMark val="out"/>
        <c:minorTickMark val="none"/>
        <c:tickLblPos val="nextTo"/>
        <c:crossAx val="38075379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48096768"/>
        <c:axId val="348114944"/>
      </c:barChart>
      <c:catAx>
        <c:axId val="34809676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48114944"/>
        <c:crosses val="autoZero"/>
        <c:auto val="0"/>
        <c:lblAlgn val="ctr"/>
        <c:lblOffset val="100"/>
        <c:noMultiLvlLbl val="0"/>
      </c:catAx>
      <c:valAx>
        <c:axId val="34811494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34809676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 Regim. y Tipo contrato'!$O$17</c:f>
              <c:strCache>
                <c:ptCount val="1"/>
                <c:pt idx="0">
                  <c:v>del 12/03 al 30/04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1.4834206137530144E-2"/>
                  <c:y val="2.1551259671127778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4834206137530144E-2"/>
                  <c:y val="-2.7370099782332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7801047365036172E-2"/>
                  <c:y val="-2.73700997823322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7801047365036172E-2"/>
                  <c:y val="-2.73700997823322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37347298200482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8.9005236825180859E-3"/>
                  <c:y val="-4.6528738604771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contrato'!$P$5:$U$5</c:f>
              <c:strCache>
                <c:ptCount val="6"/>
                <c:pt idx="0">
                  <c:v>GENERAL</c:v>
                </c:pt>
                <c:pt idx="1">
                  <c:v>S.E.Agrario</c:v>
                </c:pt>
                <c:pt idx="2">
                  <c:v>S.E.Hogar</c:v>
                </c:pt>
                <c:pt idx="3">
                  <c:v>RETA</c:v>
                </c:pt>
                <c:pt idx="4">
                  <c:v>Mar</c:v>
                </c:pt>
                <c:pt idx="5">
                  <c:v>Carbón</c:v>
                </c:pt>
              </c:strCache>
            </c:strRef>
          </c:cat>
          <c:val>
            <c:numRef>
              <c:f>'COVID-19 Regim. y Tipo contrato'!$P$17:$U$17</c:f>
              <c:numCache>
                <c:formatCode>0.00%</c:formatCode>
                <c:ptCount val="6"/>
                <c:pt idx="0">
                  <c:v>-5.9524318846803537E-2</c:v>
                </c:pt>
                <c:pt idx="1">
                  <c:v>2.6009120081067483E-2</c:v>
                </c:pt>
                <c:pt idx="2">
                  <c:v>-4.8189659101844029E-2</c:v>
                </c:pt>
                <c:pt idx="3">
                  <c:v>-1.8579454781840199E-2</c:v>
                </c:pt>
                <c:pt idx="4">
                  <c:v>-4.4360584375929712E-2</c:v>
                </c:pt>
                <c:pt idx="5">
                  <c:v>-2.4213075060532718E-2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D362-4DD3-A157-1F533B7DB4D9}"/>
            </c:ext>
          </c:extLst>
        </c:ser>
        <c:ser>
          <c:idx val="1"/>
          <c:order val="1"/>
          <c:tx>
            <c:strRef>
              <c:f>'COVID-19 Regim. y Tipo contrato'!$O$18</c:f>
              <c:strCache>
                <c:ptCount val="1"/>
                <c:pt idx="0">
                  <c:v>del 01/05 al 31/08</c:v>
                </c:pt>
              </c:strCache>
            </c:strRef>
          </c:tx>
          <c:spPr>
            <a:solidFill>
              <a:srgbClr val="DBB534"/>
            </a:solidFill>
          </c:spPr>
          <c:invertIfNegative val="0"/>
          <c:dLbls>
            <c:dLbl>
              <c:idx val="0"/>
              <c:layout>
                <c:manualLayout>
                  <c:x val="-1.7801047365036172E-2"/>
                  <c:y val="-2.1896079825865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2635253502566318E-2"/>
                  <c:y val="1.0948470938126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900523682518032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9005236825180859E-3"/>
                  <c:y val="-1.6422059869399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7801047365036172E-2"/>
                  <c:y val="-2.1896079825865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contrato'!$P$5:$U$5</c:f>
              <c:strCache>
                <c:ptCount val="6"/>
                <c:pt idx="0">
                  <c:v>GENERAL</c:v>
                </c:pt>
                <c:pt idx="1">
                  <c:v>S.E.Agrario</c:v>
                </c:pt>
                <c:pt idx="2">
                  <c:v>S.E.Hogar</c:v>
                </c:pt>
                <c:pt idx="3">
                  <c:v>RETA</c:v>
                </c:pt>
                <c:pt idx="4">
                  <c:v>Mar</c:v>
                </c:pt>
                <c:pt idx="5">
                  <c:v>Carbón</c:v>
                </c:pt>
              </c:strCache>
            </c:strRef>
          </c:cat>
          <c:val>
            <c:numRef>
              <c:f>'COVID-19 Regim. y Tipo contrato'!$P$18:$U$18</c:f>
              <c:numCache>
                <c:formatCode>0.00%</c:formatCode>
                <c:ptCount val="6"/>
                <c:pt idx="0">
                  <c:v>1.5717194498770848E-2</c:v>
                </c:pt>
                <c:pt idx="1">
                  <c:v>-9.9539224263633708E-2</c:v>
                </c:pt>
                <c:pt idx="2">
                  <c:v>-1.1730181872359413E-2</c:v>
                </c:pt>
                <c:pt idx="3">
                  <c:v>1.6469807328738373E-2</c:v>
                </c:pt>
                <c:pt idx="4">
                  <c:v>5.9577257086678603E-2</c:v>
                </c:pt>
                <c:pt idx="5">
                  <c:v>-2.1505376344086002E-2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D362-4DD3-A157-1F533B7D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64"/>
        <c:axId val="340768256"/>
        <c:axId val="340769792"/>
      </c:barChart>
      <c:scatterChart>
        <c:scatterStyle val="lineMarker"/>
        <c:varyColors val="0"/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8.0091748267444793E-2"/>
                  <c:y val="-0.104004261393644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7137868328323783E-2"/>
                  <c:y val="-3.01101020945127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104713142662778E-2"/>
                  <c:y val="0.314756147496821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0104601635953523E-2"/>
                  <c:y val="0.183378794389176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8237348232638662E-2"/>
                  <c:y val="0.303808107583888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120416818556842E-2"/>
                  <c:y val="0.279173262434485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contrato'!$P$13:$U$13</c:f>
              <c:numCache>
                <c:formatCode>#,##0</c:formatCode>
                <c:ptCount val="6"/>
                <c:pt idx="0">
                  <c:v>-884869</c:v>
                </c:pt>
                <c:pt idx="1">
                  <c:v>19558</c:v>
                </c:pt>
                <c:pt idx="2">
                  <c:v>-19030</c:v>
                </c:pt>
                <c:pt idx="3">
                  <c:v>-60692</c:v>
                </c:pt>
                <c:pt idx="4">
                  <c:v>-2833</c:v>
                </c:pt>
                <c:pt idx="5">
                  <c:v>-30</c:v>
                </c:pt>
              </c:numCache>
            </c:numRef>
          </c:yVal>
          <c:smooth val="0"/>
        </c:ser>
        <c:ser>
          <c:idx val="3"/>
          <c:order val="3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8.3071568471079132E-2"/>
                  <c:y val="0.117690765120559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0104601635953523E-2"/>
                  <c:y val="0.462551194866528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5270468042813057E-2"/>
                  <c:y val="0.18337556204992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1204168185568364E-2"/>
                  <c:y val="3.2839704848638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1205335823047805E-2"/>
                  <c:y val="-0.153281190673106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3734800571021432E-2"/>
                  <c:y val="0.221693435463760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contrato'!$P$14:$V$14</c:f>
              <c:numCache>
                <c:formatCode>#,##0</c:formatCode>
                <c:ptCount val="7"/>
                <c:pt idx="0">
                  <c:v>219739</c:v>
                </c:pt>
                <c:pt idx="1">
                  <c:v>-76797</c:v>
                </c:pt>
                <c:pt idx="2">
                  <c:v>-4409</c:v>
                </c:pt>
                <c:pt idx="3">
                  <c:v>52801</c:v>
                </c:pt>
                <c:pt idx="4">
                  <c:v>3636</c:v>
                </c:pt>
                <c:pt idx="5">
                  <c:v>-26</c:v>
                </c:pt>
                <c:pt idx="6">
                  <c:v>194944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02496"/>
        <c:axId val="341000960"/>
      </c:scatterChart>
      <c:catAx>
        <c:axId val="3407682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100" b="1"/>
            </a:pPr>
            <a:endParaRPr lang="es-ES"/>
          </a:p>
        </c:txPr>
        <c:crossAx val="340769792"/>
        <c:crosses val="autoZero"/>
        <c:auto val="0"/>
        <c:lblAlgn val="ctr"/>
        <c:lblOffset val="100"/>
        <c:noMultiLvlLbl val="0"/>
      </c:catAx>
      <c:valAx>
        <c:axId val="34076979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340768256"/>
        <c:crosses val="autoZero"/>
        <c:crossBetween val="between"/>
      </c:valAx>
      <c:valAx>
        <c:axId val="34100096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341002496"/>
        <c:crosses val="max"/>
        <c:crossBetween val="midCat"/>
      </c:valAx>
      <c:valAx>
        <c:axId val="341002496"/>
        <c:scaling>
          <c:orientation val="minMax"/>
        </c:scaling>
        <c:delete val="1"/>
        <c:axPos val="b"/>
        <c:majorTickMark val="out"/>
        <c:minorTickMark val="none"/>
        <c:tickLblPos val="nextTo"/>
        <c:crossAx val="3410009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b="1"/>
          </a:pPr>
          <a:endParaRPr lang="es-ES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 Regim. y Tipo contrato'!$O$49</c:f>
              <c:strCache>
                <c:ptCount val="1"/>
                <c:pt idx="0">
                  <c:v>del 12/03 al 30/04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6.0123779238738274E-3"/>
                  <c:y val="6.7421790722761595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803713377162148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104332273355839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contrato'!$P$37:$S$37</c:f>
              <c:strCache>
                <c:ptCount val="4"/>
                <c:pt idx="0">
                  <c:v>INDEFINIDOS</c:v>
                </c:pt>
                <c:pt idx="1">
                  <c:v>TEMPORALES</c:v>
                </c:pt>
                <c:pt idx="2">
                  <c:v>OTROS</c:v>
                </c:pt>
                <c:pt idx="3">
                  <c:v>TOTALES</c:v>
                </c:pt>
              </c:strCache>
            </c:strRef>
          </c:cat>
          <c:val>
            <c:numRef>
              <c:f>'COVID-19 Regim. y Tipo contrato'!$P$49:$S$49</c:f>
              <c:numCache>
                <c:formatCode>0.00%</c:formatCode>
                <c:ptCount val="4"/>
                <c:pt idx="0">
                  <c:v>-1.6987917106630834E-2</c:v>
                </c:pt>
                <c:pt idx="1">
                  <c:v>-0.15840229796774419</c:v>
                </c:pt>
                <c:pt idx="2">
                  <c:v>-4.4751132786828518E-2</c:v>
                </c:pt>
                <c:pt idx="3">
                  <c:v>-5.9524318846803537E-2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3E-46CD-A6C8-E4FD3C5C1CD5}"/>
            </c:ext>
          </c:extLst>
        </c:ser>
        <c:ser>
          <c:idx val="1"/>
          <c:order val="1"/>
          <c:tx>
            <c:strRef>
              <c:f>'COVID-19 Regim. y Tipo contrato'!$O$50</c:f>
              <c:strCache>
                <c:ptCount val="1"/>
                <c:pt idx="0">
                  <c:v>del 01/05 al 31/08</c:v>
                </c:pt>
              </c:strCache>
            </c:strRef>
          </c:tx>
          <c:spPr>
            <a:solidFill>
              <a:srgbClr val="DBB534"/>
            </a:solidFill>
          </c:spPr>
          <c:invertIfNegative val="0"/>
          <c:dLbls>
            <c:dLbl>
              <c:idx val="0"/>
              <c:layout>
                <c:manualLayout>
                  <c:x val="-2.7556413817044481E-17"/>
                  <c:y val="0.122730133045667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037133771621482E-2"/>
                  <c:y val="-2.56877022653721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0062373086630289E-3"/>
                  <c:y val="2.00119393112720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9981821373733651E-3"/>
                  <c:y val="-2.854829972659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contrato'!$P$37:$S$37</c:f>
              <c:strCache>
                <c:ptCount val="4"/>
                <c:pt idx="0">
                  <c:v>INDEFINIDOS</c:v>
                </c:pt>
                <c:pt idx="1">
                  <c:v>TEMPORALES</c:v>
                </c:pt>
                <c:pt idx="2">
                  <c:v>OTROS</c:v>
                </c:pt>
                <c:pt idx="3">
                  <c:v>TOTALES</c:v>
                </c:pt>
              </c:strCache>
            </c:strRef>
          </c:cat>
          <c:val>
            <c:numRef>
              <c:f>'COVID-19 Regim. y Tipo contrato'!$P$50:$S$50</c:f>
              <c:numCache>
                <c:formatCode>0.00%</c:formatCode>
                <c:ptCount val="4"/>
                <c:pt idx="0">
                  <c:v>-9.5306330106010861E-3</c:v>
                </c:pt>
                <c:pt idx="1">
                  <c:v>9.9420623518385209E-2</c:v>
                </c:pt>
                <c:pt idx="2">
                  <c:v>-4.2301536723491129E-2</c:v>
                </c:pt>
                <c:pt idx="3">
                  <c:v>1.5717194498770848E-2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93E-46CD-A6C8-E4FD3C5C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64"/>
        <c:axId val="341180416"/>
        <c:axId val="341181952"/>
      </c:barChart>
      <c:scatterChart>
        <c:scatterStyle val="lineMarker"/>
        <c:varyColors val="0"/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172520209595557"/>
                  <c:y val="5.9956282439079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0522446564007457"/>
                  <c:y val="0.142711841329833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2928739453352378"/>
                  <c:y val="0.199802823869545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9201566683432482E-2"/>
                  <c:y val="-0.20263554567078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contrato'!$P$45:$S$45</c:f>
              <c:numCache>
                <c:formatCode>#,##0</c:formatCode>
                <c:ptCount val="4"/>
                <c:pt idx="0">
                  <c:v>-160787</c:v>
                </c:pt>
                <c:pt idx="1">
                  <c:v>-672330</c:v>
                </c:pt>
                <c:pt idx="2">
                  <c:v>-51752</c:v>
                </c:pt>
                <c:pt idx="3">
                  <c:v>-884869</c:v>
                </c:pt>
              </c:numCache>
            </c:numRef>
          </c:yVal>
          <c:smooth val="0"/>
        </c:ser>
        <c:ser>
          <c:idx val="3"/>
          <c:order val="3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2089217655703469E-2"/>
                  <c:y val="-1.9964981914662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0123798506050027E-2"/>
                  <c:y val="-2.5664801027580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3054869220740357E-2"/>
                  <c:y val="0.168366756589706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8096480103371538E-2"/>
                  <c:y val="0.102780978794354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contrato'!$P$46:$S$46</c:f>
              <c:numCache>
                <c:formatCode>#,##0</c:formatCode>
                <c:ptCount val="4"/>
                <c:pt idx="0">
                  <c:v>-88673</c:v>
                </c:pt>
                <c:pt idx="1">
                  <c:v>355142</c:v>
                </c:pt>
                <c:pt idx="2">
                  <c:v>-46730</c:v>
                </c:pt>
                <c:pt idx="3">
                  <c:v>219739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93472"/>
        <c:axId val="341183488"/>
      </c:scatterChart>
      <c:catAx>
        <c:axId val="3411804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 b="1"/>
            </a:pPr>
            <a:endParaRPr lang="es-ES"/>
          </a:p>
        </c:txPr>
        <c:crossAx val="341181952"/>
        <c:crosses val="autoZero"/>
        <c:auto val="0"/>
        <c:lblAlgn val="ctr"/>
        <c:lblOffset val="100"/>
        <c:noMultiLvlLbl val="0"/>
      </c:catAx>
      <c:valAx>
        <c:axId val="34118195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341180416"/>
        <c:crosses val="autoZero"/>
        <c:crossBetween val="between"/>
      </c:valAx>
      <c:valAx>
        <c:axId val="34118348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341193472"/>
        <c:crosses val="max"/>
        <c:crossBetween val="midCat"/>
      </c:valAx>
      <c:valAx>
        <c:axId val="34119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34118348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b="1"/>
          </a:pPr>
          <a:endParaRPr lang="es-ES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20077394622157"/>
          <c:y val="0.25684664832734716"/>
          <c:w val="0.63711553111948604"/>
          <c:h val="0.6467730660902762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'COVID-19 Regim. y Tipo contrato'!$O$19</c:f>
              <c:strCache>
                <c:ptCount val="1"/>
                <c:pt idx="0">
                  <c:v>ACUMULADO: del 12/03 al 31/08</c:v>
                </c:pt>
              </c:strCache>
            </c:strRef>
          </c:tx>
          <c:spPr>
            <a:pattFill prst="wdDnDiag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4"/>
              <c:layout>
                <c:manualLayout>
                  <c:x val="3.1896148150827091E-3"/>
                  <c:y val="-3.40740676532254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contrato'!$P$5:$U$5</c:f>
              <c:strCache>
                <c:ptCount val="6"/>
                <c:pt idx="0">
                  <c:v>GENERAL</c:v>
                </c:pt>
                <c:pt idx="1">
                  <c:v>S.E.Agrario</c:v>
                </c:pt>
                <c:pt idx="2">
                  <c:v>S.E.Hogar</c:v>
                </c:pt>
                <c:pt idx="3">
                  <c:v>RETA</c:v>
                </c:pt>
                <c:pt idx="4">
                  <c:v>Mar</c:v>
                </c:pt>
                <c:pt idx="5">
                  <c:v>Carbón</c:v>
                </c:pt>
              </c:strCache>
            </c:strRef>
          </c:cat>
          <c:val>
            <c:numRef>
              <c:f>'COVID-19 Regim. y Tipo contrato'!$P$19:$U$19</c:f>
              <c:numCache>
                <c:formatCode>0.00%</c:formatCode>
                <c:ptCount val="6"/>
                <c:pt idx="0">
                  <c:v>-4.4742679644754757E-2</c:v>
                </c:pt>
                <c:pt idx="1">
                  <c:v>-7.6119031819215421E-2</c:v>
                </c:pt>
                <c:pt idx="2">
                  <c:v>-5.9354567508571821E-2</c:v>
                </c:pt>
                <c:pt idx="3">
                  <c:v>-2.4156474936317673E-3</c:v>
                </c:pt>
                <c:pt idx="4">
                  <c:v>1.2573790770868953E-2</c:v>
                </c:pt>
                <c:pt idx="5">
                  <c:v>-4.5197740112994378E-2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D362-4DD3-A157-1F533B7D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"/>
        <c:overlap val="-52"/>
        <c:axId val="341220736"/>
        <c:axId val="341238912"/>
      </c:barChart>
      <c:scatterChart>
        <c:scatterStyle val="lineMarker"/>
        <c:varyColors val="0"/>
        <c:ser>
          <c:idx val="0"/>
          <c:order val="1"/>
          <c:tx>
            <c:strRef>
              <c:f>'COVID-19 Regim. y Tipo contrato'!$O$15</c:f>
              <c:strCache>
                <c:ptCount val="1"/>
                <c:pt idx="0">
                  <c:v>ACUMULADO: del 12/03 al 31/08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9396288845944869E-2"/>
                  <c:y val="-0.16030198341707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6549271276775216E-2"/>
                  <c:y val="0.505858749865090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3361201698163042E-2"/>
                  <c:y val="0.442956200064013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9701704561980743E-2"/>
                  <c:y val="0.149398379513598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674585842979254E-2"/>
                  <c:y val="-1.5733530836519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9661879869740794E-2"/>
                  <c:y val="0.382672603593729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contrato'!$P$15:$V$15</c:f>
              <c:numCache>
                <c:formatCode>#,##0</c:formatCode>
                <c:ptCount val="7"/>
                <c:pt idx="0">
                  <c:v>-665130</c:v>
                </c:pt>
                <c:pt idx="1">
                  <c:v>-57239</c:v>
                </c:pt>
                <c:pt idx="2">
                  <c:v>-23439</c:v>
                </c:pt>
                <c:pt idx="3">
                  <c:v>-7891</c:v>
                </c:pt>
                <c:pt idx="4">
                  <c:v>803</c:v>
                </c:pt>
                <c:pt idx="5">
                  <c:v>-56</c:v>
                </c:pt>
                <c:pt idx="6">
                  <c:v>-752952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86304"/>
        <c:axId val="341240448"/>
      </c:scatterChart>
      <c:catAx>
        <c:axId val="3412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100" b="1"/>
            </a:pPr>
            <a:endParaRPr lang="es-ES"/>
          </a:p>
        </c:txPr>
        <c:crossAx val="341238912"/>
        <c:crosses val="autoZero"/>
        <c:auto val="0"/>
        <c:lblAlgn val="ctr"/>
        <c:lblOffset val="1000"/>
        <c:noMultiLvlLbl val="0"/>
      </c:catAx>
      <c:valAx>
        <c:axId val="341238912"/>
        <c:scaling>
          <c:orientation val="minMax"/>
          <c:min val="-9.0000000000000024E-2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341220736"/>
        <c:crosses val="autoZero"/>
        <c:crossBetween val="between"/>
      </c:valAx>
      <c:valAx>
        <c:axId val="34124044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341586304"/>
        <c:crosses val="max"/>
        <c:crossBetween val="midCat"/>
      </c:valAx>
      <c:valAx>
        <c:axId val="34158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34124044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75752287435306"/>
          <c:y val="0.15406805531175902"/>
          <c:w val="0.68463538405801938"/>
          <c:h val="0.6472333873596288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'COVID-19 Regim. y Tipo contrato'!$O$51</c:f>
              <c:strCache>
                <c:ptCount val="1"/>
                <c:pt idx="0">
                  <c:v>ACUMULADO: del 12/03 al 31/08</c:v>
                </c:pt>
              </c:strCache>
            </c:strRef>
          </c:tx>
          <c:spPr>
            <a:pattFill prst="wdUpDiag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spPr>
              <a:noFill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Regim. y Tipo contrato'!$P$37:$S$37</c:f>
              <c:strCache>
                <c:ptCount val="4"/>
                <c:pt idx="0">
                  <c:v>INDEFINIDOS</c:v>
                </c:pt>
                <c:pt idx="1">
                  <c:v>TEMPORALES</c:v>
                </c:pt>
                <c:pt idx="2">
                  <c:v>OTROS</c:v>
                </c:pt>
                <c:pt idx="3">
                  <c:v>TOTALES</c:v>
                </c:pt>
              </c:strCache>
            </c:strRef>
          </c:cat>
          <c:val>
            <c:numRef>
              <c:f>'COVID-19 Regim. y Tipo contrato'!$P$51:$S$51</c:f>
              <c:numCache>
                <c:formatCode>0.00%</c:formatCode>
                <c:ptCount val="4"/>
                <c:pt idx="0">
                  <c:v>-2.6356644513674143E-2</c:v>
                </c:pt>
                <c:pt idx="1">
                  <c:v>-7.4730129680057211E-2</c:v>
                </c:pt>
                <c:pt idx="2">
                  <c:v>-8.5159627823319872E-2</c:v>
                </c:pt>
                <c:pt idx="3">
                  <c:v>-4.4742679644754757E-2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93E-46CD-A6C8-E4FD3C5C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65"/>
        <c:axId val="341621376"/>
        <c:axId val="341631360"/>
      </c:barChart>
      <c:scatterChart>
        <c:scatterStyle val="lineMarker"/>
        <c:varyColors val="0"/>
        <c:ser>
          <c:idx val="0"/>
          <c:order val="1"/>
          <c:tx>
            <c:strRef>
              <c:f>'COVID-19 Regim. y Tipo contrato'!$O$47</c:f>
              <c:strCache>
                <c:ptCount val="1"/>
                <c:pt idx="0">
                  <c:v>ACUMULADO: del 12/03 al 31/08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586423072823029E-2"/>
                  <c:y val="1.1780346130645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4759410554961329E-2"/>
                  <c:y val="0.31522119893150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7007942392203969E-2"/>
                  <c:y val="0.591398122445252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4236579574494791E-2"/>
                  <c:y val="-0.232433286138290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Regim. y Tipo contrato'!$P$47:$S$47</c:f>
              <c:numCache>
                <c:formatCode>#,##0</c:formatCode>
                <c:ptCount val="4"/>
                <c:pt idx="0">
                  <c:v>-249460</c:v>
                </c:pt>
                <c:pt idx="1">
                  <c:v>-317188</c:v>
                </c:pt>
                <c:pt idx="2">
                  <c:v>-98482</c:v>
                </c:pt>
                <c:pt idx="3">
                  <c:v>-665130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34432"/>
        <c:axId val="341632896"/>
      </c:scatterChart>
      <c:catAx>
        <c:axId val="3416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000" b="1"/>
            </a:pPr>
            <a:endParaRPr lang="es-ES"/>
          </a:p>
        </c:txPr>
        <c:crossAx val="341631360"/>
        <c:crosses val="autoZero"/>
        <c:auto val="0"/>
        <c:lblAlgn val="ctr"/>
        <c:lblOffset val="1000"/>
        <c:noMultiLvlLbl val="0"/>
      </c:catAx>
      <c:valAx>
        <c:axId val="341631360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341621376"/>
        <c:crosses val="autoZero"/>
        <c:crossBetween val="between"/>
      </c:valAx>
      <c:valAx>
        <c:axId val="341632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341634432"/>
        <c:crosses val="max"/>
        <c:crossBetween val="midCat"/>
      </c:valAx>
      <c:valAx>
        <c:axId val="341634432"/>
        <c:scaling>
          <c:orientation val="minMax"/>
        </c:scaling>
        <c:delete val="1"/>
        <c:axPos val="b"/>
        <c:majorTickMark val="out"/>
        <c:minorTickMark val="none"/>
        <c:tickLblPos val="nextTo"/>
        <c:crossAx val="34163289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50645208232109E-2"/>
          <c:y val="1.3674800375310506E-2"/>
          <c:w val="0.44757364381486853"/>
          <c:h val="0.884037693929219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'COVID-19 Sectores y Actividades'!$AA$33</c:f>
              <c:strCache>
                <c:ptCount val="1"/>
                <c:pt idx="0">
                  <c:v>del 12/03  al 30/04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'COVID-19 Sectores y Actividades'!$O$34:$O$44</c:f>
              <c:strCache>
                <c:ptCount val="11"/>
                <c:pt idx="0">
                  <c:v>G. Comercio; 
Reparación de Vehículos de 
Motor y Motocicletas</c:v>
                </c:pt>
                <c:pt idx="1">
                  <c:v>C. Industria Manufacturera</c:v>
                </c:pt>
                <c:pt idx="2">
                  <c:v>Q.Actividades Sanitarias Y 
Servicios Sociales</c:v>
                </c:pt>
                <c:pt idx="3">
                  <c:v>N.Actividades Administrativas
 Y Servicios Auxiliares</c:v>
                </c:pt>
                <c:pt idx="4">
                  <c:v>I. Hostelería</c:v>
                </c:pt>
                <c:pt idx="5">
                  <c:v>O. Administración Pública Y
 Defensa; SS Obligatoria</c:v>
                </c:pt>
                <c:pt idx="6">
                  <c:v>P. Educación</c:v>
                </c:pt>
                <c:pt idx="7">
                  <c:v>F. Construcción</c:v>
                </c:pt>
                <c:pt idx="8">
                  <c:v>M. Actividades Profesionales 
Científicas Y Técnicas</c:v>
                </c:pt>
                <c:pt idx="9">
                  <c:v>H. Transporte y Almacenamiento</c:v>
                </c:pt>
                <c:pt idx="10">
                  <c:v>RESTO SECCIONES</c:v>
                </c:pt>
              </c:strCache>
            </c:strRef>
          </c:cat>
          <c:val>
            <c:numRef>
              <c:f>'COVID-19 Sectores y Actividades'!$AA$34:$AA$44</c:f>
              <c:numCache>
                <c:formatCode>0.00%</c:formatCode>
                <c:ptCount val="11"/>
                <c:pt idx="0">
                  <c:v>-5.0106260769672617E-2</c:v>
                </c:pt>
                <c:pt idx="1">
                  <c:v>-4.6528194742680329E-2</c:v>
                </c:pt>
                <c:pt idx="2">
                  <c:v>7.8626282880900344E-3</c:v>
                </c:pt>
                <c:pt idx="3">
                  <c:v>-9.9134584864604358E-2</c:v>
                </c:pt>
                <c:pt idx="4">
                  <c:v>-0.12107162637090796</c:v>
                </c:pt>
                <c:pt idx="5">
                  <c:v>-2.4316262308805348E-2</c:v>
                </c:pt>
                <c:pt idx="6">
                  <c:v>-6.7566239708589992E-2</c:v>
                </c:pt>
                <c:pt idx="7">
                  <c:v>-0.13858599437760843</c:v>
                </c:pt>
                <c:pt idx="8">
                  <c:v>-5.3063938012621104E-2</c:v>
                </c:pt>
                <c:pt idx="9">
                  <c:v>-5.5993097620344545E-2</c:v>
                </c:pt>
                <c:pt idx="10">
                  <c:v>-5.6438407898463772E-2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DD-4F88-802D-193C9BC55658}"/>
            </c:ext>
          </c:extLst>
        </c:ser>
        <c:ser>
          <c:idx val="1"/>
          <c:order val="1"/>
          <c:tx>
            <c:strRef>
              <c:f>'COVID-19 Sectores y Actividades'!$AB$33</c:f>
              <c:strCache>
                <c:ptCount val="1"/>
                <c:pt idx="0">
                  <c:v>del 01/05  al 31/08</c:v>
                </c:pt>
              </c:strCache>
            </c:strRef>
          </c:tx>
          <c:spPr>
            <a:solidFill>
              <a:srgbClr val="DBB53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'COVID-19 Sectores y Actividades'!$O$34:$O$44</c:f>
              <c:strCache>
                <c:ptCount val="11"/>
                <c:pt idx="0">
                  <c:v>G. Comercio; 
Reparación de Vehículos de 
Motor y Motocicletas</c:v>
                </c:pt>
                <c:pt idx="1">
                  <c:v>C. Industria Manufacturera</c:v>
                </c:pt>
                <c:pt idx="2">
                  <c:v>Q.Actividades Sanitarias Y 
Servicios Sociales</c:v>
                </c:pt>
                <c:pt idx="3">
                  <c:v>N.Actividades Administrativas
 Y Servicios Auxiliares</c:v>
                </c:pt>
                <c:pt idx="4">
                  <c:v>I. Hostelería</c:v>
                </c:pt>
                <c:pt idx="5">
                  <c:v>O. Administración Pública Y
 Defensa; SS Obligatoria</c:v>
                </c:pt>
                <c:pt idx="6">
                  <c:v>P. Educación</c:v>
                </c:pt>
                <c:pt idx="7">
                  <c:v>F. Construcción</c:v>
                </c:pt>
                <c:pt idx="8">
                  <c:v>M. Actividades Profesionales 
Científicas Y Técnicas</c:v>
                </c:pt>
                <c:pt idx="9">
                  <c:v>H. Transporte y Almacenamiento</c:v>
                </c:pt>
                <c:pt idx="10">
                  <c:v>RESTO SECCIONES</c:v>
                </c:pt>
              </c:strCache>
            </c:strRef>
          </c:cat>
          <c:val>
            <c:numRef>
              <c:f>'COVID-19 Sectores y Actividades'!$AB$34:$AB$44</c:f>
              <c:numCache>
                <c:formatCode>0.00%</c:formatCode>
                <c:ptCount val="11"/>
                <c:pt idx="0">
                  <c:v>2.7232665204202977E-2</c:v>
                </c:pt>
                <c:pt idx="1">
                  <c:v>1.2961981968722558E-2</c:v>
                </c:pt>
                <c:pt idx="2">
                  <c:v>3.1094969143877327E-2</c:v>
                </c:pt>
                <c:pt idx="3">
                  <c:v>7.6621810926688516E-2</c:v>
                </c:pt>
                <c:pt idx="4">
                  <c:v>8.4459738052640398E-2</c:v>
                </c:pt>
                <c:pt idx="5">
                  <c:v>3.3693683907214389E-3</c:v>
                </c:pt>
                <c:pt idx="6">
                  <c:v>-9.7646366296552989E-2</c:v>
                </c:pt>
                <c:pt idx="7">
                  <c:v>-6.0694475072517906E-2</c:v>
                </c:pt>
                <c:pt idx="8">
                  <c:v>3.370196415645843E-3</c:v>
                </c:pt>
                <c:pt idx="9">
                  <c:v>2.3238359128022745E-2</c:v>
                </c:pt>
                <c:pt idx="10">
                  <c:v>8.3857706063472648E-3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DD-4F88-802D-193C9BC5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5"/>
        <c:axId val="342503808"/>
        <c:axId val="342505344"/>
      </c:barChart>
      <c:catAx>
        <c:axId val="342503808"/>
        <c:scaling>
          <c:orientation val="maxMin"/>
        </c:scaling>
        <c:delete val="0"/>
        <c:axPos val="l"/>
        <c:majorGridlines/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050" b="1"/>
            </a:pPr>
            <a:endParaRPr lang="es-ES"/>
          </a:p>
        </c:txPr>
        <c:crossAx val="342505344"/>
        <c:crosses val="autoZero"/>
        <c:auto val="1"/>
        <c:lblAlgn val="ctr"/>
        <c:lblOffset val="1000"/>
        <c:noMultiLvlLbl val="0"/>
      </c:catAx>
      <c:valAx>
        <c:axId val="342505344"/>
        <c:scaling>
          <c:orientation val="minMax"/>
        </c:scaling>
        <c:delete val="1"/>
        <c:axPos val="t"/>
        <c:numFmt formatCode="0.00%" sourceLinked="1"/>
        <c:majorTickMark val="out"/>
        <c:minorTickMark val="none"/>
        <c:tickLblPos val="nextTo"/>
        <c:crossAx val="34250380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tx1"/>
                </a:solidFill>
                <a:latin typeface="+mn-lt"/>
              </a:defRPr>
            </a:pPr>
            <a:endParaRPr lang="es-ES"/>
          </a:p>
        </c:txPr>
      </c:legendEntry>
      <c:layout>
        <c:manualLayout>
          <c:xMode val="edge"/>
          <c:yMode val="edge"/>
          <c:x val="1.3919089287059446E-2"/>
          <c:y val="0.9225550516584059"/>
          <c:w val="0.61867111102520422"/>
          <c:h val="6.7375845811984719E-2"/>
        </c:manualLayout>
      </c:layout>
      <c:overlay val="0"/>
      <c:txPr>
        <a:bodyPr/>
        <a:lstStyle/>
        <a:p>
          <a:pPr>
            <a:defRPr b="1">
              <a:latin typeface="+mn-lt"/>
            </a:defRPr>
          </a:pPr>
          <a:endParaRPr lang="es-E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1971929680542"/>
          <c:y val="7.3662205555914739E-2"/>
          <c:w val="0.72984586649661787"/>
          <c:h val="0.83003491304066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'COVID-19 Sectores y Actividades'!$P$19</c:f>
              <c:strCache>
                <c:ptCount val="1"/>
                <c:pt idx="0">
                  <c:v>del 12/03 al 30/04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dLbls>
            <c:dLbl>
              <c:idx val="0"/>
              <c:layout>
                <c:manualLayout>
                  <c:x val="1.0747940277842719E-2"/>
                  <c:y val="-3.01071097605655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343492534730339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1219104167640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343492534730339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Sectores y Actividades'!$Q$7:$T$7</c:f>
              <c:strCache>
                <c:ptCount val="4"/>
                <c:pt idx="0">
                  <c:v>Agricultura</c:v>
                </c:pt>
                <c:pt idx="1">
                  <c:v>Industria</c:v>
                </c:pt>
                <c:pt idx="2">
                  <c:v>Construcción</c:v>
                </c:pt>
                <c:pt idx="3">
                  <c:v>Servicios</c:v>
                </c:pt>
              </c:strCache>
            </c:strRef>
          </c:cat>
          <c:val>
            <c:numRef>
              <c:f>'COVID-19 Sectores y Actividades'!$Q$19:$T$19</c:f>
              <c:numCache>
                <c:formatCode>0.00%</c:formatCode>
                <c:ptCount val="4"/>
                <c:pt idx="0">
                  <c:v>1.5355756653776087E-2</c:v>
                </c:pt>
                <c:pt idx="1">
                  <c:v>-4.1964892384978802E-2</c:v>
                </c:pt>
                <c:pt idx="2">
                  <c:v>-0.10186797939970682</c:v>
                </c:pt>
                <c:pt idx="3">
                  <c:v>-5.0438643619737489E-2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1C-4D6A-BB24-C036849AB7A6}"/>
            </c:ext>
          </c:extLst>
        </c:ser>
        <c:ser>
          <c:idx val="1"/>
          <c:order val="1"/>
          <c:tx>
            <c:strRef>
              <c:f>'COVID-19 Sectores y Actividades'!$P$20</c:f>
              <c:strCache>
                <c:ptCount val="1"/>
                <c:pt idx="0">
                  <c:v>del 01/05 al 31/08</c:v>
                </c:pt>
              </c:strCache>
            </c:strRef>
          </c:tx>
          <c:spPr>
            <a:solidFill>
              <a:srgbClr val="DBB534"/>
            </a:solidFill>
          </c:spPr>
          <c:invertIfNegative val="0"/>
          <c:dLbls>
            <c:dLbl>
              <c:idx val="0"/>
              <c:layout>
                <c:manualLayout>
                  <c:x val="-1.6121910416764078E-2"/>
                  <c:y val="-2.73700997823322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869850694606306E-3"/>
                  <c:y val="-3.01071097605655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2548596875438354E-2"/>
                  <c:y val="8.2110299346996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5023024500014493E-2"/>
                  <c:y val="-3.2844119738798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Sectores y Actividades'!$Q$7:$T$7</c:f>
              <c:strCache>
                <c:ptCount val="4"/>
                <c:pt idx="0">
                  <c:v>Agricultura</c:v>
                </c:pt>
                <c:pt idx="1">
                  <c:v>Industria</c:v>
                </c:pt>
                <c:pt idx="2">
                  <c:v>Construcción</c:v>
                </c:pt>
                <c:pt idx="3">
                  <c:v>Servicios</c:v>
                </c:pt>
              </c:strCache>
            </c:strRef>
          </c:cat>
          <c:val>
            <c:numRef>
              <c:f>'COVID-19 Sectores y Actividades'!$Q$20:$T$20</c:f>
              <c:numCache>
                <c:formatCode>0.00%</c:formatCode>
                <c:ptCount val="4"/>
                <c:pt idx="0">
                  <c:v>-6.195209936140067E-2</c:v>
                </c:pt>
                <c:pt idx="1">
                  <c:v>1.5764817421310529E-2</c:v>
                </c:pt>
                <c:pt idx="2">
                  <c:v>7.9473290997385204E-2</c:v>
                </c:pt>
                <c:pt idx="3">
                  <c:v>1.0070006580562563E-2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1C-4D6A-BB24-C036849AB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64"/>
        <c:axId val="342643072"/>
        <c:axId val="342644608"/>
      </c:barChart>
      <c:scatterChart>
        <c:scatterStyle val="lineMarker"/>
        <c:varyColors val="0"/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068125227044949"/>
                  <c:y val="0.142367785727974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068125227044949"/>
                  <c:y val="0.353120966710996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459335443004498"/>
                  <c:y val="0.547455030343375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2080748344383471"/>
                  <c:y val="-0.145038985810583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Sectores y Actividades'!$Q$15:$T$15</c:f>
              <c:numCache>
                <c:formatCode>#,##0</c:formatCode>
                <c:ptCount val="4"/>
                <c:pt idx="0">
                  <c:v>17281</c:v>
                </c:pt>
                <c:pt idx="1">
                  <c:v>-95915</c:v>
                </c:pt>
                <c:pt idx="2">
                  <c:v>-129954</c:v>
                </c:pt>
                <c:pt idx="3">
                  <c:v>-739308</c:v>
                </c:pt>
              </c:numCache>
            </c:numRef>
          </c:yVal>
          <c:smooth val="0"/>
        </c:ser>
        <c:ser>
          <c:idx val="3"/>
          <c:order val="3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2846225960211018E-2"/>
                  <c:y val="0.448924158052436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8103324943028463E-2"/>
                  <c:y val="0.150578637858262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0143855256557355"/>
                  <c:y val="5.51744773741312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0719487856414287E-2"/>
                  <c:y val="0.262777017633456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Sectores y Actividades'!$Q$16:$T$16</c:f>
              <c:numCache>
                <c:formatCode>#,##0</c:formatCode>
                <c:ptCount val="4"/>
                <c:pt idx="0">
                  <c:v>-70790</c:v>
                </c:pt>
                <c:pt idx="1">
                  <c:v>34520</c:v>
                </c:pt>
                <c:pt idx="2">
                  <c:v>91057</c:v>
                </c:pt>
                <c:pt idx="3">
                  <c:v>140157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72512"/>
        <c:axId val="342646144"/>
      </c:scatterChart>
      <c:catAx>
        <c:axId val="3426430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100" b="1"/>
            </a:pPr>
            <a:endParaRPr lang="es-ES"/>
          </a:p>
        </c:txPr>
        <c:crossAx val="342644608"/>
        <c:crosses val="autoZero"/>
        <c:auto val="0"/>
        <c:lblAlgn val="ctr"/>
        <c:lblOffset val="100"/>
        <c:noMultiLvlLbl val="0"/>
      </c:catAx>
      <c:valAx>
        <c:axId val="342644608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342643072"/>
        <c:crosses val="autoZero"/>
        <c:crossBetween val="between"/>
      </c:valAx>
      <c:valAx>
        <c:axId val="34264614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342672512"/>
        <c:crosses val="max"/>
        <c:crossBetween val="midCat"/>
      </c:valAx>
      <c:valAx>
        <c:axId val="342672512"/>
        <c:scaling>
          <c:orientation val="minMax"/>
        </c:scaling>
        <c:delete val="1"/>
        <c:axPos val="b"/>
        <c:majorTickMark val="out"/>
        <c:minorTickMark val="none"/>
        <c:tickLblPos val="nextTo"/>
        <c:crossAx val="3426461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b="1"/>
          </a:pPr>
          <a:endParaRPr lang="es-ES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64504457675657E-2"/>
          <c:y val="0.30862876025361258"/>
          <c:w val="0.92813549554232433"/>
          <c:h val="0.5127617763442672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'COVID-19 Sectores y Actividades'!$P$21</c:f>
              <c:strCache>
                <c:ptCount val="1"/>
                <c:pt idx="0">
                  <c:v>ACUMULADO: del 12/03 al 31/08</c:v>
                </c:pt>
              </c:strCache>
            </c:strRef>
          </c:tx>
          <c:spPr>
            <a:pattFill prst="wdDnDiag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0"/>
              <c:layout>
                <c:manualLayout>
                  <c:x val="-2.8756785299350208E-3"/>
                  <c:y val="9.72669967701056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'COVID-19 Sectores y Actividades'!$Q$7:$T$7</c:f>
              <c:strCache>
                <c:ptCount val="4"/>
                <c:pt idx="0">
                  <c:v>Agricultura</c:v>
                </c:pt>
                <c:pt idx="1">
                  <c:v>Industria</c:v>
                </c:pt>
                <c:pt idx="2">
                  <c:v>Construcción</c:v>
                </c:pt>
                <c:pt idx="3">
                  <c:v>Servicios</c:v>
                </c:pt>
              </c:strCache>
            </c:strRef>
          </c:cat>
          <c:val>
            <c:numRef>
              <c:f>'COVID-19 Sectores y Actividades'!$Q$21:$T$21</c:f>
              <c:numCache>
                <c:formatCode>0.00%</c:formatCode>
                <c:ptCount val="4"/>
                <c:pt idx="0">
                  <c:v>-4.7547664069608753E-2</c:v>
                </c:pt>
                <c:pt idx="1">
                  <c:v>-2.6861643830222381E-2</c:v>
                </c:pt>
                <c:pt idx="2">
                  <c:v>-3.0490471972470234E-2</c:v>
                </c:pt>
                <c:pt idx="3">
                  <c:v>-4.0876554512340402E-2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61C-4D6A-BB24-C036849AB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74"/>
        <c:axId val="342773760"/>
        <c:axId val="342775296"/>
      </c:barChart>
      <c:scatterChart>
        <c:scatterStyle val="lineMarker"/>
        <c:varyColors val="0"/>
        <c:ser>
          <c:idx val="0"/>
          <c:order val="1"/>
          <c:tx>
            <c:strRef>
              <c:f>'COVID-19 Sectores y Actividades'!$Q$17:$T$17</c:f>
              <c:strCache>
                <c:ptCount val="1"/>
                <c:pt idx="0">
                  <c:v>-53.509 -61.395 -38.897 -599.151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8.6367386961291315E-2"/>
                  <c:y val="0.5187490662815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0592815468161591E-2"/>
                  <c:y val="0.317730516732037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6350286175300009E-2"/>
                  <c:y val="0.369604886810737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9225214676918657E-2"/>
                  <c:y val="5.8411637994328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(&quot;#,##0&quot;)&quot;" sourceLinked="0"/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'COVID-19 Sectores y Actividades'!$Q$17:$T$17</c:f>
              <c:numCache>
                <c:formatCode>#,##0</c:formatCode>
                <c:ptCount val="4"/>
                <c:pt idx="0">
                  <c:v>-53509</c:v>
                </c:pt>
                <c:pt idx="1">
                  <c:v>-61395</c:v>
                </c:pt>
                <c:pt idx="2">
                  <c:v>-38897</c:v>
                </c:pt>
                <c:pt idx="3">
                  <c:v>-599151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82720"/>
        <c:axId val="342776832"/>
      </c:scatterChart>
      <c:catAx>
        <c:axId val="3427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100" b="1"/>
            </a:pPr>
            <a:endParaRPr lang="es-ES"/>
          </a:p>
        </c:txPr>
        <c:crossAx val="342775296"/>
        <c:crosses val="autoZero"/>
        <c:auto val="0"/>
        <c:lblAlgn val="ctr"/>
        <c:lblOffset val="1000"/>
        <c:noMultiLvlLbl val="0"/>
      </c:catAx>
      <c:valAx>
        <c:axId val="34277529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342773760"/>
        <c:crosses val="autoZero"/>
        <c:crossBetween val="between"/>
      </c:valAx>
      <c:valAx>
        <c:axId val="34277683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342782720"/>
        <c:crosses val="max"/>
        <c:crossBetween val="midCat"/>
      </c:valAx>
      <c:valAx>
        <c:axId val="342782720"/>
        <c:scaling>
          <c:orientation val="minMax"/>
        </c:scaling>
        <c:delete val="1"/>
        <c:axPos val="b"/>
        <c:majorTickMark val="out"/>
        <c:minorTickMark val="none"/>
        <c:tickLblPos val="nextTo"/>
        <c:crossAx val="3427768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3327421098657"/>
          <c:y val="1.1090514639766673E-2"/>
          <c:w val="0.74596759889754816"/>
          <c:h val="0.88403769392921916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'COVID-19 Sectores y Actividades'!$AC$33</c:f>
              <c:strCache>
                <c:ptCount val="1"/>
                <c:pt idx="0">
                  <c:v>ACUMULADO del 12/03 al 31/08</c:v>
                </c:pt>
              </c:strCache>
            </c:strRef>
          </c:tx>
          <c:spPr>
            <a:pattFill prst="wdDnDiag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2"/>
              <c:layout>
                <c:manualLayout>
                  <c:x val="0"/>
                  <c:y val="9.0332699791501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4278879595541455E-2"/>
                  <c:y val="-5.419506781922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'COVID-19 Sectores y Actividades'!$O$34:$O$44</c:f>
              <c:strCache>
                <c:ptCount val="11"/>
                <c:pt idx="0">
                  <c:v>G. Comercio; 
Reparación de Vehículos de 
Motor y Motocicletas</c:v>
                </c:pt>
                <c:pt idx="1">
                  <c:v>C. Industria Manufacturera</c:v>
                </c:pt>
                <c:pt idx="2">
                  <c:v>Q.Actividades Sanitarias Y 
Servicios Sociales</c:v>
                </c:pt>
                <c:pt idx="3">
                  <c:v>N.Actividades Administrativas
 Y Servicios Auxiliares</c:v>
                </c:pt>
                <c:pt idx="4">
                  <c:v>I. Hostelería</c:v>
                </c:pt>
                <c:pt idx="5">
                  <c:v>O. Administración Pública Y
 Defensa; SS Obligatoria</c:v>
                </c:pt>
                <c:pt idx="6">
                  <c:v>P. Educación</c:v>
                </c:pt>
                <c:pt idx="7">
                  <c:v>F. Construcción</c:v>
                </c:pt>
                <c:pt idx="8">
                  <c:v>M. Actividades Profesionales 
Científicas Y Técnicas</c:v>
                </c:pt>
                <c:pt idx="9">
                  <c:v>H. Transporte y Almacenamiento</c:v>
                </c:pt>
                <c:pt idx="10">
                  <c:v>RESTO SECCIONES</c:v>
                </c:pt>
              </c:strCache>
            </c:strRef>
          </c:cat>
          <c:val>
            <c:numRef>
              <c:f>'COVID-19 Sectores y Actividades'!$AC$34:$AC$44</c:f>
              <c:numCache>
                <c:formatCode>0.00%</c:formatCode>
                <c:ptCount val="11"/>
                <c:pt idx="0">
                  <c:v>-2.4238122589644751E-2</c:v>
                </c:pt>
                <c:pt idx="1">
                  <c:v>-3.416931039524973E-2</c:v>
                </c:pt>
                <c:pt idx="2">
                  <c:v>3.9202085615975157E-2</c:v>
                </c:pt>
                <c:pt idx="3">
                  <c:v>-3.0108645355707453E-2</c:v>
                </c:pt>
                <c:pt idx="4">
                  <c:v>-4.6837566167161504E-2</c:v>
                </c:pt>
                <c:pt idx="5">
                  <c:v>-2.1028824363687693E-2</c:v>
                </c:pt>
                <c:pt idx="6">
                  <c:v>-0.15861500821327723</c:v>
                </c:pt>
                <c:pt idx="7">
                  <c:v>-0.1908690652689744</c:v>
                </c:pt>
                <c:pt idx="8">
                  <c:v>-4.9872577490665537E-2</c:v>
                </c:pt>
                <c:pt idx="9">
                  <c:v>-3.405592620351372E-2</c:v>
                </c:pt>
                <c:pt idx="10">
                  <c:v>-4.8525916834140315E-2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DD-4F88-802D-193C9BC5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5"/>
        <c:axId val="342816640"/>
        <c:axId val="342818176"/>
      </c:barChart>
      <c:catAx>
        <c:axId val="342816640"/>
        <c:scaling>
          <c:orientation val="maxMin"/>
        </c:scaling>
        <c:delete val="1"/>
        <c:axPos val="l"/>
        <c:majorGridlines/>
        <c:numFmt formatCode="General" sourceLinked="0"/>
        <c:majorTickMark val="out"/>
        <c:minorTickMark val="none"/>
        <c:tickLblPos val="high"/>
        <c:crossAx val="342818176"/>
        <c:crosses val="autoZero"/>
        <c:auto val="1"/>
        <c:lblAlgn val="ctr"/>
        <c:lblOffset val="100"/>
        <c:noMultiLvlLbl val="0"/>
      </c:catAx>
      <c:valAx>
        <c:axId val="342818176"/>
        <c:scaling>
          <c:orientation val="minMax"/>
        </c:scaling>
        <c:delete val="1"/>
        <c:axPos val="t"/>
        <c:numFmt formatCode="0.00%" sourceLinked="1"/>
        <c:majorTickMark val="out"/>
        <c:minorTickMark val="none"/>
        <c:tickLblPos val="nextTo"/>
        <c:crossAx val="342816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434910958710805"/>
          <c:y val="0.92255502788085098"/>
          <c:w val="0.61867111102520422"/>
          <c:h val="6.7375845811984719E-2"/>
        </c:manualLayout>
      </c:layout>
      <c:overlay val="0"/>
      <c:txPr>
        <a:bodyPr/>
        <a:lstStyle/>
        <a:p>
          <a:pPr>
            <a:defRPr b="1"/>
          </a:pPr>
          <a:endParaRPr lang="es-E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54041856"/>
        <c:axId val="354043392"/>
      </c:barChart>
      <c:catAx>
        <c:axId val="35404185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54043392"/>
        <c:crosses val="autoZero"/>
        <c:auto val="1"/>
        <c:lblAlgn val="ctr"/>
        <c:lblOffset val="100"/>
        <c:noMultiLvlLbl val="0"/>
      </c:catAx>
      <c:valAx>
        <c:axId val="35404339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35404185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54473088"/>
        <c:axId val="354474624"/>
      </c:barChart>
      <c:catAx>
        <c:axId val="3544730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54474624"/>
        <c:crosses val="autoZero"/>
        <c:auto val="0"/>
        <c:lblAlgn val="ctr"/>
        <c:lblOffset val="100"/>
        <c:noMultiLvlLbl val="0"/>
      </c:catAx>
      <c:valAx>
        <c:axId val="35447462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35447308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54995584"/>
        <c:axId val="355030144"/>
      </c:barChart>
      <c:catAx>
        <c:axId val="35499558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55030144"/>
        <c:crosses val="autoZero"/>
        <c:auto val="1"/>
        <c:lblAlgn val="ctr"/>
        <c:lblOffset val="100"/>
        <c:noMultiLvlLbl val="0"/>
      </c:catAx>
      <c:valAx>
        <c:axId val="355030144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35499558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55054336"/>
        <c:axId val="355055872"/>
      </c:barChart>
      <c:catAx>
        <c:axId val="35505433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55055872"/>
        <c:crosses val="autoZero"/>
        <c:auto val="0"/>
        <c:lblAlgn val="ctr"/>
        <c:lblOffset val="100"/>
        <c:noMultiLvlLbl val="0"/>
      </c:catAx>
      <c:valAx>
        <c:axId val="35505587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35505433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/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65836544"/>
        <c:axId val="366149632"/>
      </c:barChart>
      <c:catAx>
        <c:axId val="36583654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66149632"/>
        <c:crosses val="autoZero"/>
        <c:auto val="1"/>
        <c:lblAlgn val="ctr"/>
        <c:lblOffset val="100"/>
        <c:noMultiLvlLbl val="0"/>
      </c:catAx>
      <c:valAx>
        <c:axId val="36614963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36583654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/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77254656"/>
        <c:axId val="377256192"/>
      </c:barChart>
      <c:catAx>
        <c:axId val="37725465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77256192"/>
        <c:crosses val="autoZero"/>
        <c:auto val="0"/>
        <c:lblAlgn val="ctr"/>
        <c:lblOffset val="100"/>
        <c:noMultiLvlLbl val="0"/>
      </c:catAx>
      <c:valAx>
        <c:axId val="37725619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37725465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95467</xdr:colOff>
      <xdr:row>31</xdr:row>
      <xdr:rowOff>28575</xdr:rowOff>
    </xdr:from>
    <xdr:to>
      <xdr:col>5</xdr:col>
      <xdr:colOff>523657</xdr:colOff>
      <xdr:row>45</xdr:row>
      <xdr:rowOff>9244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467" y="3914775"/>
          <a:ext cx="3476190" cy="2247619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26</xdr:row>
      <xdr:rowOff>47625</xdr:rowOff>
    </xdr:from>
    <xdr:to>
      <xdr:col>4</xdr:col>
      <xdr:colOff>266700</xdr:colOff>
      <xdr:row>29</xdr:row>
      <xdr:rowOff>85725</xdr:rowOff>
    </xdr:to>
    <xdr:sp macro="" textlink="">
      <xdr:nvSpPr>
        <xdr:cNvPr id="5" name="4 CuadroTexto"/>
        <xdr:cNvSpPr txBox="1"/>
      </xdr:nvSpPr>
      <xdr:spPr>
        <a:xfrm>
          <a:off x="1876425" y="3124200"/>
          <a:ext cx="1438275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>
              <a:latin typeface="+mn-lt"/>
            </a:rPr>
            <a:t>Agosto</a:t>
          </a:r>
          <a:r>
            <a:rPr lang="es-ES" sz="1800" b="1" baseline="0">
              <a:latin typeface="+mn-lt"/>
            </a:rPr>
            <a:t> </a:t>
          </a:r>
          <a:r>
            <a:rPr lang="es-ES" sz="1800" b="1">
              <a:latin typeface="+mn-lt"/>
            </a:rPr>
            <a:t>2020</a:t>
          </a:r>
        </a:p>
      </xdr:txBody>
    </xdr:sp>
    <xdr:clientData/>
  </xdr:twoCellAnchor>
  <xdr:twoCellAnchor>
    <xdr:from>
      <xdr:col>0</xdr:col>
      <xdr:colOff>381000</xdr:colOff>
      <xdr:row>15</xdr:row>
      <xdr:rowOff>28575</xdr:rowOff>
    </xdr:from>
    <xdr:to>
      <xdr:col>6</xdr:col>
      <xdr:colOff>238125</xdr:colOff>
      <xdr:row>26</xdr:row>
      <xdr:rowOff>38100</xdr:rowOff>
    </xdr:to>
    <xdr:sp macro="" textlink="">
      <xdr:nvSpPr>
        <xdr:cNvPr id="6" name="5 CuadroTexto"/>
        <xdr:cNvSpPr txBox="1"/>
      </xdr:nvSpPr>
      <xdr:spPr>
        <a:xfrm>
          <a:off x="381000" y="1323975"/>
          <a:ext cx="4429125" cy="179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4000" b="1">
              <a:latin typeface="+mn-lt"/>
            </a:rPr>
            <a:t>Afiliación a la </a:t>
          </a:r>
        </a:p>
        <a:p>
          <a:pPr algn="ctr"/>
          <a:r>
            <a:rPr lang="es-ES" sz="4000" b="1">
              <a:latin typeface="+mn-lt"/>
            </a:rPr>
            <a:t>Seguridad Social</a:t>
          </a:r>
        </a:p>
      </xdr:txBody>
    </xdr:sp>
    <xdr:clientData/>
  </xdr:twoCellAnchor>
  <xdr:twoCellAnchor>
    <xdr:from>
      <xdr:col>1</xdr:col>
      <xdr:colOff>104775</xdr:colOff>
      <xdr:row>24</xdr:row>
      <xdr:rowOff>152400</xdr:rowOff>
    </xdr:from>
    <xdr:to>
      <xdr:col>5</xdr:col>
      <xdr:colOff>647700</xdr:colOff>
      <xdr:row>24</xdr:row>
      <xdr:rowOff>152400</xdr:rowOff>
    </xdr:to>
    <xdr:cxnSp macro="">
      <xdr:nvCxnSpPr>
        <xdr:cNvPr id="8" name="7 Conector recto"/>
        <xdr:cNvCxnSpPr/>
      </xdr:nvCxnSpPr>
      <xdr:spPr bwMode="auto">
        <a:xfrm>
          <a:off x="866775" y="2905125"/>
          <a:ext cx="3590925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641680</xdr:colOff>
      <xdr:row>3</xdr:row>
      <xdr:rowOff>73268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89680" cy="556845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0.21815</cdr:x>
      <cdr:y>0.775</cdr:y>
    </cdr:from>
    <cdr:to>
      <cdr:x>0.3231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900748" y="37541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 dirty="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147637</xdr:colOff>
      <xdr:row>1</xdr:row>
      <xdr:rowOff>189141</xdr:rowOff>
    </xdr:from>
    <xdr:to>
      <xdr:col>8</xdr:col>
      <xdr:colOff>138112</xdr:colOff>
      <xdr:row>4</xdr:row>
      <xdr:rowOff>161925</xdr:rowOff>
    </xdr:to>
    <xdr:sp macro="" textlink="">
      <xdr:nvSpPr>
        <xdr:cNvPr id="2" name="CuadroTexto 2"/>
        <xdr:cNvSpPr txBox="1"/>
      </xdr:nvSpPr>
      <xdr:spPr>
        <a:xfrm>
          <a:off x="1204912" y="379641"/>
          <a:ext cx="4562475" cy="5442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</a:t>
          </a:r>
          <a:r>
            <a:rPr lang="es-ES" sz="1400" b="1" baseline="0">
              <a:solidFill>
                <a:sysClr val="windowText" lastClr="000000"/>
              </a:solidFill>
            </a:rPr>
            <a:t> AFILIACIÓN TOTAL</a:t>
          </a:r>
        </a:p>
        <a:p>
          <a:pPr algn="ctr"/>
          <a:r>
            <a:rPr lang="es-ES" sz="1400" b="1">
              <a:solidFill>
                <a:sysClr val="windowText" lastClr="000000"/>
              </a:solidFill>
            </a:rPr>
            <a:t>12 MARZO -31 AGOSTO</a:t>
          </a: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147637</xdr:colOff>
      <xdr:row>30</xdr:row>
      <xdr:rowOff>35299</xdr:rowOff>
    </xdr:from>
    <xdr:to>
      <xdr:col>8</xdr:col>
      <xdr:colOff>136837</xdr:colOff>
      <xdr:row>32</xdr:row>
      <xdr:rowOff>180975</xdr:rowOff>
    </xdr:to>
    <xdr:sp macro="" textlink="">
      <xdr:nvSpPr>
        <xdr:cNvPr id="3" name="CuadroTexto 2"/>
        <xdr:cNvSpPr txBox="1"/>
      </xdr:nvSpPr>
      <xdr:spPr>
        <a:xfrm>
          <a:off x="1204912" y="6093199"/>
          <a:ext cx="4561200" cy="526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 baseline="0">
              <a:solidFill>
                <a:sysClr val="windowText" lastClr="000000"/>
              </a:solidFill>
            </a:rPr>
            <a:t>VARIACIÓN EN LA AFILIACIÓN POR GÉNERO</a:t>
          </a:r>
        </a:p>
        <a:p>
          <a:pPr algn="ctr"/>
          <a:r>
            <a:rPr lang="es-ES" sz="1400" b="1">
              <a:solidFill>
                <a:sysClr val="windowText" lastClr="000000"/>
              </a:solidFill>
            </a:rPr>
            <a:t>12 MARZO -31 AGOSTO</a:t>
          </a: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292473</xdr:colOff>
      <xdr:row>6</xdr:row>
      <xdr:rowOff>36979</xdr:rowOff>
    </xdr:from>
    <xdr:to>
      <xdr:col>9</xdr:col>
      <xdr:colOff>542925</xdr:colOff>
      <xdr:row>29</xdr:row>
      <xdr:rowOff>55773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26</xdr:row>
      <xdr:rowOff>0</xdr:rowOff>
    </xdr:from>
    <xdr:to>
      <xdr:col>6</xdr:col>
      <xdr:colOff>714375</xdr:colOff>
      <xdr:row>27</xdr:row>
      <xdr:rowOff>78827</xdr:rowOff>
    </xdr:to>
    <xdr:sp macro="" textlink="$O$17">
      <xdr:nvSpPr>
        <xdr:cNvPr id="5" name="4 CuadroTexto"/>
        <xdr:cNvSpPr txBox="1"/>
      </xdr:nvSpPr>
      <xdr:spPr>
        <a:xfrm>
          <a:off x="6162675" y="4972050"/>
          <a:ext cx="1419225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B55B515-6BB1-41B2-93E2-4E42EB014B00}" type="TxLink">
            <a:rPr lang="en-US" sz="1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1000" b="1"/>
        </a:p>
      </xdr:txBody>
    </xdr:sp>
    <xdr:clientData/>
  </xdr:twoCellAnchor>
  <xdr:twoCellAnchor>
    <xdr:from>
      <xdr:col>5</xdr:col>
      <xdr:colOff>75371</xdr:colOff>
      <xdr:row>54</xdr:row>
      <xdr:rowOff>26091</xdr:rowOff>
    </xdr:from>
    <xdr:to>
      <xdr:col>6</xdr:col>
      <xdr:colOff>132521</xdr:colOff>
      <xdr:row>55</xdr:row>
      <xdr:rowOff>104918</xdr:rowOff>
    </xdr:to>
    <xdr:sp macro="" textlink="$P$17">
      <xdr:nvSpPr>
        <xdr:cNvPr id="6" name="5 CuadroTexto"/>
        <xdr:cNvSpPr txBox="1"/>
      </xdr:nvSpPr>
      <xdr:spPr>
        <a:xfrm>
          <a:off x="6180896" y="10332141"/>
          <a:ext cx="819150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B7F308E-AE2D-4551-811F-AF6AC84586DE}" type="TxLink">
            <a:rPr lang="en-US" sz="9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900" b="1"/>
        </a:p>
      </xdr:txBody>
    </xdr:sp>
    <xdr:clientData/>
  </xdr:twoCellAnchor>
  <xdr:twoCellAnchor>
    <xdr:from>
      <xdr:col>6</xdr:col>
      <xdr:colOff>86553</xdr:colOff>
      <xdr:row>59</xdr:row>
      <xdr:rowOff>103946</xdr:rowOff>
    </xdr:from>
    <xdr:to>
      <xdr:col>7</xdr:col>
      <xdr:colOff>143703</xdr:colOff>
      <xdr:row>60</xdr:row>
      <xdr:rowOff>182773</xdr:rowOff>
    </xdr:to>
    <xdr:sp macro="" textlink="$Q$17">
      <xdr:nvSpPr>
        <xdr:cNvPr id="7" name="6 CuadroTexto"/>
        <xdr:cNvSpPr txBox="1"/>
      </xdr:nvSpPr>
      <xdr:spPr>
        <a:xfrm>
          <a:off x="6954078" y="11362496"/>
          <a:ext cx="819150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466E8E0-C67D-422A-9508-5E0696E8C370}" type="TxLink">
            <a:rPr lang="en-US" sz="9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900" b="1"/>
        </a:p>
      </xdr:txBody>
    </xdr:sp>
    <xdr:clientData/>
  </xdr:twoCellAnchor>
  <xdr:twoCellAnchor>
    <xdr:from>
      <xdr:col>1</xdr:col>
      <xdr:colOff>389859</xdr:colOff>
      <xdr:row>63</xdr:row>
      <xdr:rowOff>155438</xdr:rowOff>
    </xdr:from>
    <xdr:to>
      <xdr:col>3</xdr:col>
      <xdr:colOff>366917</xdr:colOff>
      <xdr:row>68</xdr:row>
      <xdr:rowOff>1363</xdr:rowOff>
    </xdr:to>
    <xdr:grpSp>
      <xdr:nvGrpSpPr>
        <xdr:cNvPr id="8" name="7 Grupo"/>
        <xdr:cNvGrpSpPr/>
      </xdr:nvGrpSpPr>
      <xdr:grpSpPr>
        <a:xfrm>
          <a:off x="685134" y="12499838"/>
          <a:ext cx="1501058" cy="798425"/>
          <a:chOff x="2864999" y="12278041"/>
          <a:chExt cx="1967783" cy="798425"/>
        </a:xfrm>
      </xdr:grpSpPr>
      <xdr:sp macro="" textlink="">
        <xdr:nvSpPr>
          <xdr:cNvPr id="9" name="16 CuadroTexto"/>
          <xdr:cNvSpPr txBox="1"/>
        </xdr:nvSpPr>
        <xdr:spPr>
          <a:xfrm>
            <a:off x="2864999" y="12278041"/>
            <a:ext cx="939635" cy="568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s-ES" sz="8000" b="1">
                <a:solidFill>
                  <a:srgbClr val="7F7F7F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♂</a:t>
            </a:r>
          </a:p>
        </xdr:txBody>
      </xdr:sp>
      <xdr:sp macro="" textlink="">
        <xdr:nvSpPr>
          <xdr:cNvPr id="10" name="15 CuadroTexto"/>
          <xdr:cNvSpPr txBox="1"/>
        </xdr:nvSpPr>
        <xdr:spPr>
          <a:xfrm>
            <a:off x="3766196" y="12436929"/>
            <a:ext cx="1066586" cy="6395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8000" b="1">
                <a:solidFill>
                  <a:srgbClr val="DBB534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♀</a:t>
            </a:r>
          </a:p>
        </xdr:txBody>
      </xdr:sp>
    </xdr:grpSp>
    <xdr:clientData/>
  </xdr:twoCellAnchor>
  <xdr:twoCellAnchor editAs="oneCell">
    <xdr:from>
      <xdr:col>0</xdr:col>
      <xdr:colOff>673473</xdr:colOff>
      <xdr:row>38</xdr:row>
      <xdr:rowOff>161605</xdr:rowOff>
    </xdr:from>
    <xdr:to>
      <xdr:col>9</xdr:col>
      <xdr:colOff>345621</xdr:colOff>
      <xdr:row>62</xdr:row>
      <xdr:rowOff>39205</xdr:rowOff>
    </xdr:to>
    <xdr:graphicFrame macro="">
      <xdr:nvGraphicFramePr>
        <xdr:cNvPr id="11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693645</xdr:colOff>
      <xdr:row>42</xdr:row>
      <xdr:rowOff>159523</xdr:rowOff>
    </xdr:from>
    <xdr:to>
      <xdr:col>8</xdr:col>
      <xdr:colOff>1033609</xdr:colOff>
      <xdr:row>46</xdr:row>
      <xdr:rowOff>37060</xdr:rowOff>
    </xdr:to>
    <xdr:grpSp>
      <xdr:nvGrpSpPr>
        <xdr:cNvPr id="12" name="11 Grupo"/>
        <xdr:cNvGrpSpPr/>
      </xdr:nvGrpSpPr>
      <xdr:grpSpPr>
        <a:xfrm>
          <a:off x="4798920" y="8503423"/>
          <a:ext cx="1863964" cy="639537"/>
          <a:chOff x="5722845" y="8693923"/>
          <a:chExt cx="1863964" cy="639537"/>
        </a:xfrm>
      </xdr:grpSpPr>
      <xdr:sp macro="" textlink="">
        <xdr:nvSpPr>
          <xdr:cNvPr id="13" name="15 CuadroTexto"/>
          <xdr:cNvSpPr txBox="1"/>
        </xdr:nvSpPr>
        <xdr:spPr>
          <a:xfrm>
            <a:off x="6520223" y="8693923"/>
            <a:ext cx="1066586" cy="6395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4800" b="1">
                <a:solidFill>
                  <a:srgbClr val="DBB534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♀</a:t>
            </a:r>
          </a:p>
        </xdr:txBody>
      </xdr:sp>
      <xdr:sp macro="" textlink="">
        <xdr:nvSpPr>
          <xdr:cNvPr id="14" name="16 CuadroTexto"/>
          <xdr:cNvSpPr txBox="1"/>
        </xdr:nvSpPr>
        <xdr:spPr>
          <a:xfrm>
            <a:off x="5722845" y="8726581"/>
            <a:ext cx="939635" cy="568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s-ES" sz="4800" b="1">
                <a:solidFill>
                  <a:srgbClr val="7F7F7F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♂</a:t>
            </a:r>
          </a:p>
        </xdr:txBody>
      </xdr:sp>
    </xdr:grpSp>
    <xdr:clientData/>
  </xdr:twoCellAnchor>
  <xdr:twoCellAnchor>
    <xdr:from>
      <xdr:col>4</xdr:col>
      <xdr:colOff>171450</xdr:colOff>
      <xdr:row>8</xdr:row>
      <xdr:rowOff>104775</xdr:rowOff>
    </xdr:from>
    <xdr:to>
      <xdr:col>4</xdr:col>
      <xdr:colOff>581025</xdr:colOff>
      <xdr:row>17</xdr:row>
      <xdr:rowOff>0</xdr:rowOff>
    </xdr:to>
    <xdr:sp macro="" textlink="">
      <xdr:nvSpPr>
        <xdr:cNvPr id="15" name="14 Rectángulo"/>
        <xdr:cNvSpPr/>
      </xdr:nvSpPr>
      <xdr:spPr>
        <a:xfrm>
          <a:off x="5514975" y="1819275"/>
          <a:ext cx="409575" cy="1438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s-ES" sz="10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6</xdr:col>
      <xdr:colOff>47625</xdr:colOff>
      <xdr:row>46</xdr:row>
      <xdr:rowOff>47625</xdr:rowOff>
    </xdr:from>
    <xdr:to>
      <xdr:col>7</xdr:col>
      <xdr:colOff>38100</xdr:colOff>
      <xdr:row>55</xdr:row>
      <xdr:rowOff>152400</xdr:rowOff>
    </xdr:to>
    <xdr:sp macro="" textlink="">
      <xdr:nvSpPr>
        <xdr:cNvPr id="16" name="15 Rectángulo"/>
        <xdr:cNvSpPr/>
      </xdr:nvSpPr>
      <xdr:spPr bwMode="auto">
        <a:xfrm>
          <a:off x="4152900" y="8943975"/>
          <a:ext cx="752475" cy="1819275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ES" sz="1100"/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0.5825</cdr:x>
      <cdr:y>0.12064</cdr:y>
    </cdr:from>
    <cdr:to>
      <cdr:x>0.6431</cdr:x>
      <cdr:y>0.35619</cdr:y>
    </cdr:to>
    <cdr:sp macro="" textlink="">
      <cdr:nvSpPr>
        <cdr:cNvPr id="4" name="6 Rectángulo"/>
        <cdr:cNvSpPr/>
      </cdr:nvSpPr>
      <cdr:spPr>
        <a:xfrm xmlns:a="http://schemas.openxmlformats.org/drawingml/2006/main">
          <a:off x="4051900" y="536597"/>
          <a:ext cx="421537" cy="10477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000" b="0" i="0" u="none" strike="noStrike">
            <a:solidFill>
              <a:srgbClr val="000000"/>
            </a:solidFill>
            <a:latin typeface="Calibri"/>
            <a:cs typeface="Calibri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751062</xdr:colOff>
      <xdr:row>2</xdr:row>
      <xdr:rowOff>83083</xdr:rowOff>
    </xdr:from>
    <xdr:to>
      <xdr:col>7</xdr:col>
      <xdr:colOff>741537</xdr:colOff>
      <xdr:row>5</xdr:row>
      <xdr:rowOff>54508</xdr:rowOff>
    </xdr:to>
    <xdr:sp macro="" textlink="">
      <xdr:nvSpPr>
        <xdr:cNvPr id="2" name="CuadroTexto 2"/>
        <xdr:cNvSpPr txBox="1"/>
      </xdr:nvSpPr>
      <xdr:spPr>
        <a:xfrm>
          <a:off x="970137" y="464083"/>
          <a:ext cx="456247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 POR REGÍMENES</a:t>
          </a:r>
          <a:r>
            <a:rPr lang="es-ES" sz="1400" b="1" baseline="0">
              <a:solidFill>
                <a:sysClr val="windowText" lastClr="000000"/>
              </a:solidFill>
            </a:rPr>
            <a:t> 12 MARZO -31 AGOSTO</a:t>
          </a:r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</xdr:col>
      <xdr:colOff>732012</xdr:colOff>
      <xdr:row>36</xdr:row>
      <xdr:rowOff>127849</xdr:rowOff>
    </xdr:from>
    <xdr:to>
      <xdr:col>8</xdr:col>
      <xdr:colOff>285750</xdr:colOff>
      <xdr:row>38</xdr:row>
      <xdr:rowOff>189761</xdr:rowOff>
    </xdr:to>
    <xdr:sp macro="" textlink="">
      <xdr:nvSpPr>
        <xdr:cNvPr id="3" name="CuadroTexto 5"/>
        <xdr:cNvSpPr txBox="1"/>
      </xdr:nvSpPr>
      <xdr:spPr>
        <a:xfrm>
          <a:off x="951087" y="7338274"/>
          <a:ext cx="4887738" cy="442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 POR TIPO DE CONTRATO  12 MARZO - 31 AGOSTO</a:t>
          </a:r>
        </a:p>
      </xdr:txBody>
    </xdr:sp>
    <xdr:clientData/>
  </xdr:twoCellAnchor>
  <xdr:oneCellAnchor>
    <xdr:from>
      <xdr:col>3</xdr:col>
      <xdr:colOff>22412</xdr:colOff>
      <xdr:row>17</xdr:row>
      <xdr:rowOff>11206</xdr:rowOff>
    </xdr:from>
    <xdr:ext cx="184731" cy="264560"/>
    <xdr:sp macro="" textlink="">
      <xdr:nvSpPr>
        <xdr:cNvPr id="4" name="3 CuadroTexto"/>
        <xdr:cNvSpPr txBox="1"/>
      </xdr:nvSpPr>
      <xdr:spPr>
        <a:xfrm>
          <a:off x="2308412" y="32497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 editAs="oneCell">
    <xdr:from>
      <xdr:col>0</xdr:col>
      <xdr:colOff>761999</xdr:colOff>
      <xdr:row>12</xdr:row>
      <xdr:rowOff>0</xdr:rowOff>
    </xdr:from>
    <xdr:to>
      <xdr:col>6</xdr:col>
      <xdr:colOff>470646</xdr:colOff>
      <xdr:row>34</xdr:row>
      <xdr:rowOff>439575</xdr:rowOff>
    </xdr:to>
    <xdr:graphicFrame macro="">
      <xdr:nvGraphicFramePr>
        <xdr:cNvPr id="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761999</xdr:colOff>
      <xdr:row>43</xdr:row>
      <xdr:rowOff>0</xdr:rowOff>
    </xdr:from>
    <xdr:to>
      <xdr:col>6</xdr:col>
      <xdr:colOff>414617</xdr:colOff>
      <xdr:row>66</xdr:row>
      <xdr:rowOff>77625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347867</xdr:colOff>
      <xdr:row>9</xdr:row>
      <xdr:rowOff>190499</xdr:rowOff>
    </xdr:from>
    <xdr:to>
      <xdr:col>11</xdr:col>
      <xdr:colOff>198781</xdr:colOff>
      <xdr:row>34</xdr:row>
      <xdr:rowOff>263801</xdr:rowOff>
    </xdr:to>
    <xdr:graphicFrame macro="">
      <xdr:nvGraphicFramePr>
        <xdr:cNvPr id="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506479</xdr:colOff>
      <xdr:row>43</xdr:row>
      <xdr:rowOff>38100</xdr:rowOff>
    </xdr:from>
    <xdr:to>
      <xdr:col>11</xdr:col>
      <xdr:colOff>233153</xdr:colOff>
      <xdr:row>66</xdr:row>
      <xdr:rowOff>155297</xdr:rowOff>
    </xdr:to>
    <xdr:graphicFrame macro="">
      <xdr:nvGraphicFramePr>
        <xdr:cNvPr id="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456394</xdr:colOff>
      <xdr:row>34</xdr:row>
      <xdr:rowOff>67951</xdr:rowOff>
    </xdr:from>
    <xdr:to>
      <xdr:col>9</xdr:col>
      <xdr:colOff>319473</xdr:colOff>
      <xdr:row>34</xdr:row>
      <xdr:rowOff>323935</xdr:rowOff>
    </xdr:to>
    <xdr:sp macro="" textlink="">
      <xdr:nvSpPr>
        <xdr:cNvPr id="9" name="8 CuadroTexto"/>
        <xdr:cNvSpPr txBox="1"/>
      </xdr:nvSpPr>
      <xdr:spPr>
        <a:xfrm>
          <a:off x="4486973" y="6595083"/>
          <a:ext cx="2149079" cy="2559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00" b="1"/>
            <a:t>ACUMULADO:</a:t>
          </a:r>
          <a:r>
            <a:rPr lang="es-ES" sz="1000" b="1" baseline="0"/>
            <a:t> del 12/03 al 31/08</a:t>
          </a:r>
          <a:endParaRPr lang="es-ES" sz="1000" b="1"/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0.23814</cdr:x>
      <cdr:y>0.88421</cdr:y>
    </cdr:from>
    <cdr:to>
      <cdr:x>0.87302</cdr:x>
      <cdr:y>0.94749</cdr:y>
    </cdr:to>
    <cdr:sp macro="" textlink="">
      <cdr:nvSpPr>
        <cdr:cNvPr id="2" name="9 CuadroTexto"/>
        <cdr:cNvSpPr txBox="1"/>
      </cdr:nvSpPr>
      <cdr:spPr>
        <a:xfrm xmlns:a="http://schemas.openxmlformats.org/drawingml/2006/main">
          <a:off x="994092" y="3969367"/>
          <a:ext cx="2650260" cy="284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/>
            <a:t>ACUMULADO:</a:t>
          </a:r>
          <a:r>
            <a:rPr lang="es-ES" sz="1000" b="1" baseline="0"/>
            <a:t> del 12/03 al 31/08</a:t>
          </a:r>
          <a:endParaRPr lang="es-ES" sz="1000" b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419100</xdr:colOff>
      <xdr:row>2</xdr:row>
      <xdr:rowOff>78441</xdr:rowOff>
    </xdr:from>
    <xdr:to>
      <xdr:col>9</xdr:col>
      <xdr:colOff>200025</xdr:colOff>
      <xdr:row>5</xdr:row>
      <xdr:rowOff>87966</xdr:rowOff>
    </xdr:to>
    <xdr:sp macro="" textlink="">
      <xdr:nvSpPr>
        <xdr:cNvPr id="2" name="CuadroTexto 2"/>
        <xdr:cNvSpPr txBox="1"/>
      </xdr:nvSpPr>
      <xdr:spPr>
        <a:xfrm>
          <a:off x="1943100" y="459441"/>
          <a:ext cx="511492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 POR SECTORES </a:t>
          </a:r>
          <a:r>
            <a:rPr lang="es-ES" sz="1400" b="1" baseline="0">
              <a:solidFill>
                <a:sysClr val="windowText" lastClr="000000"/>
              </a:solidFill>
            </a:rPr>
            <a:t>12 MARZO - 31 AGOSTO</a:t>
          </a: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419100</xdr:colOff>
      <xdr:row>30</xdr:row>
      <xdr:rowOff>153761</xdr:rowOff>
    </xdr:from>
    <xdr:to>
      <xdr:col>9</xdr:col>
      <xdr:colOff>485775</xdr:colOff>
      <xdr:row>33</xdr:row>
      <xdr:rowOff>66675</xdr:rowOff>
    </xdr:to>
    <xdr:sp macro="" textlink="">
      <xdr:nvSpPr>
        <xdr:cNvPr id="3" name="CuadroTexto 4"/>
        <xdr:cNvSpPr txBox="1"/>
      </xdr:nvSpPr>
      <xdr:spPr>
        <a:xfrm>
          <a:off x="1943100" y="6749143"/>
          <a:ext cx="5400675" cy="707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>
              <a:solidFill>
                <a:sysClr val="windowText" lastClr="000000"/>
              </a:solidFill>
            </a:rPr>
            <a:t>VARIACIÓN POR SECCIÓN DE ACTIVIDAD 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 MARZO - 31 AGOSTO</a:t>
          </a:r>
          <a:endParaRPr lang="es-ES" sz="1800">
            <a:effectLst/>
          </a:endParaRP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0</xdr:col>
      <xdr:colOff>726282</xdr:colOff>
      <xdr:row>38</xdr:row>
      <xdr:rowOff>99672</xdr:rowOff>
    </xdr:from>
    <xdr:to>
      <xdr:col>7</xdr:col>
      <xdr:colOff>745515</xdr:colOff>
      <xdr:row>77</xdr:row>
      <xdr:rowOff>58170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753035</xdr:colOff>
      <xdr:row>11</xdr:row>
      <xdr:rowOff>114301</xdr:rowOff>
    </xdr:from>
    <xdr:to>
      <xdr:col>7</xdr:col>
      <xdr:colOff>640976</xdr:colOff>
      <xdr:row>12</xdr:row>
      <xdr:rowOff>181537</xdr:rowOff>
    </xdr:to>
    <xdr:sp macro="" textlink="#REF!">
      <xdr:nvSpPr>
        <xdr:cNvPr id="5" name="4 CuadroTexto"/>
        <xdr:cNvSpPr txBox="1"/>
      </xdr:nvSpPr>
      <xdr:spPr>
        <a:xfrm>
          <a:off x="5325035" y="2590801"/>
          <a:ext cx="64994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77B4B8-80F6-4840-9FCB-9BF0E7E223C9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s-ES" sz="900"/>
        </a:p>
      </xdr:txBody>
    </xdr:sp>
    <xdr:clientData/>
  </xdr:twoCellAnchor>
  <xdr:twoCellAnchor>
    <xdr:from>
      <xdr:col>7</xdr:col>
      <xdr:colOff>535002</xdr:colOff>
      <xdr:row>16</xdr:row>
      <xdr:rowOff>30416</xdr:rowOff>
    </xdr:from>
    <xdr:to>
      <xdr:col>8</xdr:col>
      <xdr:colOff>422943</xdr:colOff>
      <xdr:row>17</xdr:row>
      <xdr:rowOff>0</xdr:rowOff>
    </xdr:to>
    <xdr:sp macro="" textlink="#REF!">
      <xdr:nvSpPr>
        <xdr:cNvPr id="6" name="5 CuadroTexto"/>
        <xdr:cNvSpPr txBox="1"/>
      </xdr:nvSpPr>
      <xdr:spPr>
        <a:xfrm>
          <a:off x="5869002" y="4221416"/>
          <a:ext cx="64994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F036D77-D52A-41BC-B945-E60177C00D9E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s-ES" sz="1000"/>
        </a:p>
      </xdr:txBody>
    </xdr:sp>
    <xdr:clientData/>
  </xdr:twoCellAnchor>
  <xdr:twoCellAnchor>
    <xdr:from>
      <xdr:col>8</xdr:col>
      <xdr:colOff>389965</xdr:colOff>
      <xdr:row>17</xdr:row>
      <xdr:rowOff>0</xdr:rowOff>
    </xdr:from>
    <xdr:to>
      <xdr:col>9</xdr:col>
      <xdr:colOff>277906</xdr:colOff>
      <xdr:row>17</xdr:row>
      <xdr:rowOff>162646</xdr:rowOff>
    </xdr:to>
    <xdr:sp macro="" textlink="#REF!">
      <xdr:nvSpPr>
        <xdr:cNvPr id="7" name="6 CuadroTexto"/>
        <xdr:cNvSpPr txBox="1"/>
      </xdr:nvSpPr>
      <xdr:spPr>
        <a:xfrm>
          <a:off x="6485965" y="4667410"/>
          <a:ext cx="64994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A03FD2F-8802-4FC9-B858-14649E7284C0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s-ES" sz="1000"/>
        </a:p>
      </xdr:txBody>
    </xdr:sp>
    <xdr:clientData/>
  </xdr:twoCellAnchor>
  <xdr:twoCellAnchor>
    <xdr:from>
      <xdr:col>9</xdr:col>
      <xdr:colOff>100853</xdr:colOff>
      <xdr:row>17</xdr:row>
      <xdr:rowOff>0</xdr:rowOff>
    </xdr:from>
    <xdr:to>
      <xdr:col>10</xdr:col>
      <xdr:colOff>291353</xdr:colOff>
      <xdr:row>17</xdr:row>
      <xdr:rowOff>107319</xdr:rowOff>
    </xdr:to>
    <xdr:sp macro="" textlink="#REF!">
      <xdr:nvSpPr>
        <xdr:cNvPr id="8" name="7 CuadroTexto"/>
        <xdr:cNvSpPr txBox="1"/>
      </xdr:nvSpPr>
      <xdr:spPr>
        <a:xfrm>
          <a:off x="6958853" y="4645701"/>
          <a:ext cx="952500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A34B0A-7985-4191-9A0C-17B537735817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s-ES" sz="1000"/>
        </a:p>
      </xdr:txBody>
    </xdr:sp>
    <xdr:clientData/>
  </xdr:twoCellAnchor>
  <xdr:twoCellAnchor editAs="absolute">
    <xdr:from>
      <xdr:col>0</xdr:col>
      <xdr:colOff>758598</xdr:colOff>
      <xdr:row>9</xdr:row>
      <xdr:rowOff>11906</xdr:rowOff>
    </xdr:from>
    <xdr:to>
      <xdr:col>7</xdr:col>
      <xdr:colOff>151085</xdr:colOff>
      <xdr:row>28</xdr:row>
      <xdr:rowOff>154845</xdr:rowOff>
    </xdr:to>
    <xdr:graphicFrame macro="">
      <xdr:nvGraphicFramePr>
        <xdr:cNvPr id="9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363438</xdr:colOff>
      <xdr:row>12</xdr:row>
      <xdr:rowOff>129737</xdr:rowOff>
    </xdr:from>
    <xdr:to>
      <xdr:col>12</xdr:col>
      <xdr:colOff>538655</xdr:colOff>
      <xdr:row>28</xdr:row>
      <xdr:rowOff>121232</xdr:rowOff>
    </xdr:to>
    <xdr:graphicFrame macro="">
      <xdr:nvGraphicFramePr>
        <xdr:cNvPr id="10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708335</xdr:colOff>
      <xdr:row>38</xdr:row>
      <xdr:rowOff>134213</xdr:rowOff>
    </xdr:from>
    <xdr:to>
      <xdr:col>11</xdr:col>
      <xdr:colOff>253827</xdr:colOff>
      <xdr:row>78</xdr:row>
      <xdr:rowOff>33181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0.04864</cdr:x>
      <cdr:y>0.91249</cdr:y>
    </cdr:from>
    <cdr:to>
      <cdr:x>0.99641</cdr:x>
      <cdr:y>0.97784</cdr:y>
    </cdr:to>
    <cdr:sp macro="" textlink="">
      <cdr:nvSpPr>
        <cdr:cNvPr id="2" name="9 CuadroTexto"/>
        <cdr:cNvSpPr txBox="1"/>
      </cdr:nvSpPr>
      <cdr:spPr>
        <a:xfrm xmlns:a="http://schemas.openxmlformats.org/drawingml/2006/main">
          <a:off x="214631" y="3574350"/>
          <a:ext cx="4181729" cy="25598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/>
            <a:t>                                     ACUMULADO:</a:t>
          </a:r>
          <a:r>
            <a:rPr lang="es-ES" sz="1000" b="1" baseline="0"/>
            <a:t> del 12/03 al 31/08</a:t>
          </a:r>
          <a:endParaRPr lang="es-ES" sz="10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0.09047</cdr:x>
      <cdr:y>0.92479</cdr:y>
    </cdr:from>
    <cdr:to>
      <cdr:x>0.95593</cdr:x>
      <cdr:y>0.98442</cdr:y>
    </cdr:to>
    <cdr:sp macro="" textlink="">
      <cdr:nvSpPr>
        <cdr:cNvPr id="2" name="9 CuadroTexto"/>
        <cdr:cNvSpPr txBox="1"/>
      </cdr:nvSpPr>
      <cdr:spPr>
        <a:xfrm xmlns:a="http://schemas.openxmlformats.org/drawingml/2006/main">
          <a:off x="234633" y="7622957"/>
          <a:ext cx="2244564" cy="49147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/>
            <a:t>ACUMULADO:</a:t>
          </a:r>
          <a:r>
            <a:rPr lang="es-ES" sz="1000" b="1" baseline="0"/>
            <a:t> del 12/03 al 31/08</a:t>
          </a:r>
          <a:endParaRPr lang="es-ES" sz="1000" b="1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" name="Text Box 11">
          <a:extLst>
            <a:ext uri="{FF2B5EF4-FFF2-40B4-BE49-F238E27FC236}">
              <a16:creationId xmlns="" xmlns:a16="http://schemas.microsoft.com/office/drawing/2014/main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" name="Text Box 12">
          <a:extLst>
            <a:ext uri="{FF2B5EF4-FFF2-40B4-BE49-F238E27FC236}">
              <a16:creationId xmlns="" xmlns:a16="http://schemas.microsoft.com/office/drawing/2014/main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" name="Text Box 13">
          <a:extLst>
            <a:ext uri="{FF2B5EF4-FFF2-40B4-BE49-F238E27FC236}">
              <a16:creationId xmlns="" xmlns:a16="http://schemas.microsoft.com/office/drawing/2014/main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5" name="Text Box 25">
          <a:extLst>
            <a:ext uri="{FF2B5EF4-FFF2-40B4-BE49-F238E27FC236}">
              <a16:creationId xmlns="" xmlns:a16="http://schemas.microsoft.com/office/drawing/2014/main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6" name="Text Box 26">
          <a:extLst>
            <a:ext uri="{FF2B5EF4-FFF2-40B4-BE49-F238E27FC236}">
              <a16:creationId xmlns="" xmlns:a16="http://schemas.microsoft.com/office/drawing/2014/main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7" name="Text Box 27">
          <a:extLst>
            <a:ext uri="{FF2B5EF4-FFF2-40B4-BE49-F238E27FC236}">
              <a16:creationId xmlns="" xmlns:a16="http://schemas.microsoft.com/office/drawing/2014/main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8" name="Text Box 11">
          <a:extLst>
            <a:ext uri="{FF2B5EF4-FFF2-40B4-BE49-F238E27FC236}">
              <a16:creationId xmlns="" xmlns:a16="http://schemas.microsoft.com/office/drawing/2014/main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9" name="Text Box 12">
          <a:extLst>
            <a:ext uri="{FF2B5EF4-FFF2-40B4-BE49-F238E27FC236}">
              <a16:creationId xmlns="" xmlns:a16="http://schemas.microsoft.com/office/drawing/2014/main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0" name="Text Box 13">
          <a:extLst>
            <a:ext uri="{FF2B5EF4-FFF2-40B4-BE49-F238E27FC236}">
              <a16:creationId xmlns="" xmlns:a16="http://schemas.microsoft.com/office/drawing/2014/main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1" name="Text Box 25">
          <a:extLst>
            <a:ext uri="{FF2B5EF4-FFF2-40B4-BE49-F238E27FC236}">
              <a16:creationId xmlns="" xmlns:a16="http://schemas.microsoft.com/office/drawing/2014/main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2" name="Text Box 26">
          <a:extLst>
            <a:ext uri="{FF2B5EF4-FFF2-40B4-BE49-F238E27FC236}">
              <a16:creationId xmlns="" xmlns:a16="http://schemas.microsoft.com/office/drawing/2014/main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3" name="Text Box 27">
          <a:extLst>
            <a:ext uri="{FF2B5EF4-FFF2-40B4-BE49-F238E27FC236}">
              <a16:creationId xmlns="" xmlns:a16="http://schemas.microsoft.com/office/drawing/2014/main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4" name="Text Box 11">
          <a:extLst>
            <a:ext uri="{FF2B5EF4-FFF2-40B4-BE49-F238E27FC236}">
              <a16:creationId xmlns="" xmlns:a16="http://schemas.microsoft.com/office/drawing/2014/main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5" name="Text Box 12">
          <a:extLst>
            <a:ext uri="{FF2B5EF4-FFF2-40B4-BE49-F238E27FC236}">
              <a16:creationId xmlns="" xmlns:a16="http://schemas.microsoft.com/office/drawing/2014/main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6" name="Text Box 13">
          <a:extLst>
            <a:ext uri="{FF2B5EF4-FFF2-40B4-BE49-F238E27FC236}">
              <a16:creationId xmlns="" xmlns:a16="http://schemas.microsoft.com/office/drawing/2014/main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7" name="Text Box 25">
          <a:extLst>
            <a:ext uri="{FF2B5EF4-FFF2-40B4-BE49-F238E27FC236}">
              <a16:creationId xmlns="" xmlns:a16="http://schemas.microsoft.com/office/drawing/2014/main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8" name="Text Box 26">
          <a:extLst>
            <a:ext uri="{FF2B5EF4-FFF2-40B4-BE49-F238E27FC236}">
              <a16:creationId xmlns="" xmlns:a16="http://schemas.microsoft.com/office/drawing/2014/main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9" name="Text Box 27">
          <a:extLst>
            <a:ext uri="{FF2B5EF4-FFF2-40B4-BE49-F238E27FC236}">
              <a16:creationId xmlns="" xmlns:a16="http://schemas.microsoft.com/office/drawing/2014/main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0" name="Text Box 11">
          <a:extLst>
            <a:ext uri="{FF2B5EF4-FFF2-40B4-BE49-F238E27FC236}">
              <a16:creationId xmlns="" xmlns:a16="http://schemas.microsoft.com/office/drawing/2014/main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1" name="Text Box 12">
          <a:extLst>
            <a:ext uri="{FF2B5EF4-FFF2-40B4-BE49-F238E27FC236}">
              <a16:creationId xmlns="" xmlns:a16="http://schemas.microsoft.com/office/drawing/2014/main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2" name="Text Box 13">
          <a:extLst>
            <a:ext uri="{FF2B5EF4-FFF2-40B4-BE49-F238E27FC236}">
              <a16:creationId xmlns="" xmlns:a16="http://schemas.microsoft.com/office/drawing/2014/main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3" name="Text Box 25">
          <a:extLst>
            <a:ext uri="{FF2B5EF4-FFF2-40B4-BE49-F238E27FC236}">
              <a16:creationId xmlns="" xmlns:a16="http://schemas.microsoft.com/office/drawing/2014/main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4" name="Text Box 26">
          <a:extLst>
            <a:ext uri="{FF2B5EF4-FFF2-40B4-BE49-F238E27FC236}">
              <a16:creationId xmlns="" xmlns:a16="http://schemas.microsoft.com/office/drawing/2014/main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5" name="Text Box 27">
          <a:extLst>
            <a:ext uri="{FF2B5EF4-FFF2-40B4-BE49-F238E27FC236}">
              <a16:creationId xmlns="" xmlns:a16="http://schemas.microsoft.com/office/drawing/2014/main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8" name="Text Box 11">
          <a:extLst>
            <a:ext uri="{FF2B5EF4-FFF2-40B4-BE49-F238E27FC236}">
              <a16:creationId xmlns="" xmlns:a16="http://schemas.microsoft.com/office/drawing/2014/main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9" name="Text Box 12">
          <a:extLst>
            <a:ext uri="{FF2B5EF4-FFF2-40B4-BE49-F238E27FC236}">
              <a16:creationId xmlns="" xmlns:a16="http://schemas.microsoft.com/office/drawing/2014/main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0" name="Text Box 13">
          <a:extLst>
            <a:ext uri="{FF2B5EF4-FFF2-40B4-BE49-F238E27FC236}">
              <a16:creationId xmlns="" xmlns:a16="http://schemas.microsoft.com/office/drawing/2014/main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1" name="Text Box 25">
          <a:extLst>
            <a:ext uri="{FF2B5EF4-FFF2-40B4-BE49-F238E27FC236}">
              <a16:creationId xmlns="" xmlns:a16="http://schemas.microsoft.com/office/drawing/2014/main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2" name="Text Box 26">
          <a:extLst>
            <a:ext uri="{FF2B5EF4-FFF2-40B4-BE49-F238E27FC236}">
              <a16:creationId xmlns="" xmlns:a16="http://schemas.microsoft.com/office/drawing/2014/main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3" name="Text Box 27">
          <a:extLst>
            <a:ext uri="{FF2B5EF4-FFF2-40B4-BE49-F238E27FC236}">
              <a16:creationId xmlns="" xmlns:a16="http://schemas.microsoft.com/office/drawing/2014/main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4" name="Text Box 11">
          <a:extLst>
            <a:ext uri="{FF2B5EF4-FFF2-40B4-BE49-F238E27FC236}">
              <a16:creationId xmlns="" xmlns:a16="http://schemas.microsoft.com/office/drawing/2014/main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5" name="Text Box 12">
          <a:extLst>
            <a:ext uri="{FF2B5EF4-FFF2-40B4-BE49-F238E27FC236}">
              <a16:creationId xmlns="" xmlns:a16="http://schemas.microsoft.com/office/drawing/2014/main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6" name="Text Box 13">
          <a:extLst>
            <a:ext uri="{FF2B5EF4-FFF2-40B4-BE49-F238E27FC236}">
              <a16:creationId xmlns="" xmlns:a16="http://schemas.microsoft.com/office/drawing/2014/main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7" name="Text Box 25">
          <a:extLst>
            <a:ext uri="{FF2B5EF4-FFF2-40B4-BE49-F238E27FC236}">
              <a16:creationId xmlns="" xmlns:a16="http://schemas.microsoft.com/office/drawing/2014/main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8" name="Text Box 26">
          <a:extLst>
            <a:ext uri="{FF2B5EF4-FFF2-40B4-BE49-F238E27FC236}">
              <a16:creationId xmlns="" xmlns:a16="http://schemas.microsoft.com/office/drawing/2014/main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9" name="Text Box 27">
          <a:extLst>
            <a:ext uri="{FF2B5EF4-FFF2-40B4-BE49-F238E27FC236}">
              <a16:creationId xmlns="" xmlns:a16="http://schemas.microsoft.com/office/drawing/2014/main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43793</xdr:rowOff>
    </xdr:from>
    <xdr:to>
      <xdr:col>11</xdr:col>
      <xdr:colOff>227410</xdr:colOff>
      <xdr:row>52</xdr:row>
      <xdr:rowOff>784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95948"/>
          <a:ext cx="6019048" cy="3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47</xdr:row>
      <xdr:rowOff>0</xdr:rowOff>
    </xdr:from>
    <xdr:to>
      <xdr:col>6</xdr:col>
      <xdr:colOff>0</xdr:colOff>
      <xdr:row>47</xdr:row>
      <xdr:rowOff>0</xdr:rowOff>
    </xdr:to>
    <xdr:sp macro="" textlink="">
      <xdr:nvSpPr>
        <xdr:cNvPr id="2049" name="Line 8">
          <a:extLst>
            <a:ext uri="{FF2B5EF4-FFF2-40B4-BE49-F238E27FC236}">
              <a16:creationId xmlns:a16="http://schemas.microsoft.com/office/drawing/2014/main" xmlns="" id="{00000000-0008-0000-0800-000001080000}"/>
            </a:ext>
          </a:extLst>
        </xdr:cNvPr>
        <xdr:cNvSpPr>
          <a:spLocks noChangeShapeType="1"/>
        </xdr:cNvSpPr>
      </xdr:nvSpPr>
      <xdr:spPr bwMode="auto">
        <a:xfrm>
          <a:off x="5627716" y="13159047"/>
          <a:ext cx="0" cy="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3" name="Text Box 1">
          <a:extLst>
            <a:ext uri="{FF2B5EF4-FFF2-40B4-BE49-F238E27FC236}">
              <a16:creationId xmlns:a16="http://schemas.microsoft.com/office/drawing/2014/main" xmlns="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9005</xdr:rowOff>
    </xdr:to>
    <xdr:sp macro="" textlink="">
      <xdr:nvSpPr>
        <xdr:cNvPr id="256004" name="Text Box 3">
          <a:extLst>
            <a:ext uri="{FF2B5EF4-FFF2-40B4-BE49-F238E27FC236}">
              <a16:creationId xmlns:a16="http://schemas.microsoft.com/office/drawing/2014/main" xmlns="" id="{00000000-0008-0000-1100-000004E8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5" name="Text Box 4">
          <a:extLst>
            <a:ext uri="{FF2B5EF4-FFF2-40B4-BE49-F238E27FC236}">
              <a16:creationId xmlns:a16="http://schemas.microsoft.com/office/drawing/2014/main" xmlns="" id="{00000000-0008-0000-1100-000005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6" name="Text Box 5">
          <a:extLst>
            <a:ext uri="{FF2B5EF4-FFF2-40B4-BE49-F238E27FC236}">
              <a16:creationId xmlns:a16="http://schemas.microsoft.com/office/drawing/2014/main" xmlns="" id="{00000000-0008-0000-1100-000006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7" name="Text Box 6">
          <a:extLst>
            <a:ext uri="{FF2B5EF4-FFF2-40B4-BE49-F238E27FC236}">
              <a16:creationId xmlns:a16="http://schemas.microsoft.com/office/drawing/2014/main" xmlns="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08" name="Chart 7">
          <a:extLst>
            <a:ext uri="{FF2B5EF4-FFF2-40B4-BE49-F238E27FC236}">
              <a16:creationId xmlns:a16="http://schemas.microsoft.com/office/drawing/2014/main" xmlns="" id="{00000000-0008-0000-1100-00000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9" name="Text Box 8">
          <a:extLst>
            <a:ext uri="{FF2B5EF4-FFF2-40B4-BE49-F238E27FC236}">
              <a16:creationId xmlns:a16="http://schemas.microsoft.com/office/drawing/2014/main" xmlns="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0" name="Chart 9">
          <a:extLst>
            <a:ext uri="{FF2B5EF4-FFF2-40B4-BE49-F238E27FC236}">
              <a16:creationId xmlns:a16="http://schemas.microsoft.com/office/drawing/2014/main" xmlns="" id="{00000000-0008-0000-1100-00000A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1" name="Chart 10">
          <a:extLst>
            <a:ext uri="{FF2B5EF4-FFF2-40B4-BE49-F238E27FC236}">
              <a16:creationId xmlns:a16="http://schemas.microsoft.com/office/drawing/2014/main" xmlns="" id="{00000000-0008-0000-1100-00000B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2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3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4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5" name="Chart 14">
          <a:extLst>
            <a:ext uri="{FF2B5EF4-FFF2-40B4-BE49-F238E27FC236}">
              <a16:creationId xmlns:a16="http://schemas.microsoft.com/office/drawing/2014/main" xmlns="" id="{00000000-0008-0000-1100-00000F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16" name="Text Box 15">
          <a:extLst>
            <a:ext uri="{FF2B5EF4-FFF2-40B4-BE49-F238E27FC236}">
              <a16:creationId xmlns:a16="http://schemas.microsoft.com/office/drawing/2014/main" xmlns="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74815</xdr:colOff>
      <xdr:row>35</xdr:row>
      <xdr:rowOff>18877</xdr:rowOff>
    </xdr:to>
    <xdr:sp macro="" textlink="">
      <xdr:nvSpPr>
        <xdr:cNvPr id="256017" name="Text Box 17">
          <a:extLst>
            <a:ext uri="{FF2B5EF4-FFF2-40B4-BE49-F238E27FC236}">
              <a16:creationId xmlns:a16="http://schemas.microsoft.com/office/drawing/2014/main" xmlns="" id="{00000000-0008-0000-1100-000011E80300}"/>
            </a:ext>
          </a:extLst>
        </xdr:cNvPr>
        <xdr:cNvSpPr txBox="1">
          <a:spLocks noChangeArrowheads="1"/>
        </xdr:cNvSpPr>
      </xdr:nvSpPr>
      <xdr:spPr bwMode="auto">
        <a:xfrm>
          <a:off x="6982691" y="11937076"/>
          <a:ext cx="74814" cy="207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8" name="Text Box 18">
          <a:extLst>
            <a:ext uri="{FF2B5EF4-FFF2-40B4-BE49-F238E27FC236}">
              <a16:creationId xmlns:a16="http://schemas.microsoft.com/office/drawing/2014/main" xmlns="" id="{00000000-0008-0000-1100-000012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9" name="Text Box 19">
          <a:extLst>
            <a:ext uri="{FF2B5EF4-FFF2-40B4-BE49-F238E27FC236}">
              <a16:creationId xmlns:a16="http://schemas.microsoft.com/office/drawing/2014/main" xmlns="" id="{00000000-0008-0000-1100-000013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0" name="Text Box 20">
          <a:extLst>
            <a:ext uri="{FF2B5EF4-FFF2-40B4-BE49-F238E27FC236}">
              <a16:creationId xmlns:a16="http://schemas.microsoft.com/office/drawing/2014/main" xmlns="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1" name="Chart 21">
          <a:extLst>
            <a:ext uri="{FF2B5EF4-FFF2-40B4-BE49-F238E27FC236}">
              <a16:creationId xmlns:a16="http://schemas.microsoft.com/office/drawing/2014/main" xmlns="" id="{00000000-0008-0000-1100-000015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2" name="Text Box 22">
          <a:extLst>
            <a:ext uri="{FF2B5EF4-FFF2-40B4-BE49-F238E27FC236}">
              <a16:creationId xmlns:a16="http://schemas.microsoft.com/office/drawing/2014/main" xmlns="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3" name="Chart 23">
          <a:extLst>
            <a:ext uri="{FF2B5EF4-FFF2-40B4-BE49-F238E27FC236}">
              <a16:creationId xmlns:a16="http://schemas.microsoft.com/office/drawing/2014/main" xmlns="" id="{00000000-0008-0000-1100-000017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4" name="Chart 24">
          <a:extLst>
            <a:ext uri="{FF2B5EF4-FFF2-40B4-BE49-F238E27FC236}">
              <a16:creationId xmlns:a16="http://schemas.microsoft.com/office/drawing/2014/main" xmlns="" id="{00000000-0008-0000-1100-00001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5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6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7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8" name="Chart 28">
          <a:extLst>
            <a:ext uri="{FF2B5EF4-FFF2-40B4-BE49-F238E27FC236}">
              <a16:creationId xmlns:a16="http://schemas.microsoft.com/office/drawing/2014/main" xmlns="" id="{00000000-0008-0000-1100-00001C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5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6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7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8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9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40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1" name="Text Box 11">
          <a:extLst>
            <a:ext uri="{FF2B5EF4-FFF2-40B4-BE49-F238E27FC236}">
              <a16:creationId xmlns:a16="http://schemas.microsoft.com/office/drawing/2014/main" xmlns="" id="{00000000-0008-0000-1100-000029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2" name="Text Box 12">
          <a:extLst>
            <a:ext uri="{FF2B5EF4-FFF2-40B4-BE49-F238E27FC236}">
              <a16:creationId xmlns:a16="http://schemas.microsoft.com/office/drawing/2014/main" xmlns="" id="{00000000-0008-0000-1100-00002A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3" name="Text Box 13">
          <a:extLst>
            <a:ext uri="{FF2B5EF4-FFF2-40B4-BE49-F238E27FC236}">
              <a16:creationId xmlns:a16="http://schemas.microsoft.com/office/drawing/2014/main" xmlns="" id="{00000000-0008-0000-1100-00002B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4" name="Text Box 25">
          <a:extLst>
            <a:ext uri="{FF2B5EF4-FFF2-40B4-BE49-F238E27FC236}">
              <a16:creationId xmlns:a16="http://schemas.microsoft.com/office/drawing/2014/main" xmlns="" id="{00000000-0008-0000-1100-00002C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5" name="Text Box 26">
          <a:extLst>
            <a:ext uri="{FF2B5EF4-FFF2-40B4-BE49-F238E27FC236}">
              <a16:creationId xmlns:a16="http://schemas.microsoft.com/office/drawing/2014/main" xmlns="" id="{00000000-0008-0000-1100-00002D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6" name="Text Box 27">
          <a:extLst>
            <a:ext uri="{FF2B5EF4-FFF2-40B4-BE49-F238E27FC236}">
              <a16:creationId xmlns:a16="http://schemas.microsoft.com/office/drawing/2014/main" xmlns="" id="{00000000-0008-0000-1100-00002E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1" name="Object 1" hidden="1">
              <a:extLst>
                <a:ext uri="{63B3BB69-23CF-44E3-9099-C40C66FF867C}">
                  <a14:compatExt spid="_x0000_s256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2" name="Object 2" hidden="1">
              <a:extLst>
                <a:ext uri="{63B3BB69-23CF-44E3-9099-C40C66FF867C}">
                  <a14:compatExt spid="_x0000_s256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xmlns="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xmlns="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1" name="Text Box 15">
          <a:extLst>
            <a:ext uri="{FF2B5EF4-FFF2-40B4-BE49-F238E27FC236}">
              <a16:creationId xmlns:a16="http://schemas.microsoft.com/office/drawing/2014/main" xmlns="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2" name="Text Box 20">
          <a:extLst>
            <a:ext uri="{FF2B5EF4-FFF2-40B4-BE49-F238E27FC236}">
              <a16:creationId xmlns:a16="http://schemas.microsoft.com/office/drawing/2014/main" xmlns="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3" name="Text Box 22">
          <a:extLst>
            <a:ext uri="{FF2B5EF4-FFF2-40B4-BE49-F238E27FC236}">
              <a16:creationId xmlns:a16="http://schemas.microsoft.com/office/drawing/2014/main" xmlns="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76200</xdr:colOff>
      <xdr:row>11</xdr:row>
      <xdr:rowOff>190500</xdr:rowOff>
    </xdr:from>
    <xdr:to>
      <xdr:col>6</xdr:col>
      <xdr:colOff>732593</xdr:colOff>
      <xdr:row>34</xdr:row>
      <xdr:rowOff>266245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514725"/>
          <a:ext cx="6657143" cy="36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49" name="Text Box 1">
          <a:extLst>
            <a:ext uri="{FF2B5EF4-FFF2-40B4-BE49-F238E27FC236}">
              <a16:creationId xmlns:a16="http://schemas.microsoft.com/office/drawing/2014/main" xmlns="" id="{00000000-0008-0000-1400-00001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0" name="Text Box 4">
          <a:extLst>
            <a:ext uri="{FF2B5EF4-FFF2-40B4-BE49-F238E27FC236}">
              <a16:creationId xmlns:a16="http://schemas.microsoft.com/office/drawing/2014/main" xmlns="" id="{00000000-0008-0000-1400-000012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1" name="Text Box 5">
          <a:extLst>
            <a:ext uri="{FF2B5EF4-FFF2-40B4-BE49-F238E27FC236}">
              <a16:creationId xmlns:a16="http://schemas.microsoft.com/office/drawing/2014/main" xmlns="" id="{00000000-0008-0000-1400-000013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2" name="Text Box 6">
          <a:extLst>
            <a:ext uri="{FF2B5EF4-FFF2-40B4-BE49-F238E27FC236}">
              <a16:creationId xmlns:a16="http://schemas.microsoft.com/office/drawing/2014/main" xmlns="" id="{00000000-0008-0000-1400-000014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3" name="Chart 7">
          <a:extLst>
            <a:ext uri="{FF2B5EF4-FFF2-40B4-BE49-F238E27FC236}">
              <a16:creationId xmlns:a16="http://schemas.microsoft.com/office/drawing/2014/main" xmlns="" id="{00000000-0008-0000-1400-00001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4" name="Text Box 8">
          <a:extLst>
            <a:ext uri="{FF2B5EF4-FFF2-40B4-BE49-F238E27FC236}">
              <a16:creationId xmlns:a16="http://schemas.microsoft.com/office/drawing/2014/main" xmlns="" id="{00000000-0008-0000-1400-000016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5" name="Chart 9">
          <a:extLst>
            <a:ext uri="{FF2B5EF4-FFF2-40B4-BE49-F238E27FC236}">
              <a16:creationId xmlns:a16="http://schemas.microsoft.com/office/drawing/2014/main" xmlns="" id="{00000000-0008-0000-1400-00001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6" name="Chart 10">
          <a:extLst>
            <a:ext uri="{FF2B5EF4-FFF2-40B4-BE49-F238E27FC236}">
              <a16:creationId xmlns:a16="http://schemas.microsoft.com/office/drawing/2014/main" xmlns="" id="{00000000-0008-0000-1400-00001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7" name="Text Box 11">
          <a:extLst>
            <a:ext uri="{FF2B5EF4-FFF2-40B4-BE49-F238E27FC236}">
              <a16:creationId xmlns:a16="http://schemas.microsoft.com/office/drawing/2014/main" xmlns="" id="{00000000-0008-0000-1400-000019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8" name="Text Box 12">
          <a:extLst>
            <a:ext uri="{FF2B5EF4-FFF2-40B4-BE49-F238E27FC236}">
              <a16:creationId xmlns:a16="http://schemas.microsoft.com/office/drawing/2014/main" xmlns="" id="{00000000-0008-0000-1400-00001A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9" name="Text Box 13">
          <a:extLst>
            <a:ext uri="{FF2B5EF4-FFF2-40B4-BE49-F238E27FC236}">
              <a16:creationId xmlns:a16="http://schemas.microsoft.com/office/drawing/2014/main" xmlns="" id="{00000000-0008-0000-1400-00001B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0" name="Chart 14">
          <a:extLst>
            <a:ext uri="{FF2B5EF4-FFF2-40B4-BE49-F238E27FC236}">
              <a16:creationId xmlns:a16="http://schemas.microsoft.com/office/drawing/2014/main" xmlns="" id="{00000000-0008-0000-1400-00001C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1" name="Text Box 15">
          <a:extLst>
            <a:ext uri="{FF2B5EF4-FFF2-40B4-BE49-F238E27FC236}">
              <a16:creationId xmlns:a16="http://schemas.microsoft.com/office/drawing/2014/main" xmlns="" id="{00000000-0008-0000-1400-00001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62" name="Text Box 17">
          <a:extLst>
            <a:ext uri="{FF2B5EF4-FFF2-40B4-BE49-F238E27FC236}">
              <a16:creationId xmlns:a16="http://schemas.microsoft.com/office/drawing/2014/main" xmlns="" id="{00000000-0008-0000-1400-00001E040300}"/>
            </a:ext>
          </a:extLst>
        </xdr:cNvPr>
        <xdr:cNvSpPr txBox="1">
          <a:spLocks noChangeArrowheads="1"/>
        </xdr:cNvSpPr>
      </xdr:nvSpPr>
      <xdr:spPr bwMode="auto">
        <a:xfrm>
          <a:off x="374073" y="1015815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3" name="Text Box 18">
          <a:extLst>
            <a:ext uri="{FF2B5EF4-FFF2-40B4-BE49-F238E27FC236}">
              <a16:creationId xmlns:a16="http://schemas.microsoft.com/office/drawing/2014/main" xmlns="" id="{00000000-0008-0000-1400-00001F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4" name="Text Box 19">
          <a:extLst>
            <a:ext uri="{FF2B5EF4-FFF2-40B4-BE49-F238E27FC236}">
              <a16:creationId xmlns:a16="http://schemas.microsoft.com/office/drawing/2014/main" xmlns="" id="{00000000-0008-0000-1400-000020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5" name="Text Box 20">
          <a:extLst>
            <a:ext uri="{FF2B5EF4-FFF2-40B4-BE49-F238E27FC236}">
              <a16:creationId xmlns:a16="http://schemas.microsoft.com/office/drawing/2014/main" xmlns="" id="{00000000-0008-0000-1400-00002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6" name="Chart 21">
          <a:extLst>
            <a:ext uri="{FF2B5EF4-FFF2-40B4-BE49-F238E27FC236}">
              <a16:creationId xmlns:a16="http://schemas.microsoft.com/office/drawing/2014/main" xmlns="" id="{00000000-0008-0000-1400-00002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7" name="Text Box 22">
          <a:extLst>
            <a:ext uri="{FF2B5EF4-FFF2-40B4-BE49-F238E27FC236}">
              <a16:creationId xmlns:a16="http://schemas.microsoft.com/office/drawing/2014/main" xmlns="" id="{00000000-0008-0000-1400-000023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8" name="Chart 23">
          <a:extLst>
            <a:ext uri="{FF2B5EF4-FFF2-40B4-BE49-F238E27FC236}">
              <a16:creationId xmlns:a16="http://schemas.microsoft.com/office/drawing/2014/main" xmlns="" id="{00000000-0008-0000-1400-00002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9" name="Chart 24">
          <a:extLst>
            <a:ext uri="{FF2B5EF4-FFF2-40B4-BE49-F238E27FC236}">
              <a16:creationId xmlns:a16="http://schemas.microsoft.com/office/drawing/2014/main" xmlns="" id="{00000000-0008-0000-1400-00002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0" name="Text Box 25">
          <a:extLst>
            <a:ext uri="{FF2B5EF4-FFF2-40B4-BE49-F238E27FC236}">
              <a16:creationId xmlns:a16="http://schemas.microsoft.com/office/drawing/2014/main" xmlns="" id="{00000000-0008-0000-1400-000026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1" name="Text Box 26">
          <a:extLst>
            <a:ext uri="{FF2B5EF4-FFF2-40B4-BE49-F238E27FC236}">
              <a16:creationId xmlns:a16="http://schemas.microsoft.com/office/drawing/2014/main" xmlns="" id="{00000000-0008-0000-1400-000027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2" name="Text Box 27">
          <a:extLst>
            <a:ext uri="{FF2B5EF4-FFF2-40B4-BE49-F238E27FC236}">
              <a16:creationId xmlns:a16="http://schemas.microsoft.com/office/drawing/2014/main" xmlns="" id="{00000000-0008-0000-1400-000028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73" name="Chart 28">
          <a:extLst>
            <a:ext uri="{FF2B5EF4-FFF2-40B4-BE49-F238E27FC236}">
              <a16:creationId xmlns:a16="http://schemas.microsoft.com/office/drawing/2014/main" xmlns="" id="{00000000-0008-0000-1400-000029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4" name="Text Box 32">
          <a:extLst>
            <a:ext uri="{FF2B5EF4-FFF2-40B4-BE49-F238E27FC236}">
              <a16:creationId xmlns:a16="http://schemas.microsoft.com/office/drawing/2014/main" xmlns="" id="{00000000-0008-0000-1400-00002A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5" name="Text Box 33">
          <a:extLst>
            <a:ext uri="{FF2B5EF4-FFF2-40B4-BE49-F238E27FC236}">
              <a16:creationId xmlns:a16="http://schemas.microsoft.com/office/drawing/2014/main" xmlns="" id="{00000000-0008-0000-1400-00002B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6" name="Text Box 34">
          <a:extLst>
            <a:ext uri="{FF2B5EF4-FFF2-40B4-BE49-F238E27FC236}">
              <a16:creationId xmlns:a16="http://schemas.microsoft.com/office/drawing/2014/main" xmlns="" id="{00000000-0008-0000-1400-00002C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7" name="Text Box 35">
          <a:extLst>
            <a:ext uri="{FF2B5EF4-FFF2-40B4-BE49-F238E27FC236}">
              <a16:creationId xmlns:a16="http://schemas.microsoft.com/office/drawing/2014/main" xmlns="" id="{00000000-0008-0000-1400-00002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8" name="Text Box 36">
          <a:extLst>
            <a:ext uri="{FF2B5EF4-FFF2-40B4-BE49-F238E27FC236}">
              <a16:creationId xmlns:a16="http://schemas.microsoft.com/office/drawing/2014/main" xmlns="" id="{00000000-0008-0000-1400-00002E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9" name="Text Box 37">
          <a:extLst>
            <a:ext uri="{FF2B5EF4-FFF2-40B4-BE49-F238E27FC236}">
              <a16:creationId xmlns:a16="http://schemas.microsoft.com/office/drawing/2014/main" xmlns="" id="{00000000-0008-0000-1400-00002F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29</xdr:row>
      <xdr:rowOff>0</xdr:rowOff>
    </xdr:from>
    <xdr:to>
      <xdr:col>1</xdr:col>
      <xdr:colOff>124691</xdr:colOff>
      <xdr:row>29</xdr:row>
      <xdr:rowOff>199505</xdr:rowOff>
    </xdr:to>
    <xdr:sp macro="" textlink="">
      <xdr:nvSpPr>
        <xdr:cNvPr id="197680" name="Text Box 39">
          <a:extLst>
            <a:ext uri="{FF2B5EF4-FFF2-40B4-BE49-F238E27FC236}">
              <a16:creationId xmlns:a16="http://schemas.microsoft.com/office/drawing/2014/main" xmlns="" id="{00000000-0008-0000-1400-000030040300}"/>
            </a:ext>
          </a:extLst>
        </xdr:cNvPr>
        <xdr:cNvSpPr txBox="1">
          <a:spLocks noChangeArrowheads="1"/>
        </xdr:cNvSpPr>
      </xdr:nvSpPr>
      <xdr:spPr bwMode="auto">
        <a:xfrm>
          <a:off x="374073" y="9202189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1" name="Chart 41">
          <a:extLst>
            <a:ext uri="{FF2B5EF4-FFF2-40B4-BE49-F238E27FC236}">
              <a16:creationId xmlns:a16="http://schemas.microsoft.com/office/drawing/2014/main" xmlns="" id="{00000000-0008-0000-1400-000031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2" name="Chart 42">
          <a:extLst>
            <a:ext uri="{FF2B5EF4-FFF2-40B4-BE49-F238E27FC236}">
              <a16:creationId xmlns:a16="http://schemas.microsoft.com/office/drawing/2014/main" xmlns="" id="{00000000-0008-0000-1400-00003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3" name="Chart 43">
          <a:extLst>
            <a:ext uri="{FF2B5EF4-FFF2-40B4-BE49-F238E27FC236}">
              <a16:creationId xmlns:a16="http://schemas.microsoft.com/office/drawing/2014/main" xmlns="" id="{00000000-0008-0000-1400-000033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4" name="Chart 44">
          <a:extLst>
            <a:ext uri="{FF2B5EF4-FFF2-40B4-BE49-F238E27FC236}">
              <a16:creationId xmlns:a16="http://schemas.microsoft.com/office/drawing/2014/main" xmlns="" id="{00000000-0008-0000-1400-00003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5" name="Chart 45">
          <a:extLst>
            <a:ext uri="{FF2B5EF4-FFF2-40B4-BE49-F238E27FC236}">
              <a16:creationId xmlns:a16="http://schemas.microsoft.com/office/drawing/2014/main" xmlns="" id="{00000000-0008-0000-1400-00003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6" name="Chart 46">
          <a:extLst>
            <a:ext uri="{FF2B5EF4-FFF2-40B4-BE49-F238E27FC236}">
              <a16:creationId xmlns:a16="http://schemas.microsoft.com/office/drawing/2014/main" xmlns="" id="{00000000-0008-0000-1400-000036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7" name="Chart 14">
          <a:extLst>
            <a:ext uri="{FF2B5EF4-FFF2-40B4-BE49-F238E27FC236}">
              <a16:creationId xmlns:a16="http://schemas.microsoft.com/office/drawing/2014/main" xmlns="" id="{00000000-0008-0000-1400-00003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8" name="Chart 28">
          <a:extLst>
            <a:ext uri="{FF2B5EF4-FFF2-40B4-BE49-F238E27FC236}">
              <a16:creationId xmlns:a16="http://schemas.microsoft.com/office/drawing/2014/main" xmlns="" id="{00000000-0008-0000-1400-00003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58189</xdr:rowOff>
    </xdr:to>
    <xdr:sp macro="" textlink="">
      <xdr:nvSpPr>
        <xdr:cNvPr id="197689" name="Text Box 5">
          <a:extLst>
            <a:ext uri="{FF2B5EF4-FFF2-40B4-BE49-F238E27FC236}">
              <a16:creationId xmlns:a16="http://schemas.microsoft.com/office/drawing/2014/main" xmlns="" id="{00000000-0008-0000-1400-00003904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241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90" name="Text Box 17">
          <a:extLst>
            <a:ext uri="{FF2B5EF4-FFF2-40B4-BE49-F238E27FC236}">
              <a16:creationId xmlns:a16="http://schemas.microsoft.com/office/drawing/2014/main" xmlns="" id="{00000000-0008-0000-1400-00003A040300}"/>
            </a:ext>
          </a:extLst>
        </xdr:cNvPr>
        <xdr:cNvSpPr txBox="1">
          <a:spLocks noChangeArrowheads="1"/>
        </xdr:cNvSpPr>
      </xdr:nvSpPr>
      <xdr:spPr bwMode="auto">
        <a:xfrm>
          <a:off x="374073" y="1052391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6</xdr:col>
      <xdr:colOff>608925</xdr:colOff>
      <xdr:row>38</xdr:row>
      <xdr:rowOff>161571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5781675"/>
          <a:ext cx="5400000" cy="28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473825</xdr:colOff>
      <xdr:row>66</xdr:row>
      <xdr:rowOff>124691</xdr:rowOff>
    </xdr:from>
    <xdr:to>
      <xdr:col>7</xdr:col>
      <xdr:colOff>548640</xdr:colOff>
      <xdr:row>67</xdr:row>
      <xdr:rowOff>141316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xmlns="" id="{00000000-0008-0000-0B00-000001100000}"/>
            </a:ext>
          </a:extLst>
        </xdr:cNvPr>
        <xdr:cNvSpPr txBox="1">
          <a:spLocks noChangeArrowheads="1"/>
        </xdr:cNvSpPr>
      </xdr:nvSpPr>
      <xdr:spPr bwMode="auto">
        <a:xfrm>
          <a:off x="8389100" y="13316816"/>
          <a:ext cx="74815" cy="178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473825</xdr:colOff>
      <xdr:row>69</xdr:row>
      <xdr:rowOff>0</xdr:rowOff>
    </xdr:from>
    <xdr:to>
      <xdr:col>5</xdr:col>
      <xdr:colOff>548640</xdr:colOff>
      <xdr:row>69</xdr:row>
      <xdr:rowOff>199505</xdr:rowOff>
    </xdr:to>
    <xdr:sp macro="" textlink="">
      <xdr:nvSpPr>
        <xdr:cNvPr id="3" name="Text Box 18">
          <a:extLst>
            <a:ext uri="{FF2B5EF4-FFF2-40B4-BE49-F238E27FC236}">
              <a16:creationId xmlns:a16="http://schemas.microsoft.com/office/drawing/2014/main" xmlns="" id="{00000000-0008-0000-0B00-000002100000}"/>
            </a:ext>
          </a:extLst>
        </xdr:cNvPr>
        <xdr:cNvSpPr txBox="1">
          <a:spLocks noChangeArrowheads="1"/>
        </xdr:cNvSpPr>
      </xdr:nvSpPr>
      <xdr:spPr bwMode="auto">
        <a:xfrm>
          <a:off x="6865100" y="13573125"/>
          <a:ext cx="74815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27018</xdr:colOff>
      <xdr:row>6</xdr:row>
      <xdr:rowOff>92653</xdr:rowOff>
    </xdr:from>
    <xdr:to>
      <xdr:col>7</xdr:col>
      <xdr:colOff>1614748</xdr:colOff>
      <xdr:row>29</xdr:row>
      <xdr:rowOff>34291</xdr:rowOff>
    </xdr:to>
    <xdr:graphicFrame macro="">
      <xdr:nvGraphicFramePr>
        <xdr:cNvPr id="4" name="Chart 38">
          <a:extLst>
            <a:ext uri="{FF2B5EF4-FFF2-40B4-BE49-F238E27FC236}">
              <a16:creationId xmlns:a16="http://schemas.microsoft.com/office/drawing/2014/main" xmlns="" id="{00000000-0008-0000-0B00-00000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141490</xdr:colOff>
      <xdr:row>32</xdr:row>
      <xdr:rowOff>158115</xdr:rowOff>
    </xdr:from>
    <xdr:to>
      <xdr:col>7</xdr:col>
      <xdr:colOff>1485900</xdr:colOff>
      <xdr:row>54</xdr:row>
      <xdr:rowOff>83127</xdr:rowOff>
    </xdr:to>
    <xdr:graphicFrame macro="">
      <xdr:nvGraphicFramePr>
        <xdr:cNvPr id="8" name="9 Gráfico">
          <a:extLst>
            <a:ext uri="{FF2B5EF4-FFF2-40B4-BE49-F238E27FC236}">
              <a16:creationId xmlns:a16="http://schemas.microsoft.com/office/drawing/2014/main" xmlns="" id="{00000000-0008-0000-0B00-00000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411255</xdr:colOff>
      <xdr:row>4</xdr:row>
      <xdr:rowOff>57150</xdr:rowOff>
    </xdr:from>
    <xdr:to>
      <xdr:col>18</xdr:col>
      <xdr:colOff>359228</xdr:colOff>
      <xdr:row>47</xdr:row>
      <xdr:rowOff>71060</xdr:rowOff>
    </xdr:to>
    <xdr:graphicFrame macro="">
      <xdr:nvGraphicFramePr>
        <xdr:cNvPr id="2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7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8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9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0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1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2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4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5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6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7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8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1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1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2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3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5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6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7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8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1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2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3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35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36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7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8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1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2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4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5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6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7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8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9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0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1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2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4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5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6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7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8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9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0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1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2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3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4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5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6" name="AutoShape 7" descr=";)"/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7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8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1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2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3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5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6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7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8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9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0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1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2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3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4" name="AutoShape 7" descr=";)"/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5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6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7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8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9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0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1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2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3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4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5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6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7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8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9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0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1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2" name="AutoShape 7" descr=";)"/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UP/PRESUPUE/ESTADISTICAS/GENERO/2008/AFILIADOS%20MEDIOS%20GENERO/FICHA%20MEDIOS%20GENERO%20provincia%20y%20REGIMEN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ESUP\PRESUPUE\ESTADISTICAS\GENERO\2008\AFILIADOS%20MEDIOS%20GENERO\FICHA%20MEDIOS%20GENERO%20provincia%20y%20REGIMEN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ESTION\EXCEL\AFILIACI&#211;N\AFILIA%202010\MES%20DE%20ENE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ESTION/DATOS/DATOS%20VARIOS/afiliault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s mensuales (3)"/>
      <sheetName val="Series desestacionalizadas"/>
      <sheetName val="diaria"/>
      <sheetName val="reg1"/>
      <sheetName val="reg2"/>
      <sheetName val="graf"/>
      <sheetName val="SEXOS"/>
      <sheetName val="EXT"/>
      <sheetName val="total"/>
      <sheetName val="graf (2)"/>
      <sheetName val="FIEBRE"/>
      <sheetName val="gral"/>
      <sheetName val="sectores gral"/>
      <sheetName val="Hoja2"/>
      <sheetName val="auto"/>
      <sheetName val="sectores autonomos)"/>
      <sheetName val="secautgraf"/>
      <sheetName val="rea"/>
      <sheetName val="mar"/>
      <sheetName val="carbon"/>
      <sheetName val="hogar"/>
      <sheetName val="afpen"/>
      <sheetName val="Hoja 2"/>
      <sheetName val="provm."/>
      <sheetName val="provm2"/>
      <sheetName val="Hoja3"/>
      <sheetName val="presen"/>
      <sheetName val="medias"/>
      <sheetName val="Hoja5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Enero 01</v>
          </cell>
          <cell r="B6">
            <v>15208970.5</v>
          </cell>
          <cell r="D6" t="str">
            <v>. MEDIAS MENSUALES</v>
          </cell>
        </row>
        <row r="7">
          <cell r="A7" t="str">
            <v>Enero 02</v>
          </cell>
          <cell r="B7">
            <v>15712862.299999999</v>
          </cell>
          <cell r="C7">
            <v>503891.79999999888</v>
          </cell>
        </row>
        <row r="8">
          <cell r="A8" t="str">
            <v>Enero 03</v>
          </cell>
          <cell r="B8">
            <v>16201975.590322582</v>
          </cell>
          <cell r="C8">
            <v>489113.29032258317</v>
          </cell>
        </row>
        <row r="9">
          <cell r="A9" t="str">
            <v>Enero 04</v>
          </cell>
          <cell r="B9">
            <v>16622379.864516128</v>
          </cell>
          <cell r="C9">
            <v>420404.2741935458</v>
          </cell>
        </row>
        <row r="10">
          <cell r="A10" t="str">
            <v>Enero 05</v>
          </cell>
          <cell r="B10">
            <v>17175028.899999999</v>
          </cell>
          <cell r="C10">
            <v>552649.03548387066</v>
          </cell>
        </row>
        <row r="11">
          <cell r="A11" t="str">
            <v>Enero 06</v>
          </cell>
          <cell r="B11">
            <v>18145717</v>
          </cell>
          <cell r="C11">
            <v>970688.10000000149</v>
          </cell>
        </row>
        <row r="12">
          <cell r="A12" t="str">
            <v>Enero 07</v>
          </cell>
          <cell r="B12">
            <v>18778597</v>
          </cell>
          <cell r="C12">
            <v>632880</v>
          </cell>
        </row>
        <row r="13">
          <cell r="A13" t="str">
            <v>Enero 08</v>
          </cell>
          <cell r="B13">
            <v>19160798</v>
          </cell>
          <cell r="C13">
            <v>382201</v>
          </cell>
        </row>
        <row r="14">
          <cell r="A14" t="str">
            <v>Enero 09</v>
          </cell>
          <cell r="B14">
            <v>18181742.699999999</v>
          </cell>
          <cell r="C14">
            <v>-979055.30000000075</v>
          </cell>
        </row>
        <row r="15">
          <cell r="A15" t="str">
            <v>Enero 10</v>
          </cell>
          <cell r="B15">
            <v>17546011.050000001</v>
          </cell>
          <cell r="C15">
            <v>-635731.64999999851</v>
          </cell>
        </row>
        <row r="20">
          <cell r="B20" t="str">
            <v>Afiliados</v>
          </cell>
        </row>
        <row r="21">
          <cell r="B21" t="str">
            <v>MEDIOS</v>
          </cell>
        </row>
        <row r="22">
          <cell r="A22" t="str">
            <v>año 01</v>
          </cell>
          <cell r="B22">
            <v>15689504</v>
          </cell>
        </row>
        <row r="23">
          <cell r="A23" t="str">
            <v>año 02</v>
          </cell>
          <cell r="B23">
            <v>16171455</v>
          </cell>
        </row>
        <row r="24">
          <cell r="A24" t="str">
            <v>año 03</v>
          </cell>
          <cell r="B24">
            <v>16682440</v>
          </cell>
        </row>
        <row r="25">
          <cell r="A25" t="str">
            <v>año 04</v>
          </cell>
          <cell r="B25">
            <v>17144217.808743168</v>
          </cell>
        </row>
        <row r="26">
          <cell r="A26" t="str">
            <v>año 05</v>
          </cell>
          <cell r="B26">
            <v>17904252</v>
          </cell>
        </row>
        <row r="27">
          <cell r="A27" t="str">
            <v>año 06</v>
          </cell>
          <cell r="B27">
            <v>18667598.6630137</v>
          </cell>
        </row>
        <row r="28">
          <cell r="A28" t="str">
            <v>año 07</v>
          </cell>
          <cell r="B28">
            <v>19231986</v>
          </cell>
        </row>
        <row r="29">
          <cell r="A29" t="str">
            <v>año 08</v>
          </cell>
          <cell r="B29">
            <v>19136055</v>
          </cell>
        </row>
        <row r="30">
          <cell r="A30" t="str">
            <v>año 09</v>
          </cell>
          <cell r="B30">
            <v>18020470</v>
          </cell>
        </row>
        <row r="31">
          <cell r="A31" t="str">
            <v>año 10</v>
          </cell>
          <cell r="B31">
            <v>17546011.050000001</v>
          </cell>
        </row>
        <row r="42">
          <cell r="D42" t="str">
            <v>. MEDIAS ANUALES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Medias mensuales"/>
      <sheetName val="Grafico deses."/>
      <sheetName val="Series desestacionalizadas"/>
      <sheetName val="Convenios"/>
      <sheetName val="C.GENERAL"/>
      <sheetName val="CMAR"/>
      <sheetName val="CCARBON"/>
      <sheetName val="ctotal"/>
      <sheetName val="diaria"/>
      <sheetName val="reg1 (2)"/>
      <sheetName val="reg2"/>
      <sheetName val="graf (3)"/>
      <sheetName val="graf"/>
      <sheetName val="SEXOS"/>
      <sheetName val="EXT"/>
      <sheetName val="total"/>
      <sheetName val="graf (2)"/>
      <sheetName val="gral"/>
      <sheetName val="Grafico sectores"/>
      <sheetName val="sectores gral"/>
      <sheetName val="admon"/>
      <sheetName val="auto "/>
      <sheetName val="sectores autonomos)"/>
      <sheetName val="mar"/>
      <sheetName val="carbon"/>
      <sheetName val="afpen"/>
      <sheetName val="provm."/>
      <sheetName val="provm. (2)"/>
      <sheetName val="provm2"/>
      <sheetName val="Hoja3"/>
      <sheetName val="Mes (2)"/>
      <sheetName val="Hoja1"/>
      <sheetName val="Hoja2"/>
      <sheetName val="FIEBRE"/>
      <sheetName val="reg1"/>
      <sheetName val="rea"/>
      <sheetName val="hogar"/>
      <sheetName val="afdiariamedia"/>
      <sheetName val="auto"/>
      <sheetName val="Conceptos"/>
      <sheetName val="sectores nota"/>
      <sheetName val="gral (2)"/>
      <sheetName val="grafico hogar"/>
      <sheetName val="Medias mensuales (3)"/>
      <sheetName val="Series desestacionalizadas (2)"/>
      <sheetName val="Hoja5"/>
      <sheetName val="Medias mensuales (2)"/>
      <sheetName val="secautgraf"/>
      <sheetName val="Hoja 2"/>
      <sheetName val="presen"/>
      <sheetName val="medias"/>
      <sheetName val="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dic- 01</v>
          </cell>
        </row>
      </sheetData>
      <sheetData sheetId="12"/>
      <sheetData sheetId="13">
        <row r="6">
          <cell r="A6" t="str">
            <v>01</v>
          </cell>
          <cell r="B6">
            <v>15326583.349999998</v>
          </cell>
          <cell r="C6">
            <v>-38695.650000002235</v>
          </cell>
          <cell r="D6" t="str">
            <v>. MEDIAS MENSUALES MES DE FEBRERO</v>
          </cell>
        </row>
        <row r="7">
          <cell r="A7" t="str">
            <v>02</v>
          </cell>
          <cell r="B7">
            <v>15834338.25</v>
          </cell>
          <cell r="C7">
            <v>507754.90000000224</v>
          </cell>
        </row>
        <row r="8">
          <cell r="A8" t="str">
            <v>03</v>
          </cell>
          <cell r="B8">
            <v>16365395.649999997</v>
          </cell>
          <cell r="C8">
            <v>531057.39999999665</v>
          </cell>
        </row>
        <row r="9">
          <cell r="A9" t="str">
            <v>04</v>
          </cell>
          <cell r="B9">
            <v>16808648.850000001</v>
          </cell>
          <cell r="C9">
            <v>443253.20000000484</v>
          </cell>
        </row>
        <row r="10">
          <cell r="A10" t="str">
            <v>05</v>
          </cell>
          <cell r="B10">
            <v>17320383.800000001</v>
          </cell>
          <cell r="C10">
            <v>511734.94999999925</v>
          </cell>
        </row>
        <row r="11">
          <cell r="A11" t="str">
            <v>06</v>
          </cell>
          <cell r="B11">
            <v>18286896.75</v>
          </cell>
          <cell r="C11">
            <v>966512.94999999925</v>
          </cell>
        </row>
        <row r="12">
          <cell r="A12" t="str">
            <v>07</v>
          </cell>
          <cell r="B12">
            <v>18915997.349999998</v>
          </cell>
          <cell r="C12">
            <v>629100.59999999776</v>
          </cell>
        </row>
        <row r="13">
          <cell r="A13" t="str">
            <v>08</v>
          </cell>
          <cell r="B13">
            <v>19245226.760000005</v>
          </cell>
          <cell r="C13">
            <v>329229.4100000076</v>
          </cell>
        </row>
        <row r="14">
          <cell r="A14" t="str">
            <v>09</v>
          </cell>
          <cell r="B14">
            <v>18112610.600000005</v>
          </cell>
          <cell r="C14">
            <v>-1132616.1600000001</v>
          </cell>
        </row>
        <row r="15">
          <cell r="A15" t="str">
            <v>10</v>
          </cell>
          <cell r="B15">
            <v>17572351.149999999</v>
          </cell>
          <cell r="C15">
            <v>-540259.45000000671</v>
          </cell>
        </row>
        <row r="16">
          <cell r="A16" t="str">
            <v>11</v>
          </cell>
          <cell r="B16">
            <v>17347094.299999997</v>
          </cell>
          <cell r="C16">
            <v>-225256.85000000149</v>
          </cell>
        </row>
        <row r="17">
          <cell r="A17" t="str">
            <v>12</v>
          </cell>
          <cell r="B17">
            <v>16897111.57</v>
          </cell>
          <cell r="C17">
            <v>-449982.72999999672</v>
          </cell>
        </row>
        <row r="18">
          <cell r="A18" t="str">
            <v>13</v>
          </cell>
          <cell r="B18">
            <v>16150746.6</v>
          </cell>
          <cell r="C18">
            <v>-746364.97000000067</v>
          </cell>
        </row>
        <row r="19">
          <cell r="A19" t="str">
            <v>14</v>
          </cell>
          <cell r="B19">
            <v>16212303.800000001</v>
          </cell>
          <cell r="C19">
            <v>61557.200000001118</v>
          </cell>
        </row>
        <row r="20">
          <cell r="A20" t="str">
            <v>15</v>
          </cell>
          <cell r="B20">
            <v>16672221.6</v>
          </cell>
          <cell r="C20">
            <v>459917.79999999888</v>
          </cell>
        </row>
        <row r="21">
          <cell r="A21" t="str">
            <v>16</v>
          </cell>
          <cell r="B21">
            <v>17167712.09</v>
          </cell>
          <cell r="C21">
            <v>495490.49000000022</v>
          </cell>
        </row>
        <row r="22">
          <cell r="A22" t="str">
            <v>17</v>
          </cell>
          <cell r="B22">
            <v>17748254.850000001</v>
          </cell>
          <cell r="C22">
            <v>580542.76000000164</v>
          </cell>
        </row>
        <row r="23">
          <cell r="A23" t="str">
            <v>18</v>
          </cell>
          <cell r="B23">
            <v>18363514.199999999</v>
          </cell>
          <cell r="C23">
            <v>615259.34999999776</v>
          </cell>
        </row>
        <row r="24">
          <cell r="A24" t="str">
            <v>19</v>
          </cell>
          <cell r="B24">
            <v>18888471.899999999</v>
          </cell>
          <cell r="C24">
            <v>524957.69999999925</v>
          </cell>
        </row>
        <row r="25">
          <cell r="A25" t="str">
            <v>20</v>
          </cell>
          <cell r="B25">
            <v>19250228.949999999</v>
          </cell>
          <cell r="C25">
            <v>361757.05000000075</v>
          </cell>
        </row>
        <row r="26">
          <cell r="A26" t="str">
            <v>MEDIA</v>
          </cell>
          <cell r="B26">
            <v>17424304.618499998</v>
          </cell>
          <cell r="C26">
            <v>19250228.949999999</v>
          </cell>
        </row>
        <row r="27">
          <cell r="A27">
            <v>2006</v>
          </cell>
          <cell r="B27">
            <v>1825924.3315000013</v>
          </cell>
        </row>
        <row r="28">
          <cell r="A28">
            <v>2007</v>
          </cell>
          <cell r="B28" t="str">
            <v>Afiliados</v>
          </cell>
        </row>
        <row r="29">
          <cell r="A29">
            <v>2008</v>
          </cell>
          <cell r="B29" t="str">
            <v>MEDIOS</v>
          </cell>
        </row>
        <row r="30">
          <cell r="A30" t="str">
            <v>01</v>
          </cell>
          <cell r="B30">
            <v>15684284.189999999</v>
          </cell>
        </row>
        <row r="31">
          <cell r="A31" t="str">
            <v>02</v>
          </cell>
          <cell r="B31">
            <v>15479028.1</v>
          </cell>
        </row>
        <row r="32">
          <cell r="A32" t="str">
            <v>03</v>
          </cell>
          <cell r="B32">
            <v>16692149.880000001</v>
          </cell>
        </row>
        <row r="33">
          <cell r="A33" t="str">
            <v>04</v>
          </cell>
          <cell r="B33">
            <v>17153050.859999999</v>
          </cell>
        </row>
        <row r="34">
          <cell r="A34" t="str">
            <v>05</v>
          </cell>
          <cell r="B34">
            <v>17912633.600000001</v>
          </cell>
          <cell r="D34" t="str">
            <v>. MEDIAS ANUALES</v>
          </cell>
        </row>
        <row r="35">
          <cell r="A35" t="str">
            <v>06</v>
          </cell>
          <cell r="B35">
            <v>18674002.760000002</v>
          </cell>
          <cell r="D35" t="str">
            <v>. MEDIAS ANUALES</v>
          </cell>
        </row>
        <row r="36">
          <cell r="A36" t="str">
            <v>07</v>
          </cell>
          <cell r="B36">
            <v>19231824.129999999</v>
          </cell>
          <cell r="D36" t="str">
            <v>. MEDIAS ANUALES</v>
          </cell>
        </row>
        <row r="37">
          <cell r="A37" t="str">
            <v>08</v>
          </cell>
          <cell r="B37">
            <v>19139726.739999998</v>
          </cell>
          <cell r="D37" t="str">
            <v>. MEDIAS ANUALES</v>
          </cell>
        </row>
        <row r="38">
          <cell r="A38" t="str">
            <v>09</v>
          </cell>
          <cell r="B38">
            <v>18020470.210000001</v>
          </cell>
          <cell r="D38" t="str">
            <v>. MEDIAS ANUALES</v>
          </cell>
        </row>
        <row r="39">
          <cell r="A39" t="str">
            <v>10</v>
          </cell>
          <cell r="B39">
            <v>17670376</v>
          </cell>
          <cell r="D39" t="str">
            <v>. MEDIAS ANUALES</v>
          </cell>
        </row>
        <row r="40">
          <cell r="A40" t="str">
            <v>11</v>
          </cell>
          <cell r="B40">
            <v>17433161</v>
          </cell>
        </row>
        <row r="41">
          <cell r="A41" t="str">
            <v>12</v>
          </cell>
          <cell r="B41">
            <v>16853210</v>
          </cell>
        </row>
        <row r="42">
          <cell r="A42" t="str">
            <v>13</v>
          </cell>
          <cell r="B42">
            <v>16299515</v>
          </cell>
          <cell r="H42">
            <v>17</v>
          </cell>
        </row>
        <row r="43">
          <cell r="A43" t="str">
            <v>14</v>
          </cell>
          <cell r="B43">
            <v>16555988</v>
          </cell>
          <cell r="H43">
            <v>17</v>
          </cell>
        </row>
        <row r="44">
          <cell r="A44" t="str">
            <v>15</v>
          </cell>
          <cell r="B44">
            <v>17087348</v>
          </cell>
        </row>
        <row r="45">
          <cell r="A45" t="str">
            <v>16</v>
          </cell>
          <cell r="B45">
            <v>17600801</v>
          </cell>
        </row>
        <row r="46">
          <cell r="A46" t="str">
            <v>17</v>
          </cell>
          <cell r="B46">
            <v>18222519</v>
          </cell>
        </row>
        <row r="47">
          <cell r="A47" t="str">
            <v>18</v>
          </cell>
          <cell r="B47">
            <v>18787377</v>
          </cell>
          <cell r="C47">
            <v>82139</v>
          </cell>
        </row>
        <row r="48">
          <cell r="A48" t="str">
            <v>19</v>
          </cell>
          <cell r="B48">
            <v>19278721</v>
          </cell>
        </row>
        <row r="49">
          <cell r="A49" t="str">
            <v>20 (*)</v>
          </cell>
          <cell r="B49">
            <v>19206316</v>
          </cell>
          <cell r="C49">
            <v>-72405</v>
          </cell>
        </row>
        <row r="50">
          <cell r="A50">
            <v>2014</v>
          </cell>
          <cell r="B50">
            <v>16853210</v>
          </cell>
        </row>
        <row r="51">
          <cell r="A51">
            <v>2015</v>
          </cell>
          <cell r="B51">
            <v>16853210</v>
          </cell>
        </row>
        <row r="52">
          <cell r="A52">
            <v>2016</v>
          </cell>
          <cell r="B52">
            <v>16853210</v>
          </cell>
        </row>
        <row r="66">
          <cell r="D66" t="str">
            <v>media Enero</v>
          </cell>
          <cell r="H6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69">
          <cell r="D69" t="str">
            <v>Se actualiza solo:</v>
          </cell>
        </row>
        <row r="70">
          <cell r="D70" t="str">
            <v>Comprobación:</v>
          </cell>
        </row>
        <row r="71">
          <cell r="D71" t="str">
            <v>Se actualiza solo:</v>
          </cell>
          <cell r="J71">
            <v>18</v>
          </cell>
        </row>
        <row r="72">
          <cell r="D72" t="str">
            <v>Comprobación:</v>
          </cell>
          <cell r="H72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3">
          <cell r="D73" t="str">
            <v>Grafico azul: el valor de 2017 igual a B26 de pestaña reg1 (2)</v>
          </cell>
        </row>
        <row r="74">
          <cell r="D74" t="str">
            <v>Grafico azul: el valor de 2017 igual a H39  de pestaña reg2</v>
          </cell>
          <cell r="H74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6">
          <cell r="H7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8">
          <cell r="H78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9">
          <cell r="H79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81">
          <cell r="H81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186">
          <cell r="E186">
            <v>0</v>
          </cell>
        </row>
        <row r="187">
          <cell r="E187">
            <v>2086399.8</v>
          </cell>
        </row>
        <row r="188">
          <cell r="E188">
            <v>0</v>
          </cell>
        </row>
        <row r="189">
          <cell r="E189">
            <v>2086399.8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Microsoft_Excel_97-2003_Worksheet2.xls"/><Relationship Id="rId5" Type="http://schemas.openxmlformats.org/officeDocument/2006/relationships/image" Target="../media/image4.emf"/><Relationship Id="rId4" Type="http://schemas.openxmlformats.org/officeDocument/2006/relationships/oleObject" Target="../embeddings/Microsoft_Excel_97-2003_Worksheet1.xls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autoPageBreaks="0" fitToPage="1"/>
  </sheetPr>
  <dimension ref="I2:M14"/>
  <sheetViews>
    <sheetView showGridLines="0" showRowColHeaders="0" tabSelected="1" topLeftCell="A7" zoomScale="130" zoomScaleNormal="130" workbookViewId="0">
      <selection activeCell="G38" sqref="G38"/>
    </sheetView>
  </sheetViews>
  <sheetFormatPr baseColWidth="10" defaultRowHeight="12.75"/>
  <cols>
    <col min="1" max="1" width="11.42578125" style="1" customWidth="1"/>
    <col min="2" max="5" width="11.42578125" style="1"/>
    <col min="6" max="6" width="11.42578125" style="1" customWidth="1"/>
    <col min="7" max="16384" width="11.42578125" style="1"/>
  </cols>
  <sheetData>
    <row r="2" spans="9:13">
      <c r="I2" s="498"/>
      <c r="J2" s="498"/>
      <c r="K2" s="498"/>
      <c r="L2" s="498"/>
      <c r="M2" s="498"/>
    </row>
    <row r="3" spans="9:13">
      <c r="I3" s="498"/>
      <c r="J3" s="498"/>
      <c r="K3" s="498"/>
      <c r="L3" s="498"/>
      <c r="M3" s="498"/>
    </row>
    <row r="4" spans="9:13">
      <c r="I4" s="498"/>
      <c r="J4" s="498"/>
      <c r="K4" s="498"/>
      <c r="L4" s="498"/>
      <c r="M4" s="498"/>
    </row>
    <row r="5" spans="9:13">
      <c r="I5" s="498"/>
      <c r="J5" s="498"/>
      <c r="K5" s="498"/>
      <c r="L5" s="498"/>
      <c r="M5" s="498"/>
    </row>
    <row r="6" spans="9:13">
      <c r="I6" s="498"/>
      <c r="J6" s="498"/>
      <c r="K6" s="498"/>
      <c r="L6" s="498"/>
      <c r="M6" s="498"/>
    </row>
    <row r="7" spans="9:13">
      <c r="I7" s="498"/>
      <c r="J7" s="498"/>
      <c r="K7" s="498"/>
      <c r="L7" s="498"/>
      <c r="M7" s="498"/>
    </row>
    <row r="8" spans="9:13">
      <c r="I8" s="498"/>
      <c r="J8" s="498"/>
      <c r="K8" s="498"/>
      <c r="L8" s="498"/>
      <c r="M8" s="498"/>
    </row>
    <row r="9" spans="9:13">
      <c r="I9" s="498"/>
      <c r="J9" s="498"/>
      <c r="K9" s="498"/>
      <c r="L9" s="498"/>
      <c r="M9" s="498"/>
    </row>
    <row r="10" spans="9:13">
      <c r="I10" s="498"/>
      <c r="J10" s="498"/>
      <c r="K10" s="498"/>
      <c r="L10" s="498"/>
      <c r="M10" s="498"/>
    </row>
    <row r="11" spans="9:13">
      <c r="I11" s="498"/>
      <c r="J11" s="498"/>
      <c r="K11" s="498"/>
      <c r="L11" s="498"/>
      <c r="M11" s="498"/>
    </row>
    <row r="12" spans="9:13">
      <c r="I12" s="498"/>
      <c r="J12" s="498"/>
      <c r="K12" s="498"/>
      <c r="L12" s="498"/>
      <c r="M12" s="498"/>
    </row>
    <row r="13" spans="9:13">
      <c r="I13" s="498"/>
      <c r="J13" s="498"/>
      <c r="K13" s="498"/>
      <c r="L13" s="498"/>
      <c r="M13" s="498"/>
    </row>
    <row r="14" spans="9:13">
      <c r="I14" s="498"/>
      <c r="J14" s="498"/>
      <c r="K14" s="498"/>
      <c r="L14" s="498"/>
      <c r="M14" s="498"/>
    </row>
  </sheetData>
  <printOptions horizontalCentered="1"/>
  <pageMargins left="0.31496062992125984" right="0.31496062992125984" top="0.35433070866141736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autoPageBreaks="0" fitToPage="1"/>
  </sheetPr>
  <dimension ref="A1:K52"/>
  <sheetViews>
    <sheetView showGridLines="0" showRowColHeaders="0" workbookViewId="0">
      <pane ySplit="4" topLeftCell="A35" activePane="bottomLeft" state="frozen"/>
      <selection activeCell="L32" sqref="L32"/>
      <selection pane="bottomLeft" activeCell="L32" sqref="L32"/>
    </sheetView>
  </sheetViews>
  <sheetFormatPr baseColWidth="10" defaultColWidth="11.5703125" defaultRowHeight="15"/>
  <cols>
    <col min="1" max="1" width="3" style="28" customWidth="1"/>
    <col min="2" max="2" width="14.7109375" style="139" customWidth="1"/>
    <col min="3" max="7" width="12.5703125" style="123" customWidth="1"/>
    <col min="8" max="8" width="11.5703125" style="104"/>
    <col min="9" max="9" width="11.5703125" style="8"/>
    <col min="10" max="11" width="11.5703125" style="105"/>
    <col min="12" max="16384" width="11.5703125" style="104"/>
  </cols>
  <sheetData>
    <row r="1" spans="1:11" s="9" customFormat="1" ht="21.2" customHeight="1">
      <c r="A1" s="28"/>
      <c r="B1" s="1006" t="s">
        <v>193</v>
      </c>
      <c r="C1" s="1006"/>
      <c r="D1" s="1006"/>
      <c r="E1" s="1006"/>
      <c r="F1" s="1006"/>
      <c r="G1" s="1006"/>
      <c r="H1" s="1006"/>
      <c r="I1" s="1006"/>
      <c r="J1" s="504"/>
      <c r="K1" s="504"/>
    </row>
    <row r="2" spans="1:11" s="9" customFormat="1" ht="17.850000000000001" customHeight="1">
      <c r="A2" s="28"/>
      <c r="B2" s="1007" t="s">
        <v>170</v>
      </c>
      <c r="C2" s="1007"/>
      <c r="D2" s="1007"/>
      <c r="E2" s="1007"/>
      <c r="F2" s="1007"/>
      <c r="G2" s="1007"/>
      <c r="H2" s="1007"/>
      <c r="I2" s="1007"/>
      <c r="J2" s="504"/>
      <c r="K2" s="504"/>
    </row>
    <row r="3" spans="1:11" s="9" customFormat="1" ht="2.1" customHeight="1">
      <c r="A3" s="28"/>
      <c r="B3" s="261"/>
      <c r="C3" s="122"/>
      <c r="D3" s="122"/>
      <c r="E3" s="122"/>
      <c r="F3" s="122"/>
      <c r="G3" s="122"/>
      <c r="H3" s="125"/>
      <c r="I3" s="126"/>
      <c r="J3" s="504"/>
      <c r="K3" s="504"/>
    </row>
    <row r="4" spans="1:11" ht="39.950000000000003" customHeight="1">
      <c r="B4" s="668" t="s">
        <v>549</v>
      </c>
      <c r="C4" s="666" t="s">
        <v>558</v>
      </c>
      <c r="D4" s="666" t="s">
        <v>559</v>
      </c>
      <c r="E4" s="666" t="s">
        <v>166</v>
      </c>
      <c r="F4" s="666" t="s">
        <v>167</v>
      </c>
      <c r="G4" s="666" t="s">
        <v>168</v>
      </c>
      <c r="H4" s="666" t="s">
        <v>169</v>
      </c>
      <c r="I4" s="666" t="s">
        <v>12</v>
      </c>
    </row>
    <row r="5" spans="1:11">
      <c r="B5" s="29">
        <v>2009</v>
      </c>
      <c r="C5" s="107">
        <v>9</v>
      </c>
      <c r="D5" s="107">
        <v>10</v>
      </c>
      <c r="E5" s="107">
        <v>38</v>
      </c>
      <c r="F5" s="107">
        <v>13</v>
      </c>
      <c r="G5" s="107">
        <v>12</v>
      </c>
      <c r="H5" s="107">
        <v>3</v>
      </c>
      <c r="I5" s="108">
        <v>85</v>
      </c>
    </row>
    <row r="6" spans="1:11">
      <c r="B6" s="29">
        <v>2010</v>
      </c>
      <c r="C6" s="107">
        <v>6</v>
      </c>
      <c r="D6" s="107">
        <v>13</v>
      </c>
      <c r="E6" s="107">
        <v>38</v>
      </c>
      <c r="F6" s="107">
        <v>11</v>
      </c>
      <c r="G6" s="107">
        <v>13</v>
      </c>
      <c r="H6" s="107">
        <v>2</v>
      </c>
      <c r="I6" s="108">
        <v>83</v>
      </c>
    </row>
    <row r="7" spans="1:11">
      <c r="B7" s="29">
        <v>2011</v>
      </c>
      <c r="C7" s="107">
        <v>9</v>
      </c>
      <c r="D7" s="107">
        <v>12</v>
      </c>
      <c r="E7" s="107">
        <v>31</v>
      </c>
      <c r="F7" s="107">
        <v>10</v>
      </c>
      <c r="G7" s="107">
        <v>12</v>
      </c>
      <c r="H7" s="107">
        <v>2</v>
      </c>
      <c r="I7" s="108">
        <v>76</v>
      </c>
    </row>
    <row r="8" spans="1:11">
      <c r="B8" s="29">
        <v>2012</v>
      </c>
      <c r="C8" s="107">
        <v>10</v>
      </c>
      <c r="D8" s="107">
        <v>12</v>
      </c>
      <c r="E8" s="107">
        <v>29</v>
      </c>
      <c r="F8" s="107">
        <v>12</v>
      </c>
      <c r="G8" s="107">
        <v>10</v>
      </c>
      <c r="H8" s="107">
        <v>1</v>
      </c>
      <c r="I8" s="108">
        <v>74</v>
      </c>
    </row>
    <row r="9" spans="1:11">
      <c r="B9" s="29">
        <v>2013</v>
      </c>
      <c r="C9" s="107">
        <v>9</v>
      </c>
      <c r="D9" s="107">
        <v>11</v>
      </c>
      <c r="E9" s="107">
        <v>24</v>
      </c>
      <c r="F9" s="107">
        <v>10</v>
      </c>
      <c r="G9" s="107">
        <v>7</v>
      </c>
      <c r="H9" s="107">
        <v>1</v>
      </c>
      <c r="I9" s="108">
        <v>62</v>
      </c>
    </row>
    <row r="10" spans="1:11">
      <c r="B10" s="29">
        <v>2014</v>
      </c>
      <c r="C10" s="107">
        <v>9</v>
      </c>
      <c r="D10" s="107">
        <v>9</v>
      </c>
      <c r="E10" s="107">
        <v>24</v>
      </c>
      <c r="F10" s="107">
        <v>10</v>
      </c>
      <c r="G10" s="107">
        <v>7</v>
      </c>
      <c r="H10" s="107">
        <v>1</v>
      </c>
      <c r="I10" s="108">
        <v>60</v>
      </c>
    </row>
    <row r="11" spans="1:11">
      <c r="B11" s="29">
        <v>2015</v>
      </c>
      <c r="C11" s="107">
        <v>10</v>
      </c>
      <c r="D11" s="107">
        <v>9</v>
      </c>
      <c r="E11" s="107">
        <v>25</v>
      </c>
      <c r="F11" s="107">
        <v>8</v>
      </c>
      <c r="G11" s="107">
        <v>6</v>
      </c>
      <c r="H11" s="107">
        <v>1</v>
      </c>
      <c r="I11" s="108">
        <v>59</v>
      </c>
    </row>
    <row r="12" spans="1:11">
      <c r="B12" s="29">
        <v>2016</v>
      </c>
      <c r="C12" s="107">
        <v>15</v>
      </c>
      <c r="D12" s="107">
        <v>9</v>
      </c>
      <c r="E12" s="107">
        <v>20</v>
      </c>
      <c r="F12" s="107">
        <v>6</v>
      </c>
      <c r="G12" s="107">
        <v>5</v>
      </c>
      <c r="H12" s="107">
        <v>1</v>
      </c>
      <c r="I12" s="108">
        <v>56</v>
      </c>
    </row>
    <row r="13" spans="1:11">
      <c r="B13" s="29">
        <v>2017</v>
      </c>
      <c r="C13" s="107">
        <v>10</v>
      </c>
      <c r="D13" s="107">
        <v>7</v>
      </c>
      <c r="E13" s="107">
        <v>18</v>
      </c>
      <c r="F13" s="107">
        <v>7</v>
      </c>
      <c r="G13" s="107">
        <v>3</v>
      </c>
      <c r="H13" s="107">
        <v>1</v>
      </c>
      <c r="I13" s="108">
        <v>46</v>
      </c>
    </row>
    <row r="14" spans="1:11">
      <c r="B14" s="112">
        <v>2018</v>
      </c>
      <c r="C14" s="723"/>
      <c r="D14" s="723"/>
      <c r="E14" s="723"/>
      <c r="F14" s="723"/>
      <c r="G14" s="723"/>
      <c r="H14" s="723"/>
      <c r="I14" s="129"/>
    </row>
    <row r="15" spans="1:11">
      <c r="B15" s="262" t="s">
        <v>9</v>
      </c>
      <c r="C15" s="114">
        <v>10</v>
      </c>
      <c r="D15" s="114">
        <v>4</v>
      </c>
      <c r="E15" s="114">
        <v>18</v>
      </c>
      <c r="F15" s="114">
        <v>6</v>
      </c>
      <c r="G15" s="114">
        <v>3</v>
      </c>
      <c r="H15" s="114">
        <v>1</v>
      </c>
      <c r="I15" s="114">
        <v>42</v>
      </c>
    </row>
    <row r="16" spans="1:11">
      <c r="B16" s="262" t="s">
        <v>10</v>
      </c>
      <c r="C16" s="114">
        <v>13</v>
      </c>
      <c r="D16" s="114">
        <v>2</v>
      </c>
      <c r="E16" s="114">
        <v>17</v>
      </c>
      <c r="F16" s="114">
        <v>4</v>
      </c>
      <c r="G16" s="114">
        <v>4</v>
      </c>
      <c r="H16" s="114">
        <v>1</v>
      </c>
      <c r="I16" s="114">
        <v>41</v>
      </c>
    </row>
    <row r="17" spans="2:9">
      <c r="B17" s="263" t="s">
        <v>67</v>
      </c>
      <c r="C17" s="116">
        <v>14</v>
      </c>
      <c r="D17" s="116">
        <v>2</v>
      </c>
      <c r="E17" s="116">
        <v>16</v>
      </c>
      <c r="F17" s="116">
        <v>4</v>
      </c>
      <c r="G17" s="116">
        <v>4</v>
      </c>
      <c r="H17" s="116">
        <v>1</v>
      </c>
      <c r="I17" s="116">
        <v>41</v>
      </c>
    </row>
    <row r="18" spans="2:9">
      <c r="B18" s="262" t="s">
        <v>68</v>
      </c>
      <c r="C18" s="114">
        <v>13</v>
      </c>
      <c r="D18" s="114">
        <v>2</v>
      </c>
      <c r="E18" s="114">
        <v>16</v>
      </c>
      <c r="F18" s="114">
        <v>4</v>
      </c>
      <c r="G18" s="114">
        <v>4</v>
      </c>
      <c r="H18" s="114">
        <v>1</v>
      </c>
      <c r="I18" s="114">
        <v>40</v>
      </c>
    </row>
    <row r="19" spans="2:9">
      <c r="B19" s="262" t="s">
        <v>69</v>
      </c>
      <c r="C19" s="114">
        <v>13</v>
      </c>
      <c r="D19" s="114">
        <v>1</v>
      </c>
      <c r="E19" s="114">
        <v>17</v>
      </c>
      <c r="F19" s="114">
        <v>4</v>
      </c>
      <c r="G19" s="114">
        <v>4</v>
      </c>
      <c r="H19" s="114">
        <v>1</v>
      </c>
      <c r="I19" s="114">
        <v>40</v>
      </c>
    </row>
    <row r="20" spans="2:9">
      <c r="B20" s="262" t="s">
        <v>70</v>
      </c>
      <c r="C20" s="114">
        <v>10</v>
      </c>
      <c r="D20" s="114">
        <v>2</v>
      </c>
      <c r="E20" s="114">
        <v>16</v>
      </c>
      <c r="F20" s="114">
        <v>4</v>
      </c>
      <c r="G20" s="114">
        <v>4</v>
      </c>
      <c r="H20" s="114">
        <v>1</v>
      </c>
      <c r="I20" s="114">
        <v>37</v>
      </c>
    </row>
    <row r="21" spans="2:9">
      <c r="B21" s="264" t="s">
        <v>71</v>
      </c>
      <c r="C21" s="118">
        <v>10</v>
      </c>
      <c r="D21" s="118">
        <v>3</v>
      </c>
      <c r="E21" s="118">
        <v>13</v>
      </c>
      <c r="F21" s="118">
        <v>5</v>
      </c>
      <c r="G21" s="118">
        <v>4</v>
      </c>
      <c r="H21" s="118">
        <v>1</v>
      </c>
      <c r="I21" s="118">
        <v>36</v>
      </c>
    </row>
    <row r="22" spans="2:9">
      <c r="B22" s="262" t="s">
        <v>72</v>
      </c>
      <c r="C22" s="114">
        <v>9</v>
      </c>
      <c r="D22" s="114">
        <v>4</v>
      </c>
      <c r="E22" s="114">
        <v>13</v>
      </c>
      <c r="F22" s="114">
        <v>5</v>
      </c>
      <c r="G22" s="114">
        <v>4</v>
      </c>
      <c r="H22" s="114">
        <v>1</v>
      </c>
      <c r="I22" s="114">
        <v>36</v>
      </c>
    </row>
    <row r="23" spans="2:9">
      <c r="B23" s="262" t="s">
        <v>79</v>
      </c>
      <c r="C23" s="114">
        <v>9</v>
      </c>
      <c r="D23" s="114">
        <v>5</v>
      </c>
      <c r="E23" s="114">
        <v>12</v>
      </c>
      <c r="F23" s="114">
        <v>6</v>
      </c>
      <c r="G23" s="114">
        <v>4</v>
      </c>
      <c r="H23" s="114">
        <v>1</v>
      </c>
      <c r="I23" s="114">
        <v>37</v>
      </c>
    </row>
    <row r="24" spans="2:9">
      <c r="B24" s="262" t="s">
        <v>80</v>
      </c>
      <c r="C24" s="114">
        <v>10</v>
      </c>
      <c r="D24" s="114">
        <v>5</v>
      </c>
      <c r="E24" s="114">
        <v>12</v>
      </c>
      <c r="F24" s="114">
        <v>7</v>
      </c>
      <c r="G24" s="114">
        <v>2</v>
      </c>
      <c r="H24" s="114">
        <v>1</v>
      </c>
      <c r="I24" s="114">
        <v>37</v>
      </c>
    </row>
    <row r="25" spans="2:9">
      <c r="B25" s="262" t="s">
        <v>81</v>
      </c>
      <c r="C25" s="114">
        <v>10</v>
      </c>
      <c r="D25" s="114">
        <v>4</v>
      </c>
      <c r="E25" s="114">
        <v>10</v>
      </c>
      <c r="F25" s="114">
        <v>7</v>
      </c>
      <c r="G25" s="114">
        <v>2</v>
      </c>
      <c r="H25" s="114">
        <v>1</v>
      </c>
      <c r="I25" s="114">
        <v>34</v>
      </c>
    </row>
    <row r="26" spans="2:9">
      <c r="B26" s="262" t="s">
        <v>82</v>
      </c>
      <c r="C26" s="114">
        <v>9</v>
      </c>
      <c r="D26" s="114">
        <v>5</v>
      </c>
      <c r="E26" s="114">
        <v>11</v>
      </c>
      <c r="F26" s="114">
        <v>5</v>
      </c>
      <c r="G26" s="114">
        <v>2</v>
      </c>
      <c r="H26" s="114">
        <v>1</v>
      </c>
      <c r="I26" s="114">
        <v>33</v>
      </c>
    </row>
    <row r="27" spans="2:9">
      <c r="B27" s="119">
        <v>2019</v>
      </c>
      <c r="C27" s="724"/>
      <c r="D27" s="724"/>
      <c r="E27" s="724"/>
      <c r="F27" s="724"/>
      <c r="G27" s="724"/>
      <c r="H27" s="724"/>
      <c r="I27" s="724"/>
    </row>
    <row r="28" spans="2:9">
      <c r="B28" s="262" t="s">
        <v>9</v>
      </c>
      <c r="C28" s="114">
        <v>9</v>
      </c>
      <c r="D28" s="114">
        <v>4</v>
      </c>
      <c r="E28" s="114">
        <v>12</v>
      </c>
      <c r="F28" s="114">
        <v>3</v>
      </c>
      <c r="G28" s="114">
        <v>1</v>
      </c>
      <c r="H28" s="114">
        <v>1</v>
      </c>
      <c r="I28" s="114">
        <v>30</v>
      </c>
    </row>
    <row r="29" spans="2:9">
      <c r="B29" s="262" t="s">
        <v>10</v>
      </c>
      <c r="C29" s="114">
        <v>10</v>
      </c>
      <c r="D29" s="114">
        <v>3</v>
      </c>
      <c r="E29" s="114">
        <v>12</v>
      </c>
      <c r="F29" s="114">
        <v>3</v>
      </c>
      <c r="G29" s="114">
        <v>1</v>
      </c>
      <c r="H29" s="114">
        <v>1</v>
      </c>
      <c r="I29" s="114">
        <v>30</v>
      </c>
    </row>
    <row r="30" spans="2:9">
      <c r="B30" s="263" t="s">
        <v>67</v>
      </c>
      <c r="C30" s="116">
        <v>9</v>
      </c>
      <c r="D30" s="116">
        <v>3</v>
      </c>
      <c r="E30" s="116">
        <v>11</v>
      </c>
      <c r="F30" s="116">
        <v>3</v>
      </c>
      <c r="G30" s="116">
        <v>1</v>
      </c>
      <c r="H30" s="116">
        <v>1</v>
      </c>
      <c r="I30" s="116">
        <v>28</v>
      </c>
    </row>
    <row r="31" spans="2:9">
      <c r="B31" s="262" t="s">
        <v>68</v>
      </c>
      <c r="C31" s="114">
        <v>9</v>
      </c>
      <c r="D31" s="114">
        <v>3</v>
      </c>
      <c r="E31" s="114">
        <v>11</v>
      </c>
      <c r="F31" s="114">
        <v>3</v>
      </c>
      <c r="G31" s="114">
        <v>1</v>
      </c>
      <c r="H31" s="114">
        <v>1</v>
      </c>
      <c r="I31" s="114">
        <v>28</v>
      </c>
    </row>
    <row r="32" spans="2:9">
      <c r="B32" s="262" t="s">
        <v>69</v>
      </c>
      <c r="C32" s="114">
        <v>8</v>
      </c>
      <c r="D32" s="114">
        <v>3</v>
      </c>
      <c r="E32" s="114">
        <v>11</v>
      </c>
      <c r="F32" s="114">
        <v>3</v>
      </c>
      <c r="G32" s="114">
        <v>1</v>
      </c>
      <c r="H32" s="114">
        <v>1</v>
      </c>
      <c r="I32" s="114">
        <v>27</v>
      </c>
    </row>
    <row r="33" spans="2:9">
      <c r="B33" s="262" t="s">
        <v>70</v>
      </c>
      <c r="C33" s="114">
        <v>7</v>
      </c>
      <c r="D33" s="114">
        <v>3</v>
      </c>
      <c r="E33" s="114">
        <v>11</v>
      </c>
      <c r="F33" s="114">
        <v>3</v>
      </c>
      <c r="G33" s="114">
        <v>1</v>
      </c>
      <c r="H33" s="114">
        <v>1</v>
      </c>
      <c r="I33" s="114">
        <v>26</v>
      </c>
    </row>
    <row r="34" spans="2:9">
      <c r="B34" s="264" t="s">
        <v>71</v>
      </c>
      <c r="C34" s="118">
        <v>5</v>
      </c>
      <c r="D34" s="118">
        <v>3</v>
      </c>
      <c r="E34" s="118">
        <v>10</v>
      </c>
      <c r="F34" s="118">
        <v>4</v>
      </c>
      <c r="G34" s="118">
        <v>1</v>
      </c>
      <c r="H34" s="118">
        <v>1</v>
      </c>
      <c r="I34" s="118">
        <v>24</v>
      </c>
    </row>
    <row r="35" spans="2:9">
      <c r="B35" s="262" t="s">
        <v>72</v>
      </c>
      <c r="C35" s="114">
        <v>5</v>
      </c>
      <c r="D35" s="114">
        <v>4</v>
      </c>
      <c r="E35" s="114">
        <v>10</v>
      </c>
      <c r="F35" s="114">
        <v>5</v>
      </c>
      <c r="G35" s="114">
        <v>1</v>
      </c>
      <c r="H35" s="114"/>
      <c r="I35" s="114">
        <v>25</v>
      </c>
    </row>
    <row r="36" spans="2:9">
      <c r="B36" s="262" t="s">
        <v>79</v>
      </c>
      <c r="C36" s="114">
        <v>5</v>
      </c>
      <c r="D36" s="114">
        <v>4</v>
      </c>
      <c r="E36" s="114">
        <v>10</v>
      </c>
      <c r="F36" s="114">
        <v>4</v>
      </c>
      <c r="G36" s="114">
        <v>1</v>
      </c>
      <c r="H36" s="114">
        <v>1</v>
      </c>
      <c r="I36" s="114">
        <v>25</v>
      </c>
    </row>
    <row r="37" spans="2:9">
      <c r="B37" s="262" t="s">
        <v>80</v>
      </c>
      <c r="C37" s="114">
        <v>5</v>
      </c>
      <c r="D37" s="114">
        <v>4</v>
      </c>
      <c r="E37" s="114">
        <v>10</v>
      </c>
      <c r="F37" s="114">
        <v>5</v>
      </c>
      <c r="G37" s="114"/>
      <c r="H37" s="114">
        <v>1</v>
      </c>
      <c r="I37" s="114">
        <v>25</v>
      </c>
    </row>
    <row r="38" spans="2:9">
      <c r="B38" s="262" t="s">
        <v>81</v>
      </c>
      <c r="C38" s="114">
        <v>5</v>
      </c>
      <c r="D38" s="114">
        <v>4</v>
      </c>
      <c r="E38" s="114">
        <v>11</v>
      </c>
      <c r="F38" s="114">
        <v>4</v>
      </c>
      <c r="G38" s="114"/>
      <c r="H38" s="114">
        <v>1</v>
      </c>
      <c r="I38" s="114">
        <v>25</v>
      </c>
    </row>
    <row r="39" spans="2:9">
      <c r="B39" s="262" t="s">
        <v>82</v>
      </c>
      <c r="C39" s="114">
        <v>5</v>
      </c>
      <c r="D39" s="114">
        <v>5</v>
      </c>
      <c r="E39" s="114">
        <v>9</v>
      </c>
      <c r="F39" s="114">
        <v>3</v>
      </c>
      <c r="G39" s="114">
        <v>1</v>
      </c>
      <c r="H39" s="114">
        <v>1</v>
      </c>
      <c r="I39" s="114">
        <v>24</v>
      </c>
    </row>
    <row r="40" spans="2:9">
      <c r="B40" s="119">
        <v>2020</v>
      </c>
      <c r="C40" s="724"/>
      <c r="D40" s="724"/>
      <c r="E40" s="724"/>
      <c r="F40" s="724"/>
      <c r="G40" s="724"/>
      <c r="H40" s="724"/>
      <c r="I40" s="724"/>
    </row>
    <row r="41" spans="2:9">
      <c r="B41" s="262" t="s">
        <v>9</v>
      </c>
      <c r="C41" s="114">
        <v>4</v>
      </c>
      <c r="D41" s="114">
        <v>5</v>
      </c>
      <c r="E41" s="114">
        <v>9</v>
      </c>
      <c r="F41" s="114">
        <v>4</v>
      </c>
      <c r="G41" s="114"/>
      <c r="H41" s="114">
        <v>1</v>
      </c>
      <c r="I41" s="114">
        <v>23</v>
      </c>
    </row>
    <row r="42" spans="2:9">
      <c r="B42" s="262" t="s">
        <v>10</v>
      </c>
      <c r="C42" s="114">
        <v>5</v>
      </c>
      <c r="D42" s="114">
        <v>5</v>
      </c>
      <c r="E42" s="114">
        <v>9</v>
      </c>
      <c r="F42" s="114">
        <v>4</v>
      </c>
      <c r="G42" s="114"/>
      <c r="H42" s="114">
        <v>1</v>
      </c>
      <c r="I42" s="114">
        <v>24</v>
      </c>
    </row>
    <row r="43" spans="2:9">
      <c r="B43" s="263" t="s">
        <v>67</v>
      </c>
      <c r="C43" s="116">
        <v>6</v>
      </c>
      <c r="D43" s="116">
        <v>5</v>
      </c>
      <c r="E43" s="116">
        <v>9</v>
      </c>
      <c r="F43" s="116">
        <v>4</v>
      </c>
      <c r="G43" s="116"/>
      <c r="H43" s="116">
        <v>1</v>
      </c>
      <c r="I43" s="116">
        <v>25</v>
      </c>
    </row>
    <row r="44" spans="2:9">
      <c r="B44" s="262" t="s">
        <v>68</v>
      </c>
      <c r="C44" s="114">
        <v>6</v>
      </c>
      <c r="D44" s="114">
        <v>5</v>
      </c>
      <c r="E44" s="114">
        <v>9</v>
      </c>
      <c r="F44" s="114">
        <v>4</v>
      </c>
      <c r="G44" s="114"/>
      <c r="H44" s="114">
        <v>1</v>
      </c>
      <c r="I44" s="114">
        <v>25</v>
      </c>
    </row>
    <row r="45" spans="2:9">
      <c r="B45" s="262" t="s">
        <v>69</v>
      </c>
      <c r="C45" s="114">
        <v>6</v>
      </c>
      <c r="D45" s="114">
        <v>5</v>
      </c>
      <c r="E45" s="114">
        <v>9</v>
      </c>
      <c r="F45" s="114">
        <v>4</v>
      </c>
      <c r="G45" s="114"/>
      <c r="H45" s="114">
        <v>1</v>
      </c>
      <c r="I45" s="114">
        <v>25</v>
      </c>
    </row>
    <row r="46" spans="2:9">
      <c r="B46" s="262" t="s">
        <v>70</v>
      </c>
      <c r="C46" s="114">
        <v>6</v>
      </c>
      <c r="D46" s="114">
        <v>6</v>
      </c>
      <c r="E46" s="114">
        <v>9</v>
      </c>
      <c r="F46" s="114">
        <v>4</v>
      </c>
      <c r="G46" s="114"/>
      <c r="H46" s="114">
        <v>1</v>
      </c>
      <c r="I46" s="114">
        <v>26</v>
      </c>
    </row>
    <row r="47" spans="2:9">
      <c r="B47" s="264" t="s">
        <v>71</v>
      </c>
      <c r="C47" s="118">
        <v>3</v>
      </c>
      <c r="D47" s="118">
        <v>7</v>
      </c>
      <c r="E47" s="118">
        <v>8</v>
      </c>
      <c r="F47" s="118">
        <v>5</v>
      </c>
      <c r="G47" s="118"/>
      <c r="H47" s="118">
        <v>1</v>
      </c>
      <c r="I47" s="118">
        <v>24</v>
      </c>
    </row>
    <row r="48" spans="2:9">
      <c r="B48" s="262" t="s">
        <v>72</v>
      </c>
      <c r="C48" s="114"/>
      <c r="D48" s="114"/>
      <c r="E48" s="114"/>
      <c r="F48" s="114"/>
      <c r="G48" s="114"/>
      <c r="H48" s="114"/>
      <c r="I48" s="114"/>
    </row>
    <row r="49" spans="2:9">
      <c r="B49" s="262" t="s">
        <v>79</v>
      </c>
      <c r="C49" s="114"/>
      <c r="D49" s="114"/>
      <c r="E49" s="114"/>
      <c r="F49" s="114"/>
      <c r="G49" s="114"/>
      <c r="H49" s="114"/>
      <c r="I49" s="114"/>
    </row>
    <row r="50" spans="2:9">
      <c r="B50" s="262" t="s">
        <v>80</v>
      </c>
      <c r="C50" s="114"/>
      <c r="D50" s="114"/>
      <c r="E50" s="114"/>
      <c r="F50" s="114"/>
      <c r="G50" s="114"/>
      <c r="H50" s="114"/>
      <c r="I50" s="114"/>
    </row>
    <row r="51" spans="2:9">
      <c r="B51" s="262" t="s">
        <v>81</v>
      </c>
      <c r="C51" s="114"/>
      <c r="D51" s="114"/>
      <c r="E51" s="114"/>
      <c r="F51" s="114"/>
      <c r="G51" s="114"/>
      <c r="H51" s="114"/>
      <c r="I51" s="114"/>
    </row>
    <row r="52" spans="2:9">
      <c r="B52" s="262" t="s">
        <v>82</v>
      </c>
      <c r="C52" s="114"/>
      <c r="D52" s="114"/>
      <c r="E52" s="114"/>
      <c r="F52" s="114"/>
      <c r="G52" s="114"/>
      <c r="H52" s="114"/>
      <c r="I52" s="114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autoPageBreaks="0" fitToPage="1"/>
  </sheetPr>
  <dimension ref="A1:G53"/>
  <sheetViews>
    <sheetView showGridLines="0" showRowColHeaders="0" zoomScale="115" zoomScaleNormal="115" workbookViewId="0">
      <pane ySplit="4" topLeftCell="A29" activePane="bottomLeft" state="frozen"/>
      <selection activeCell="L32" sqref="L32"/>
      <selection pane="bottomLeft" activeCell="I34" sqref="I34"/>
    </sheetView>
  </sheetViews>
  <sheetFormatPr baseColWidth="10" defaultColWidth="11.5703125" defaultRowHeight="15"/>
  <cols>
    <col min="1" max="1" width="3" style="28" customWidth="1"/>
    <col min="2" max="2" width="16.85546875" style="139" customWidth="1"/>
    <col min="3" max="3" width="17.85546875" style="123" customWidth="1"/>
    <col min="4" max="4" width="16.140625" style="123" customWidth="1"/>
    <col min="5" max="5" width="13.85546875" style="123" customWidth="1"/>
    <col min="6" max="6" width="16.42578125" style="123" customWidth="1"/>
    <col min="7" max="7" width="16.140625" style="123" customWidth="1"/>
    <col min="8" max="16384" width="11.5703125" style="104"/>
  </cols>
  <sheetData>
    <row r="1" spans="1:7" s="9" customFormat="1" ht="21.4" customHeight="1">
      <c r="A1" s="28"/>
      <c r="B1" s="1006" t="s">
        <v>208</v>
      </c>
      <c r="C1" s="1006"/>
      <c r="D1" s="1006"/>
      <c r="E1" s="1006"/>
      <c r="F1" s="1006"/>
      <c r="G1" s="1006"/>
    </row>
    <row r="2" spans="1:7" s="9" customFormat="1" ht="17.850000000000001" customHeight="1">
      <c r="A2" s="28"/>
      <c r="B2" s="1012" t="s">
        <v>170</v>
      </c>
      <c r="C2" s="1012"/>
      <c r="D2" s="1012"/>
      <c r="E2" s="1012"/>
      <c r="F2" s="1012"/>
      <c r="G2" s="1012"/>
    </row>
    <row r="3" spans="1:7" ht="20.100000000000001" customHeight="1">
      <c r="B3" s="1008" t="s">
        <v>549</v>
      </c>
      <c r="C3" s="1010" t="s">
        <v>12</v>
      </c>
      <c r="D3" s="669" t="s">
        <v>245</v>
      </c>
      <c r="E3" s="669"/>
      <c r="F3" s="669" t="s">
        <v>246</v>
      </c>
      <c r="G3" s="669"/>
    </row>
    <row r="4" spans="1:7" ht="23.25" customHeight="1">
      <c r="B4" s="1009"/>
      <c r="C4" s="1011"/>
      <c r="D4" s="670" t="s">
        <v>11</v>
      </c>
      <c r="E4" s="670" t="s">
        <v>202</v>
      </c>
      <c r="F4" s="670" t="s">
        <v>11</v>
      </c>
      <c r="G4" s="670" t="s">
        <v>202</v>
      </c>
    </row>
    <row r="5" spans="1:7">
      <c r="B5" s="29">
        <v>2009</v>
      </c>
      <c r="C5" s="107">
        <v>1520010</v>
      </c>
      <c r="D5" s="127">
        <v>-5827</v>
      </c>
      <c r="E5" s="128">
        <v>-3.8188876007070327E-3</v>
      </c>
      <c r="F5" s="127">
        <v>-112231</v>
      </c>
      <c r="G5" s="128">
        <v>-6.8758841372076773E-2</v>
      </c>
    </row>
    <row r="6" spans="1:7" ht="17.850000000000001" customHeight="1">
      <c r="B6" s="29">
        <v>2010</v>
      </c>
      <c r="C6" s="107">
        <v>1495028</v>
      </c>
      <c r="D6" s="127">
        <v>5057</v>
      </c>
      <c r="E6" s="128">
        <v>3.3940257897637771E-3</v>
      </c>
      <c r="F6" s="127">
        <v>-24982</v>
      </c>
      <c r="G6" s="128">
        <v>-1.6435418188038287E-2</v>
      </c>
    </row>
    <row r="7" spans="1:7" ht="17.25" customHeight="1">
      <c r="B7" s="29">
        <v>2011</v>
      </c>
      <c r="C7" s="107">
        <v>1470814</v>
      </c>
      <c r="D7" s="127">
        <v>6823</v>
      </c>
      <c r="E7" s="128">
        <v>4.6605477765915282E-3</v>
      </c>
      <c r="F7" s="127">
        <v>-24214</v>
      </c>
      <c r="G7" s="128">
        <v>-1.6196352175343876E-2</v>
      </c>
    </row>
    <row r="8" spans="1:7">
      <c r="B8" s="29">
        <v>2012</v>
      </c>
      <c r="C8" s="107">
        <v>1425827</v>
      </c>
      <c r="D8" s="127">
        <v>-9520</v>
      </c>
      <c r="E8" s="128">
        <v>-6.6325425141098293E-3</v>
      </c>
      <c r="F8" s="127">
        <v>-44987</v>
      </c>
      <c r="G8" s="128">
        <v>-3.0586464365990551E-2</v>
      </c>
    </row>
    <row r="9" spans="1:7">
      <c r="B9" s="29">
        <v>2013</v>
      </c>
      <c r="C9" s="107">
        <v>1404800</v>
      </c>
      <c r="D9" s="127">
        <v>-3379</v>
      </c>
      <c r="E9" s="128">
        <v>-2.3995528977495129E-3</v>
      </c>
      <c r="F9" s="127">
        <v>-21027</v>
      </c>
      <c r="G9" s="128">
        <v>-1.4747230905292175E-2</v>
      </c>
    </row>
    <row r="10" spans="1:7">
      <c r="B10" s="29">
        <v>2014</v>
      </c>
      <c r="C10" s="107">
        <v>1436827</v>
      </c>
      <c r="D10" s="127">
        <v>2739</v>
      </c>
      <c r="E10" s="128">
        <v>1.9099246350293697E-3</v>
      </c>
      <c r="F10" s="127">
        <v>32027</v>
      </c>
      <c r="G10" s="128">
        <v>2.2798263097949967E-2</v>
      </c>
    </row>
    <row r="11" spans="1:7">
      <c r="B11" s="29">
        <v>2015</v>
      </c>
      <c r="C11" s="107">
        <v>1478064</v>
      </c>
      <c r="D11" s="127">
        <v>902</v>
      </c>
      <c r="E11" s="128">
        <v>6.1063038448061491E-4</v>
      </c>
      <c r="F11" s="127">
        <v>41237</v>
      </c>
      <c r="G11" s="128">
        <v>2.870004530816872E-2</v>
      </c>
    </row>
    <row r="12" spans="1:7">
      <c r="B12" s="29">
        <v>2016</v>
      </c>
      <c r="C12" s="107">
        <v>1505288</v>
      </c>
      <c r="D12" s="127">
        <v>9030</v>
      </c>
      <c r="E12" s="128">
        <v>6.0350554516668264E-3</v>
      </c>
      <c r="F12" s="127">
        <v>27224</v>
      </c>
      <c r="G12" s="128">
        <v>1.8418688230009028E-2</v>
      </c>
    </row>
    <row r="13" spans="1:7">
      <c r="B13" s="29">
        <v>2017</v>
      </c>
      <c r="C13" s="107">
        <v>1502673</v>
      </c>
      <c r="D13" s="127">
        <v>-3331</v>
      </c>
      <c r="E13" s="128">
        <v>-2.2118135144395534E-3</v>
      </c>
      <c r="F13" s="127">
        <v>-2615</v>
      </c>
      <c r="G13" s="128">
        <v>-1.7372090922135319E-3</v>
      </c>
    </row>
    <row r="14" spans="1:7">
      <c r="B14" s="109">
        <v>2018</v>
      </c>
      <c r="C14" s="130"/>
      <c r="D14" s="725"/>
      <c r="E14" s="726"/>
      <c r="F14" s="725"/>
      <c r="G14" s="727"/>
    </row>
    <row r="15" spans="1:7">
      <c r="B15" s="262" t="s">
        <v>9</v>
      </c>
      <c r="C15" s="114">
        <v>1470190</v>
      </c>
      <c r="D15" s="131">
        <v>-11100</v>
      </c>
      <c r="E15" s="132">
        <v>-7.4934685308075677E-3</v>
      </c>
      <c r="F15" s="131">
        <v>9258</v>
      </c>
      <c r="G15" s="132">
        <v>6.3370505950994804E-3</v>
      </c>
    </row>
    <row r="16" spans="1:7">
      <c r="B16" s="262" t="s">
        <v>10</v>
      </c>
      <c r="C16" s="114">
        <v>1478366</v>
      </c>
      <c r="D16" s="131">
        <v>8176</v>
      </c>
      <c r="E16" s="132">
        <v>5.5611859691604426E-3</v>
      </c>
      <c r="F16" s="131">
        <v>7771</v>
      </c>
      <c r="G16" s="132">
        <v>5.2842556924237449E-3</v>
      </c>
    </row>
    <row r="17" spans="2:7">
      <c r="B17" s="263" t="s">
        <v>67</v>
      </c>
      <c r="C17" s="116">
        <v>1497138</v>
      </c>
      <c r="D17" s="133">
        <v>18772</v>
      </c>
      <c r="E17" s="134">
        <v>1.2697802844491735E-2</v>
      </c>
      <c r="F17" s="133">
        <v>15774</v>
      </c>
      <c r="G17" s="134">
        <v>1.0648294409746795E-2</v>
      </c>
    </row>
    <row r="18" spans="2:7">
      <c r="B18" s="262" t="s">
        <v>68</v>
      </c>
      <c r="C18" s="114">
        <v>1505348</v>
      </c>
      <c r="D18" s="131">
        <v>8210</v>
      </c>
      <c r="E18" s="132">
        <v>5.4837964168967801E-3</v>
      </c>
      <c r="F18" s="131">
        <v>2720</v>
      </c>
      <c r="G18" s="132">
        <v>1.810161929632681E-3</v>
      </c>
    </row>
    <row r="19" spans="2:7">
      <c r="B19" s="262" t="s">
        <v>69</v>
      </c>
      <c r="C19" s="114">
        <v>1513057</v>
      </c>
      <c r="D19" s="131">
        <v>7709</v>
      </c>
      <c r="E19" s="132">
        <v>5.1210749939549771E-3</v>
      </c>
      <c r="F19" s="131">
        <v>7302</v>
      </c>
      <c r="G19" s="132">
        <v>4.8493944898073682E-3</v>
      </c>
    </row>
    <row r="20" spans="2:7">
      <c r="B20" s="262" t="s">
        <v>70</v>
      </c>
      <c r="C20" s="114">
        <v>1525067</v>
      </c>
      <c r="D20" s="131">
        <v>12010</v>
      </c>
      <c r="E20" s="132">
        <v>7.937572741806731E-3</v>
      </c>
      <c r="F20" s="131">
        <v>19063</v>
      </c>
      <c r="G20" s="132">
        <v>1.2658000908364109E-2</v>
      </c>
    </row>
    <row r="21" spans="2:7">
      <c r="B21" s="264" t="s">
        <v>71</v>
      </c>
      <c r="C21" s="118">
        <v>1509786</v>
      </c>
      <c r="D21" s="135">
        <v>-15281</v>
      </c>
      <c r="E21" s="136">
        <v>-1.0019887650837611E-2</v>
      </c>
      <c r="F21" s="135">
        <v>7113</v>
      </c>
      <c r="G21" s="136">
        <v>4.7335647875486053E-3</v>
      </c>
    </row>
    <row r="22" spans="2:7">
      <c r="B22" s="262" t="s">
        <v>72</v>
      </c>
      <c r="C22" s="114">
        <v>1490260</v>
      </c>
      <c r="D22" s="131">
        <v>-19526</v>
      </c>
      <c r="E22" s="132">
        <v>-1.2932958710704656E-2</v>
      </c>
      <c r="F22" s="131">
        <v>5999</v>
      </c>
      <c r="G22" s="132">
        <v>4.0417419847318392E-3</v>
      </c>
    </row>
    <row r="23" spans="2:7">
      <c r="B23" s="262" t="s">
        <v>79</v>
      </c>
      <c r="C23" s="114">
        <v>1504189</v>
      </c>
      <c r="D23" s="131">
        <v>13929</v>
      </c>
      <c r="E23" s="132">
        <v>9.3466911814046316E-3</v>
      </c>
      <c r="F23" s="131">
        <v>7670</v>
      </c>
      <c r="G23" s="132">
        <v>5.1252272774351404E-3</v>
      </c>
    </row>
    <row r="24" spans="2:7">
      <c r="B24" s="262" t="s">
        <v>80</v>
      </c>
      <c r="C24" s="114">
        <v>1493233</v>
      </c>
      <c r="D24" s="131">
        <v>-10956</v>
      </c>
      <c r="E24" s="132">
        <v>-7.2836591678306917E-3</v>
      </c>
      <c r="F24" s="131">
        <v>6170</v>
      </c>
      <c r="G24" s="132">
        <v>4.1491180938535432E-3</v>
      </c>
    </row>
    <row r="25" spans="2:7">
      <c r="B25" s="262" t="s">
        <v>81</v>
      </c>
      <c r="C25" s="114">
        <v>1493553</v>
      </c>
      <c r="D25" s="131">
        <v>320</v>
      </c>
      <c r="E25" s="132">
        <v>2.1430011257450587E-4</v>
      </c>
      <c r="F25" s="131">
        <v>6530</v>
      </c>
      <c r="G25" s="132">
        <v>4.3913241422628424E-3</v>
      </c>
    </row>
    <row r="26" spans="2:7">
      <c r="B26" s="262" t="s">
        <v>82</v>
      </c>
      <c r="C26" s="114">
        <v>1490179</v>
      </c>
      <c r="D26" s="131">
        <v>-3374</v>
      </c>
      <c r="E26" s="132">
        <v>-2.2590426988530199E-3</v>
      </c>
      <c r="F26" s="131">
        <v>8889</v>
      </c>
      <c r="G26" s="132">
        <v>6.0008506099413772E-3</v>
      </c>
    </row>
    <row r="27" spans="2:7">
      <c r="B27" s="119">
        <v>2019</v>
      </c>
      <c r="C27" s="137"/>
      <c r="D27" s="728"/>
      <c r="E27" s="726"/>
      <c r="F27" s="728"/>
      <c r="G27" s="726"/>
    </row>
    <row r="28" spans="2:7">
      <c r="B28" s="262" t="s">
        <v>9</v>
      </c>
      <c r="C28" s="114">
        <v>1480331</v>
      </c>
      <c r="D28" s="131">
        <v>-9848</v>
      </c>
      <c r="E28" s="132">
        <v>-6.6086020538471679E-3</v>
      </c>
      <c r="F28" s="131">
        <v>10141</v>
      </c>
      <c r="G28" s="132">
        <v>6.8977479101339778E-3</v>
      </c>
    </row>
    <row r="29" spans="2:7">
      <c r="B29" s="262" t="s">
        <v>10</v>
      </c>
      <c r="C29" s="114">
        <v>1490703</v>
      </c>
      <c r="D29" s="131">
        <v>10372</v>
      </c>
      <c r="E29" s="132">
        <v>7.0065411046582593E-3</v>
      </c>
      <c r="F29" s="131">
        <v>12337</v>
      </c>
      <c r="G29" s="132">
        <v>8.3450241685754101E-3</v>
      </c>
    </row>
    <row r="30" spans="2:7">
      <c r="B30" s="263" t="s">
        <v>67</v>
      </c>
      <c r="C30" s="116">
        <v>1509854</v>
      </c>
      <c r="D30" s="133">
        <v>19151</v>
      </c>
      <c r="E30" s="134">
        <v>1.2846958783875762E-2</v>
      </c>
      <c r="F30" s="133">
        <v>12716</v>
      </c>
      <c r="G30" s="134">
        <v>8.4935390057563342E-3</v>
      </c>
    </row>
    <row r="31" spans="2:7">
      <c r="B31" s="262" t="s">
        <v>68</v>
      </c>
      <c r="C31" s="114">
        <v>1515721</v>
      </c>
      <c r="D31" s="131">
        <v>5867</v>
      </c>
      <c r="E31" s="132">
        <v>3.8858061772859553E-3</v>
      </c>
      <c r="F31" s="131">
        <v>10373</v>
      </c>
      <c r="G31" s="132">
        <v>6.8907654575554034E-3</v>
      </c>
    </row>
    <row r="32" spans="2:7">
      <c r="B32" s="262" t="s">
        <v>69</v>
      </c>
      <c r="C32" s="114">
        <v>1522092</v>
      </c>
      <c r="D32" s="131">
        <v>6371</v>
      </c>
      <c r="E32" s="132">
        <v>4.2032801551208365E-3</v>
      </c>
      <c r="F32" s="131">
        <v>9035</v>
      </c>
      <c r="G32" s="132">
        <v>5.971354681284291E-3</v>
      </c>
    </row>
    <row r="33" spans="2:7">
      <c r="B33" s="262" t="s">
        <v>70</v>
      </c>
      <c r="C33" s="114">
        <v>1530190</v>
      </c>
      <c r="D33" s="131">
        <v>8098</v>
      </c>
      <c r="E33" s="132">
        <v>5.3203091534546054E-3</v>
      </c>
      <c r="F33" s="131">
        <v>5123</v>
      </c>
      <c r="G33" s="132">
        <v>3.3591966779165094E-3</v>
      </c>
    </row>
    <row r="34" spans="2:7">
      <c r="B34" s="264" t="s">
        <v>71</v>
      </c>
      <c r="C34" s="118">
        <v>1514548</v>
      </c>
      <c r="D34" s="135">
        <v>-15642</v>
      </c>
      <c r="E34" s="136">
        <v>-1.0222259980786741E-2</v>
      </c>
      <c r="F34" s="135">
        <v>4762</v>
      </c>
      <c r="G34" s="136">
        <v>3.1540893875026121E-3</v>
      </c>
    </row>
    <row r="35" spans="2:7">
      <c r="B35" s="262" t="s">
        <v>72</v>
      </c>
      <c r="C35" s="114">
        <v>1504788</v>
      </c>
      <c r="D35" s="131">
        <v>-9760</v>
      </c>
      <c r="E35" s="132">
        <v>-6.4441668405359476E-3</v>
      </c>
      <c r="F35" s="131">
        <v>14528</v>
      </c>
      <c r="G35" s="132">
        <v>9.7486344664690083E-3</v>
      </c>
    </row>
    <row r="36" spans="2:7">
      <c r="B36" s="262" t="s">
        <v>79</v>
      </c>
      <c r="C36" s="114">
        <v>1497301</v>
      </c>
      <c r="D36" s="131">
        <v>-7487</v>
      </c>
      <c r="E36" s="132">
        <v>-4.9754516915339053E-3</v>
      </c>
      <c r="F36" s="131">
        <v>-6888</v>
      </c>
      <c r="G36" s="132">
        <v>-4.579211787880344E-3</v>
      </c>
    </row>
    <row r="37" spans="2:7">
      <c r="B37" s="262" t="s">
        <v>80</v>
      </c>
      <c r="C37" s="114">
        <v>1494843</v>
      </c>
      <c r="D37" s="131">
        <v>-2458</v>
      </c>
      <c r="E37" s="132">
        <v>-1.6416204891334107E-3</v>
      </c>
      <c r="F37" s="131">
        <v>1610</v>
      </c>
      <c r="G37" s="132">
        <v>1.0781974413904827E-3</v>
      </c>
    </row>
    <row r="38" spans="2:7">
      <c r="B38" s="262" t="s">
        <v>81</v>
      </c>
      <c r="C38" s="114">
        <v>1503002</v>
      </c>
      <c r="D38" s="131">
        <v>8159</v>
      </c>
      <c r="E38" s="132">
        <v>5.4580982752034934E-3</v>
      </c>
      <c r="F38" s="131">
        <v>9449</v>
      </c>
      <c r="G38" s="132">
        <v>6.3265247366515176E-3</v>
      </c>
    </row>
    <row r="39" spans="2:7">
      <c r="B39" s="262" t="s">
        <v>82</v>
      </c>
      <c r="C39" s="114">
        <v>1489561</v>
      </c>
      <c r="D39" s="131">
        <v>-13441</v>
      </c>
      <c r="E39" s="132">
        <v>-8.9427692045652707E-3</v>
      </c>
      <c r="F39" s="131">
        <v>-618</v>
      </c>
      <c r="G39" s="132">
        <v>-4.1471527917114059E-4</v>
      </c>
    </row>
    <row r="40" spans="2:7">
      <c r="B40" s="119">
        <v>2020</v>
      </c>
      <c r="C40" s="137"/>
      <c r="D40" s="728"/>
      <c r="E40" s="726"/>
      <c r="F40" s="728"/>
      <c r="G40" s="726"/>
    </row>
    <row r="41" spans="2:7">
      <c r="B41" s="262" t="s">
        <v>9</v>
      </c>
      <c r="C41" s="114">
        <v>1476814</v>
      </c>
      <c r="D41" s="131">
        <v>-12747</v>
      </c>
      <c r="E41" s="132">
        <v>-8.5575548769066812E-3</v>
      </c>
      <c r="F41" s="131">
        <v>-3517</v>
      </c>
      <c r="G41" s="132">
        <v>-2.3758200024184273E-3</v>
      </c>
    </row>
    <row r="42" spans="2:7">
      <c r="B42" s="262" t="s">
        <v>10</v>
      </c>
      <c r="C42" s="114">
        <v>1489733</v>
      </c>
      <c r="D42" s="131">
        <v>12919</v>
      </c>
      <c r="E42" s="132">
        <v>8.7478856511382652E-3</v>
      </c>
      <c r="F42" s="131">
        <v>-970</v>
      </c>
      <c r="G42" s="132">
        <v>-6.5069970342856998E-4</v>
      </c>
    </row>
    <row r="43" spans="2:7">
      <c r="B43" s="263" t="s">
        <v>67</v>
      </c>
      <c r="C43" s="116">
        <v>1367906</v>
      </c>
      <c r="D43" s="133">
        <v>-121827</v>
      </c>
      <c r="E43" s="134">
        <v>-8.1777741380502422E-2</v>
      </c>
      <c r="F43" s="133">
        <v>-141948</v>
      </c>
      <c r="G43" s="134">
        <v>-9.4014388146138606E-2</v>
      </c>
    </row>
    <row r="44" spans="2:7">
      <c r="B44" s="262" t="s">
        <v>68</v>
      </c>
      <c r="C44" s="114">
        <v>1355976</v>
      </c>
      <c r="D44" s="131">
        <v>-11930</v>
      </c>
      <c r="E44" s="132">
        <v>-8.7213595086211848E-3</v>
      </c>
      <c r="F44" s="131">
        <v>-159745</v>
      </c>
      <c r="G44" s="132">
        <v>-0.10539208733005612</v>
      </c>
    </row>
    <row r="45" spans="2:7">
      <c r="B45" s="262" t="s">
        <v>69</v>
      </c>
      <c r="C45" s="114">
        <v>1381819</v>
      </c>
      <c r="D45" s="131">
        <v>25843</v>
      </c>
      <c r="E45" s="132">
        <v>-8.7213595086211848E-3</v>
      </c>
      <c r="F45" s="131">
        <v>-140273</v>
      </c>
      <c r="G45" s="132">
        <v>-9.2158029869416569E-2</v>
      </c>
    </row>
    <row r="46" spans="2:7">
      <c r="B46" s="262" t="s">
        <v>70</v>
      </c>
      <c r="C46" s="114">
        <v>1398097</v>
      </c>
      <c r="D46" s="131">
        <v>16278</v>
      </c>
      <c r="E46" s="132">
        <v>1.1780124603873565E-2</v>
      </c>
      <c r="F46" s="131">
        <v>-132093</v>
      </c>
      <c r="G46" s="132">
        <v>-8.6324574072500826E-2</v>
      </c>
    </row>
    <row r="47" spans="2:7">
      <c r="B47" s="729" t="s">
        <v>71</v>
      </c>
      <c r="C47" s="610">
        <v>1412734</v>
      </c>
      <c r="D47" s="138">
        <v>14637</v>
      </c>
      <c r="E47" s="602">
        <v>1.046923067569705E-2</v>
      </c>
      <c r="F47" s="138">
        <v>-101814</v>
      </c>
      <c r="G47" s="602">
        <v>-6.7224016670320075E-2</v>
      </c>
    </row>
    <row r="48" spans="2:7">
      <c r="B48" s="262" t="s">
        <v>72</v>
      </c>
      <c r="C48" s="114"/>
      <c r="D48" s="131"/>
      <c r="E48" s="132"/>
      <c r="F48" s="131"/>
      <c r="G48" s="132"/>
    </row>
    <row r="49" spans="2:7">
      <c r="B49" s="262" t="s">
        <v>79</v>
      </c>
      <c r="C49" s="114"/>
      <c r="D49" s="131"/>
      <c r="E49" s="132"/>
      <c r="F49" s="131"/>
      <c r="G49" s="132"/>
    </row>
    <row r="50" spans="2:7">
      <c r="B50" s="262" t="s">
        <v>80</v>
      </c>
      <c r="C50" s="114"/>
      <c r="D50" s="131"/>
      <c r="E50" s="132"/>
      <c r="F50" s="131"/>
      <c r="G50" s="132"/>
    </row>
    <row r="51" spans="2:7">
      <c r="B51" s="262" t="s">
        <v>81</v>
      </c>
      <c r="C51" s="114"/>
      <c r="D51" s="131"/>
      <c r="E51" s="132"/>
      <c r="F51" s="131"/>
      <c r="G51" s="132"/>
    </row>
    <row r="52" spans="2:7">
      <c r="B52" s="262" t="s">
        <v>82</v>
      </c>
      <c r="C52" s="114"/>
      <c r="D52" s="131"/>
      <c r="E52" s="132"/>
      <c r="F52" s="131"/>
      <c r="G52" s="132"/>
    </row>
    <row r="53" spans="2:7">
      <c r="B53" s="1004" t="s">
        <v>285</v>
      </c>
      <c r="C53" s="1013"/>
      <c r="D53" s="1013"/>
      <c r="E53" s="1013"/>
      <c r="F53" s="1013"/>
      <c r="G53" s="1013"/>
    </row>
  </sheetData>
  <mergeCells count="5">
    <mergeCell ref="B3:B4"/>
    <mergeCell ref="C3:C4"/>
    <mergeCell ref="B1:G1"/>
    <mergeCell ref="B2:G2"/>
    <mergeCell ref="B53:G53"/>
  </mergeCells>
  <printOptions horizontalCentered="1" verticalCentered="1"/>
  <pageMargins left="0.39370078740157483" right="0.39370078740157483" top="0.19685039370078741" bottom="0.19685039370078741" header="0.31496062992125984" footer="0.19685039370078741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autoPageBreaks="0"/>
  </sheetPr>
  <dimension ref="A1:H187"/>
  <sheetViews>
    <sheetView showGridLines="0" showRowColHeaders="0" zoomScaleNormal="100" workbookViewId="0">
      <pane xSplit="1" ySplit="4" topLeftCell="B5" activePane="bottomRight" state="frozen"/>
      <selection activeCell="L32" sqref="L32"/>
      <selection pane="topRight" activeCell="L32" sqref="L32"/>
      <selection pane="bottomLeft" activeCell="L32" sqref="L32"/>
      <selection pane="bottomRight" activeCell="H37" sqref="H37"/>
    </sheetView>
  </sheetViews>
  <sheetFormatPr baseColWidth="10" defaultColWidth="11.42578125" defaultRowHeight="12.75"/>
  <cols>
    <col min="1" max="1" width="3" style="28" customWidth="1"/>
    <col min="2" max="2" width="15.140625" style="44" customWidth="1"/>
    <col min="3" max="3" width="15" style="140" customWidth="1"/>
    <col min="4" max="4" width="13.85546875" style="44" customWidth="1"/>
    <col min="5" max="5" width="13.140625" style="141" customWidth="1"/>
    <col min="6" max="6" width="15.42578125" style="44" customWidth="1"/>
    <col min="7" max="7" width="15.5703125" style="44" customWidth="1"/>
    <col min="8" max="8" width="11.42578125" style="142" customWidth="1"/>
    <col min="9" max="16384" width="11.42578125" style="44"/>
  </cols>
  <sheetData>
    <row r="1" spans="1:8" s="143" customFormat="1" ht="22.5" customHeight="1">
      <c r="A1" s="28"/>
      <c r="B1" s="603" t="s">
        <v>572</v>
      </c>
      <c r="C1" s="603"/>
      <c r="D1" s="604"/>
      <c r="E1" s="604"/>
      <c r="F1" s="604"/>
      <c r="G1" s="604"/>
      <c r="H1" s="144"/>
    </row>
    <row r="2" spans="1:8" s="143" customFormat="1" ht="6.95" customHeight="1">
      <c r="A2" s="28"/>
      <c r="B2" s="145"/>
      <c r="C2" s="145"/>
      <c r="D2" s="145"/>
      <c r="E2" s="145"/>
      <c r="F2" s="145"/>
      <c r="G2" s="145"/>
      <c r="H2" s="144"/>
    </row>
    <row r="3" spans="1:8" s="140" customFormat="1" ht="39.200000000000003" customHeight="1">
      <c r="A3" s="28"/>
      <c r="B3" s="671" t="s">
        <v>55</v>
      </c>
      <c r="C3" s="158" t="s">
        <v>56</v>
      </c>
      <c r="D3" s="158" t="s">
        <v>57</v>
      </c>
      <c r="E3" s="159" t="s">
        <v>58</v>
      </c>
      <c r="F3" s="158" t="s">
        <v>295</v>
      </c>
      <c r="G3" s="160" t="s">
        <v>154</v>
      </c>
      <c r="H3" s="146"/>
    </row>
    <row r="4" spans="1:8" ht="14.25" hidden="1" customHeight="1">
      <c r="A4" s="65"/>
      <c r="B4" s="161"/>
      <c r="C4" s="162"/>
      <c r="D4" s="163"/>
      <c r="E4" s="164"/>
      <c r="F4" s="165"/>
      <c r="G4" s="166"/>
    </row>
    <row r="5" spans="1:8" s="140" customFormat="1" ht="29.45" customHeight="1">
      <c r="A5" s="28"/>
      <c r="B5" s="167">
        <v>44043</v>
      </c>
      <c r="C5" s="168">
        <v>18673847</v>
      </c>
      <c r="D5" s="169"/>
      <c r="E5" s="169"/>
      <c r="F5" s="170"/>
      <c r="G5" s="171"/>
      <c r="H5" s="147"/>
    </row>
    <row r="6" spans="1:8" ht="29.45" customHeight="1">
      <c r="B6" s="167">
        <v>44046</v>
      </c>
      <c r="C6" s="168">
        <v>18777103</v>
      </c>
      <c r="D6" s="168">
        <v>278629</v>
      </c>
      <c r="E6" s="168">
        <v>172312</v>
      </c>
      <c r="F6" s="168">
        <v>106317</v>
      </c>
      <c r="G6" s="172">
        <v>106317</v>
      </c>
      <c r="H6" s="147"/>
    </row>
    <row r="7" spans="1:8" ht="29.45" customHeight="1">
      <c r="B7" s="167">
        <v>44047</v>
      </c>
      <c r="C7" s="168">
        <v>18777462</v>
      </c>
      <c r="D7" s="168">
        <v>65210</v>
      </c>
      <c r="E7" s="168">
        <v>63161</v>
      </c>
      <c r="F7" s="168">
        <v>2049</v>
      </c>
      <c r="G7" s="172">
        <v>108366</v>
      </c>
      <c r="H7" s="147"/>
    </row>
    <row r="8" spans="1:8" ht="29.45" customHeight="1">
      <c r="B8" s="167">
        <v>44048</v>
      </c>
      <c r="C8" s="168">
        <v>18783395</v>
      </c>
      <c r="D8" s="168">
        <v>51138</v>
      </c>
      <c r="E8" s="168">
        <v>44315</v>
      </c>
      <c r="F8" s="168">
        <v>6823</v>
      </c>
      <c r="G8" s="172">
        <v>115189</v>
      </c>
      <c r="H8" s="147"/>
    </row>
    <row r="9" spans="1:8" ht="29.45" customHeight="1">
      <c r="B9" s="167">
        <v>44049</v>
      </c>
      <c r="C9" s="168">
        <v>18787859</v>
      </c>
      <c r="D9" s="168">
        <v>46994</v>
      </c>
      <c r="E9" s="168">
        <v>41780</v>
      </c>
      <c r="F9" s="168">
        <v>5214</v>
      </c>
      <c r="G9" s="172">
        <v>120403</v>
      </c>
      <c r="H9" s="147"/>
    </row>
    <row r="10" spans="1:8" ht="29.45" customHeight="1">
      <c r="B10" s="167">
        <v>44050</v>
      </c>
      <c r="C10" s="168">
        <v>18768445</v>
      </c>
      <c r="D10" s="168">
        <v>47893</v>
      </c>
      <c r="E10" s="168">
        <v>67529</v>
      </c>
      <c r="F10" s="168">
        <v>-19636</v>
      </c>
      <c r="G10" s="172">
        <v>100767</v>
      </c>
      <c r="H10" s="147"/>
    </row>
    <row r="11" spans="1:8" ht="29.45" customHeight="1">
      <c r="B11" s="167">
        <v>44053</v>
      </c>
      <c r="C11" s="168">
        <v>18782091</v>
      </c>
      <c r="D11" s="168">
        <v>123521</v>
      </c>
      <c r="E11" s="168">
        <v>108404</v>
      </c>
      <c r="F11" s="168">
        <v>15117</v>
      </c>
      <c r="G11" s="172">
        <v>115884</v>
      </c>
      <c r="H11" s="147"/>
    </row>
    <row r="12" spans="1:8" ht="29.45" customHeight="1">
      <c r="B12" s="167">
        <v>44054</v>
      </c>
      <c r="C12" s="168">
        <v>18788387</v>
      </c>
      <c r="D12" s="168">
        <v>48959</v>
      </c>
      <c r="E12" s="168">
        <v>41614</v>
      </c>
      <c r="F12" s="168">
        <v>7345</v>
      </c>
      <c r="G12" s="172">
        <v>123229</v>
      </c>
      <c r="H12" s="147"/>
    </row>
    <row r="13" spans="1:8" ht="29.45" customHeight="1">
      <c r="B13" s="167">
        <v>44055</v>
      </c>
      <c r="C13" s="168">
        <v>18791947</v>
      </c>
      <c r="D13" s="168">
        <v>40267</v>
      </c>
      <c r="E13" s="168">
        <v>36047</v>
      </c>
      <c r="F13" s="168">
        <v>4220</v>
      </c>
      <c r="G13" s="172">
        <v>127449</v>
      </c>
      <c r="H13" s="147"/>
    </row>
    <row r="14" spans="1:8" ht="29.45" customHeight="1">
      <c r="B14" s="167">
        <v>44056</v>
      </c>
      <c r="C14" s="168">
        <v>18793248</v>
      </c>
      <c r="D14" s="168">
        <v>38318</v>
      </c>
      <c r="E14" s="168">
        <v>36745</v>
      </c>
      <c r="F14" s="168">
        <v>1573</v>
      </c>
      <c r="G14" s="172">
        <v>129022</v>
      </c>
      <c r="H14" s="147"/>
    </row>
    <row r="15" spans="1:8" ht="29.45" customHeight="1">
      <c r="B15" s="167">
        <v>44057</v>
      </c>
      <c r="C15" s="168">
        <v>18795882</v>
      </c>
      <c r="D15" s="168">
        <v>41217</v>
      </c>
      <c r="E15" s="168">
        <v>66220</v>
      </c>
      <c r="F15" s="168">
        <v>-25003</v>
      </c>
      <c r="G15" s="172">
        <v>104019</v>
      </c>
      <c r="H15" s="147"/>
    </row>
    <row r="16" spans="1:8" ht="29.45" customHeight="1">
      <c r="B16" s="167">
        <v>44060</v>
      </c>
      <c r="C16" s="168">
        <v>18817729</v>
      </c>
      <c r="D16" s="168">
        <v>144928</v>
      </c>
      <c r="E16" s="168">
        <v>120724</v>
      </c>
      <c r="F16" s="168">
        <v>24204</v>
      </c>
      <c r="G16" s="172">
        <v>128223</v>
      </c>
      <c r="H16" s="147"/>
    </row>
    <row r="17" spans="1:8" ht="29.45" customHeight="1">
      <c r="B17" s="167">
        <v>44061</v>
      </c>
      <c r="C17" s="168">
        <v>18819170</v>
      </c>
      <c r="D17" s="168">
        <v>49515</v>
      </c>
      <c r="E17" s="168">
        <v>46986</v>
      </c>
      <c r="F17" s="168">
        <v>2529</v>
      </c>
      <c r="G17" s="172">
        <v>130752</v>
      </c>
      <c r="H17" s="147"/>
    </row>
    <row r="18" spans="1:8" ht="29.45" customHeight="1">
      <c r="B18" s="167">
        <v>44062</v>
      </c>
      <c r="C18" s="168">
        <v>18820592</v>
      </c>
      <c r="D18" s="168">
        <v>40238</v>
      </c>
      <c r="E18" s="168">
        <v>37864</v>
      </c>
      <c r="F18" s="168">
        <v>2374</v>
      </c>
      <c r="G18" s="172">
        <v>133126</v>
      </c>
      <c r="H18" s="147"/>
    </row>
    <row r="19" spans="1:8" ht="29.45" customHeight="1">
      <c r="B19" s="167">
        <v>44063</v>
      </c>
      <c r="C19" s="168">
        <v>18821671</v>
      </c>
      <c r="D19" s="168">
        <v>40079</v>
      </c>
      <c r="E19" s="168">
        <v>38671</v>
      </c>
      <c r="F19" s="168">
        <v>1408</v>
      </c>
      <c r="G19" s="172">
        <v>134534</v>
      </c>
      <c r="H19" s="147"/>
    </row>
    <row r="20" spans="1:8" ht="29.45" customHeight="1">
      <c r="B20" s="167">
        <v>44064</v>
      </c>
      <c r="C20" s="168">
        <v>18806561</v>
      </c>
      <c r="D20" s="168">
        <v>38495</v>
      </c>
      <c r="E20" s="168">
        <v>53988</v>
      </c>
      <c r="F20" s="168">
        <v>-15493</v>
      </c>
      <c r="G20" s="172">
        <v>119041</v>
      </c>
      <c r="H20" s="147"/>
    </row>
    <row r="21" spans="1:8" ht="29.45" customHeight="1">
      <c r="B21" s="167">
        <v>44067</v>
      </c>
      <c r="C21" s="168">
        <v>18827804</v>
      </c>
      <c r="D21" s="168">
        <v>124576</v>
      </c>
      <c r="E21" s="168">
        <v>102220</v>
      </c>
      <c r="F21" s="168">
        <v>22356</v>
      </c>
      <c r="G21" s="172">
        <v>141397</v>
      </c>
      <c r="H21" s="147"/>
    </row>
    <row r="22" spans="1:8" ht="29.45" customHeight="1">
      <c r="B22" s="167">
        <v>44068</v>
      </c>
      <c r="C22" s="168">
        <v>18827938</v>
      </c>
      <c r="D22" s="168">
        <v>50878</v>
      </c>
      <c r="E22" s="168">
        <v>49762</v>
      </c>
      <c r="F22" s="168">
        <v>1116</v>
      </c>
      <c r="G22" s="172">
        <v>142513</v>
      </c>
      <c r="H22" s="147"/>
    </row>
    <row r="23" spans="1:8" ht="29.45" customHeight="1">
      <c r="B23" s="167">
        <v>44069</v>
      </c>
      <c r="C23" s="168">
        <v>18829729</v>
      </c>
      <c r="D23" s="168">
        <v>41384</v>
      </c>
      <c r="E23" s="168">
        <v>39085</v>
      </c>
      <c r="F23" s="168">
        <v>2299</v>
      </c>
      <c r="G23" s="172">
        <v>144812</v>
      </c>
      <c r="H23" s="147"/>
    </row>
    <row r="24" spans="1:8" ht="29.45" customHeight="1">
      <c r="B24" s="167">
        <v>44070</v>
      </c>
      <c r="C24" s="168">
        <v>18828708</v>
      </c>
      <c r="D24" s="168">
        <v>37360</v>
      </c>
      <c r="E24" s="168">
        <v>38375</v>
      </c>
      <c r="F24" s="168">
        <v>-1015</v>
      </c>
      <c r="G24" s="172">
        <v>143797</v>
      </c>
      <c r="H24" s="147"/>
    </row>
    <row r="25" spans="1:8" ht="29.45" customHeight="1">
      <c r="B25" s="167">
        <v>44071</v>
      </c>
      <c r="C25" s="168">
        <v>18802872</v>
      </c>
      <c r="D25" s="168">
        <v>36063</v>
      </c>
      <c r="E25" s="168">
        <v>62980</v>
      </c>
      <c r="F25" s="168">
        <v>-26917</v>
      </c>
      <c r="G25" s="172">
        <v>116880</v>
      </c>
      <c r="H25" s="147"/>
    </row>
    <row r="26" spans="1:8" s="149" customFormat="1" ht="29.45" customHeight="1">
      <c r="A26" s="28"/>
      <c r="B26" s="167">
        <v>44074</v>
      </c>
      <c r="C26" s="168">
        <v>18591306</v>
      </c>
      <c r="D26" s="168">
        <v>114907</v>
      </c>
      <c r="E26" s="168">
        <v>331142</v>
      </c>
      <c r="F26" s="168">
        <v>-216235</v>
      </c>
      <c r="G26" s="172">
        <v>-71423</v>
      </c>
      <c r="H26" s="150"/>
    </row>
    <row r="27" spans="1:8" ht="29.45" customHeight="1">
      <c r="B27" s="173" t="s">
        <v>573</v>
      </c>
      <c r="C27" s="936">
        <v>18792376.142857142</v>
      </c>
      <c r="D27" s="148"/>
      <c r="E27" s="148"/>
      <c r="F27" s="174"/>
      <c r="G27" s="175"/>
    </row>
    <row r="28" spans="1:8" ht="11.85" customHeight="1">
      <c r="G28" s="153"/>
    </row>
    <row r="29" spans="1:8" ht="11.85" customHeight="1">
      <c r="B29" s="151"/>
      <c r="C29" s="152"/>
      <c r="D29" s="151"/>
      <c r="E29" s="154"/>
      <c r="F29" s="151"/>
      <c r="G29" s="605"/>
    </row>
    <row r="30" spans="1:8" ht="11.85" customHeight="1">
      <c r="B30" s="1014" t="s">
        <v>210</v>
      </c>
      <c r="C30" s="1014"/>
      <c r="D30" s="1014"/>
      <c r="E30" s="1014"/>
      <c r="F30" s="1014"/>
      <c r="G30" s="1014"/>
    </row>
    <row r="31" spans="1:8" ht="43.35" customHeight="1">
      <c r="G31" s="142"/>
    </row>
    <row r="32" spans="1:8" ht="43.7" customHeight="1"/>
    <row r="34" spans="2:7" ht="43.35" customHeight="1"/>
    <row r="38" spans="2:7" ht="18.95" customHeight="1">
      <c r="B38" s="151"/>
      <c r="C38" s="152"/>
      <c r="D38" s="151"/>
      <c r="E38" s="154"/>
      <c r="F38" s="151"/>
      <c r="G38" s="151"/>
    </row>
    <row r="39" spans="2:7" ht="24" customHeight="1">
      <c r="B39" s="2"/>
      <c r="C39" s="155"/>
      <c r="D39" s="155"/>
      <c r="E39" s="155"/>
      <c r="F39" s="155"/>
      <c r="G39" s="155"/>
    </row>
    <row r="40" spans="2:7" ht="12.75" customHeight="1">
      <c r="C40" s="1015"/>
      <c r="D40" s="1015"/>
      <c r="E40" s="1015"/>
      <c r="F40" s="1015"/>
      <c r="G40" s="1015"/>
    </row>
    <row r="41" spans="2:7" ht="28.35" customHeight="1">
      <c r="C41" s="1015"/>
      <c r="D41" s="1015"/>
      <c r="E41" s="1015"/>
      <c r="F41" s="1015"/>
      <c r="G41" s="1015"/>
    </row>
    <row r="42" spans="2:7" ht="24.95" customHeight="1">
      <c r="C42" s="1015"/>
      <c r="D42" s="1015"/>
      <c r="E42" s="1015"/>
      <c r="F42" s="1015"/>
      <c r="G42" s="1015"/>
    </row>
    <row r="43" spans="2:7" ht="21.95" customHeight="1">
      <c r="C43" s="1015"/>
      <c r="D43" s="1015"/>
      <c r="E43" s="1015"/>
      <c r="F43" s="1015"/>
      <c r="G43" s="1015"/>
    </row>
    <row r="44" spans="2:7" ht="5.85" customHeight="1">
      <c r="C44" s="1015"/>
      <c r="D44" s="1015"/>
      <c r="E44" s="1015"/>
      <c r="F44" s="1015"/>
      <c r="G44" s="1015"/>
    </row>
    <row r="45" spans="2:7" ht="29.1" customHeight="1">
      <c r="C45" s="1015"/>
      <c r="D45" s="1015"/>
      <c r="E45" s="1015"/>
      <c r="F45" s="1015"/>
      <c r="G45" s="1015"/>
    </row>
    <row r="46" spans="2:7" ht="10.5" customHeight="1">
      <c r="C46" s="1015"/>
      <c r="D46" s="1015"/>
      <c r="E46" s="1015"/>
      <c r="F46" s="1015"/>
      <c r="G46" s="1015"/>
    </row>
    <row r="47" spans="2:7" ht="41.1" customHeight="1">
      <c r="C47" s="1015"/>
      <c r="D47" s="1015"/>
      <c r="E47" s="1015"/>
      <c r="F47" s="1015"/>
      <c r="G47" s="1015"/>
    </row>
    <row r="51" spans="2:3">
      <c r="B51" s="45"/>
      <c r="C51" s="156"/>
    </row>
    <row r="52" spans="2:3">
      <c r="B52" s="45"/>
      <c r="C52" s="156"/>
    </row>
    <row r="53" spans="2:3">
      <c r="B53" s="45"/>
      <c r="C53" s="156"/>
    </row>
    <row r="54" spans="2:3">
      <c r="B54" s="45"/>
      <c r="C54" s="156"/>
    </row>
    <row r="55" spans="2:3">
      <c r="B55" s="45"/>
      <c r="C55" s="156"/>
    </row>
    <row r="56" spans="2:3">
      <c r="B56" s="45"/>
      <c r="C56" s="156"/>
    </row>
    <row r="57" spans="2:3">
      <c r="B57" s="45"/>
      <c r="C57" s="156"/>
    </row>
    <row r="58" spans="2:3">
      <c r="B58" s="45"/>
      <c r="C58" s="156"/>
    </row>
    <row r="59" spans="2:3">
      <c r="B59" s="45"/>
      <c r="C59" s="156"/>
    </row>
    <row r="60" spans="2:3">
      <c r="B60" s="45"/>
      <c r="C60" s="156"/>
    </row>
    <row r="61" spans="2:3">
      <c r="B61" s="45"/>
      <c r="C61" s="156"/>
    </row>
    <row r="62" spans="2:3">
      <c r="B62" s="45"/>
      <c r="C62" s="156"/>
    </row>
    <row r="63" spans="2:3">
      <c r="B63" s="45"/>
      <c r="C63" s="156"/>
    </row>
    <row r="64" spans="2:3">
      <c r="B64" s="157"/>
      <c r="C64" s="156"/>
    </row>
    <row r="65" spans="2:3">
      <c r="B65" s="45"/>
      <c r="C65" s="156"/>
    </row>
    <row r="66" spans="2:3">
      <c r="B66" s="45"/>
      <c r="C66" s="156"/>
    </row>
    <row r="182" spans="3:5">
      <c r="E182" s="141">
        <v>0</v>
      </c>
    </row>
    <row r="183" spans="3:5">
      <c r="E183" s="141">
        <v>2086399.8</v>
      </c>
    </row>
    <row r="186" spans="3:5">
      <c r="C186" s="140">
        <v>0</v>
      </c>
    </row>
    <row r="187" spans="3:5">
      <c r="C187" s="140">
        <v>0</v>
      </c>
    </row>
  </sheetData>
  <mergeCells count="5">
    <mergeCell ref="B30:G30"/>
    <mergeCell ref="C46:G47"/>
    <mergeCell ref="C40:G41"/>
    <mergeCell ref="C42:G43"/>
    <mergeCell ref="C44:G45"/>
  </mergeCells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autoPageBreaks="0" fitToPage="1"/>
  </sheetPr>
  <dimension ref="A1:N56"/>
  <sheetViews>
    <sheetView showGridLines="0" showRowColHeaders="0" topLeftCell="A3" zoomScaleNormal="100" workbookViewId="0">
      <pane ySplit="5" topLeftCell="A23" activePane="bottomLeft" state="frozen"/>
      <selection activeCell="L32" sqref="L32"/>
      <selection pane="bottomLeft" activeCell="K62" sqref="K62"/>
    </sheetView>
  </sheetViews>
  <sheetFormatPr baseColWidth="10" defaultColWidth="11.5703125" defaultRowHeight="12.75"/>
  <cols>
    <col min="1" max="1" width="2.7109375" style="2" customWidth="1"/>
    <col min="2" max="2" width="18.140625" style="176" customWidth="1"/>
    <col min="3" max="3" width="13.140625" style="176" customWidth="1"/>
    <col min="4" max="4" width="8.85546875" style="176" customWidth="1"/>
    <col min="5" max="5" width="13.85546875" style="176" customWidth="1"/>
    <col min="6" max="6" width="10.85546875" style="176" customWidth="1"/>
    <col min="7" max="7" width="13.140625" style="177" customWidth="1"/>
    <col min="8" max="8" width="10.140625" style="176" customWidth="1"/>
    <col min="9" max="9" width="12.5703125" style="176" customWidth="1"/>
    <col min="10" max="10" width="8.5703125" style="176" customWidth="1"/>
    <col min="11" max="17" width="11.5703125" style="2" customWidth="1"/>
    <col min="18" max="18" width="12.7109375" style="2" customWidth="1"/>
    <col min="19" max="20" width="11.5703125" style="2" customWidth="1"/>
    <col min="21" max="16384" width="11.5703125" style="2"/>
  </cols>
  <sheetData>
    <row r="1" spans="1:14" hidden="1"/>
    <row r="2" spans="1:14" ht="15" hidden="1" customHeight="1"/>
    <row r="3" spans="1:14" ht="26.25" customHeight="1">
      <c r="B3" s="1018" t="s">
        <v>237</v>
      </c>
      <c r="C3" s="1019"/>
      <c r="D3" s="1019"/>
      <c r="E3" s="1019"/>
      <c r="F3" s="1019"/>
      <c r="G3" s="1019"/>
      <c r="H3" s="1019"/>
      <c r="I3" s="1019"/>
      <c r="J3" s="1020"/>
    </row>
    <row r="4" spans="1:14" ht="2.1" customHeight="1">
      <c r="B4" s="178"/>
      <c r="C4" s="179"/>
      <c r="D4" s="179"/>
      <c r="E4" s="179"/>
      <c r="F4" s="179"/>
      <c r="G4" s="178"/>
      <c r="H4" s="179"/>
      <c r="I4" s="179"/>
    </row>
    <row r="5" spans="1:14" ht="2.85" customHeight="1">
      <c r="B5" s="180"/>
    </row>
    <row r="6" spans="1:14" ht="20.85" customHeight="1">
      <c r="B6" s="1021" t="s">
        <v>570</v>
      </c>
      <c r="C6" s="181" t="s">
        <v>89</v>
      </c>
      <c r="D6" s="182"/>
      <c r="E6" s="181" t="s">
        <v>90</v>
      </c>
      <c r="F6" s="182"/>
      <c r="G6" s="1016" t="s">
        <v>12</v>
      </c>
      <c r="H6" s="508" t="s">
        <v>91</v>
      </c>
      <c r="I6" s="509"/>
      <c r="J6" s="183"/>
    </row>
    <row r="7" spans="1:14" s="184" customFormat="1" ht="33" customHeight="1">
      <c r="B7" s="1022"/>
      <c r="C7" s="507" t="s">
        <v>92</v>
      </c>
      <c r="D7" s="507" t="s">
        <v>93</v>
      </c>
      <c r="E7" s="507" t="s">
        <v>92</v>
      </c>
      <c r="F7" s="507" t="s">
        <v>93</v>
      </c>
      <c r="G7" s="1017"/>
      <c r="H7" s="507" t="s">
        <v>94</v>
      </c>
      <c r="I7" s="507" t="s">
        <v>95</v>
      </c>
      <c r="J7" s="507" t="s">
        <v>96</v>
      </c>
    </row>
    <row r="8" spans="1:14">
      <c r="A8" s="506"/>
      <c r="B8" s="185">
        <v>2007</v>
      </c>
      <c r="C8" s="190">
        <v>11263772.800000001</v>
      </c>
      <c r="D8" s="191">
        <v>0.58403322378168621</v>
      </c>
      <c r="E8" s="190">
        <v>8022412.2000000002</v>
      </c>
      <c r="F8" s="191">
        <v>0.41596677621831379</v>
      </c>
      <c r="G8" s="189">
        <v>19286185</v>
      </c>
      <c r="H8" s="192">
        <v>1.8795141544378993</v>
      </c>
      <c r="I8" s="194">
        <v>4.1939805728602835</v>
      </c>
      <c r="J8" s="193">
        <v>2.801829825150179</v>
      </c>
      <c r="K8" s="506"/>
      <c r="L8" s="506"/>
      <c r="M8" s="506"/>
      <c r="N8" s="506"/>
    </row>
    <row r="9" spans="1:14">
      <c r="A9" s="506"/>
      <c r="B9" s="185">
        <v>2009</v>
      </c>
      <c r="C9" s="195">
        <v>10090470.48</v>
      </c>
      <c r="D9" s="191">
        <v>0.56054089747822644</v>
      </c>
      <c r="E9" s="195">
        <v>7910839.5500000007</v>
      </c>
      <c r="F9" s="191">
        <v>0.43945910252177356</v>
      </c>
      <c r="G9" s="187">
        <v>18001310.030000001</v>
      </c>
      <c r="H9" s="196">
        <v>-7.9961589594688434</v>
      </c>
      <c r="I9" s="200">
        <v>-3.1734164156786449</v>
      </c>
      <c r="J9" s="197">
        <v>-5.9372574533550591</v>
      </c>
      <c r="K9" s="506"/>
      <c r="L9" s="506"/>
      <c r="M9" s="506"/>
      <c r="N9" s="506"/>
    </row>
    <row r="10" spans="1:14">
      <c r="A10" s="506"/>
      <c r="B10" s="185">
        <v>2010</v>
      </c>
      <c r="C10" s="195">
        <v>9817061.9000000004</v>
      </c>
      <c r="D10" s="191">
        <v>0.55412083110538224</v>
      </c>
      <c r="E10" s="195">
        <v>7899402.3599999994</v>
      </c>
      <c r="F10" s="191">
        <v>0.44587916889461782</v>
      </c>
      <c r="G10" s="187">
        <v>17716464.259999998</v>
      </c>
      <c r="H10" s="196">
        <v>-2.7095721705138942</v>
      </c>
      <c r="I10" s="200">
        <v>-0.14457618471102762</v>
      </c>
      <c r="J10" s="197">
        <v>-1.5823613366210338</v>
      </c>
      <c r="K10" s="506"/>
      <c r="L10" s="506"/>
      <c r="M10" s="506"/>
      <c r="N10" s="506"/>
    </row>
    <row r="11" spans="1:14">
      <c r="A11" s="506"/>
      <c r="B11" s="185">
        <v>2011</v>
      </c>
      <c r="C11" s="195">
        <v>9600007.8340000007</v>
      </c>
      <c r="D11" s="191">
        <v>0.54855565810217455</v>
      </c>
      <c r="E11" s="195">
        <v>7900509.5559999999</v>
      </c>
      <c r="F11" s="191">
        <v>0.45144434189782545</v>
      </c>
      <c r="G11" s="187">
        <v>17500517.390000001</v>
      </c>
      <c r="H11" s="196">
        <v>-2.2109880553977064</v>
      </c>
      <c r="I11" s="200">
        <v>1.4016199574882648E-2</v>
      </c>
      <c r="J11" s="197">
        <v>-1.218905007403535</v>
      </c>
      <c r="K11" s="506"/>
      <c r="L11" s="506"/>
      <c r="M11" s="506"/>
      <c r="N11" s="506"/>
    </row>
    <row r="12" spans="1:14">
      <c r="A12" s="506"/>
      <c r="B12" s="185">
        <v>2012</v>
      </c>
      <c r="C12" s="195">
        <v>9048114</v>
      </c>
      <c r="D12" s="191">
        <v>0.53826413075751101</v>
      </c>
      <c r="E12" s="195">
        <v>7761689</v>
      </c>
      <c r="F12" s="191">
        <v>0.46173586924248905</v>
      </c>
      <c r="G12" s="187">
        <v>16809803</v>
      </c>
      <c r="H12" s="196">
        <v>-5.0557660953909078</v>
      </c>
      <c r="I12" s="196">
        <v>-1.8208269438966624</v>
      </c>
      <c r="J12" s="197">
        <v>-3.5889791326693654</v>
      </c>
      <c r="K12" s="506"/>
      <c r="L12" s="506"/>
      <c r="M12" s="506"/>
      <c r="N12" s="506"/>
    </row>
    <row r="13" spans="1:14">
      <c r="A13" s="506"/>
      <c r="B13" s="185">
        <v>2013</v>
      </c>
      <c r="C13" s="195">
        <v>8822255.1559999995</v>
      </c>
      <c r="D13" s="191">
        <v>0.54032485181407053</v>
      </c>
      <c r="E13" s="195">
        <v>7505432.0240000002</v>
      </c>
      <c r="F13" s="191">
        <v>0.45967514818592942</v>
      </c>
      <c r="G13" s="187">
        <v>16327687.18</v>
      </c>
      <c r="H13" s="196">
        <v>-3.3574282725841016</v>
      </c>
      <c r="I13" s="200">
        <v>-3.3705528298155656</v>
      </c>
      <c r="J13" s="197">
        <v>-3.3634617481040721</v>
      </c>
      <c r="K13" s="506"/>
      <c r="L13" s="506"/>
      <c r="M13" s="506"/>
      <c r="N13" s="506"/>
    </row>
    <row r="14" spans="1:14">
      <c r="A14" s="506"/>
      <c r="B14" s="185">
        <v>2014</v>
      </c>
      <c r="C14" s="195">
        <v>8987092.9700000007</v>
      </c>
      <c r="D14" s="191">
        <v>0.53978088858474937</v>
      </c>
      <c r="E14" s="195">
        <v>7662427.5300000003</v>
      </c>
      <c r="F14" s="191">
        <v>0.46021911141525068</v>
      </c>
      <c r="G14" s="187">
        <v>16649520.5</v>
      </c>
      <c r="H14" s="196">
        <v>1.8684317227879603</v>
      </c>
      <c r="I14" s="200">
        <v>2.0917584157444651</v>
      </c>
      <c r="J14" s="197">
        <v>1.9710894534666181</v>
      </c>
      <c r="K14" s="506"/>
      <c r="L14" s="506"/>
      <c r="M14" s="506"/>
      <c r="N14" s="506"/>
    </row>
    <row r="15" spans="1:14">
      <c r="A15" s="506"/>
      <c r="B15" s="185">
        <v>2014.8549450549399</v>
      </c>
      <c r="C15" s="195">
        <v>9298858.3420000002</v>
      </c>
      <c r="D15" s="191">
        <v>0.54123235573539108</v>
      </c>
      <c r="E15" s="195">
        <v>7882040.4780000001</v>
      </c>
      <c r="F15" s="191">
        <v>0.45876764426460898</v>
      </c>
      <c r="G15" s="187">
        <v>17180898.82</v>
      </c>
      <c r="H15" s="196">
        <v>3.4690346816340849</v>
      </c>
      <c r="I15" s="200">
        <v>2.8661014690210038</v>
      </c>
      <c r="J15" s="197">
        <v>3.1915532942825564</v>
      </c>
      <c r="K15" s="506"/>
      <c r="L15" s="506"/>
      <c r="M15" s="506"/>
      <c r="N15" s="506"/>
    </row>
    <row r="16" spans="1:14">
      <c r="A16" s="506"/>
      <c r="B16" s="185">
        <v>2016</v>
      </c>
      <c r="C16" s="195">
        <v>9577711.8739999998</v>
      </c>
      <c r="D16" s="191">
        <v>0.54111381102332645</v>
      </c>
      <c r="E16" s="195">
        <v>8122283.3559999997</v>
      </c>
      <c r="F16" s="191">
        <v>0.45888618897667349</v>
      </c>
      <c r="G16" s="187">
        <v>17699995.23</v>
      </c>
      <c r="H16" s="196">
        <v>2.9987932038980176</v>
      </c>
      <c r="I16" s="200">
        <v>3.0479782319128503</v>
      </c>
      <c r="J16" s="197">
        <v>3.0213577033334786</v>
      </c>
      <c r="K16" s="506"/>
      <c r="L16" s="506"/>
      <c r="M16" s="506"/>
      <c r="N16" s="506"/>
    </row>
    <row r="17" spans="1:14">
      <c r="A17" s="506"/>
      <c r="B17" s="185">
        <v>2017</v>
      </c>
      <c r="C17" s="204">
        <v>9911460.0549999997</v>
      </c>
      <c r="D17" s="186">
        <v>0.54131865518813882</v>
      </c>
      <c r="E17" s="204">
        <v>8398383.8049999997</v>
      </c>
      <c r="F17" s="186">
        <v>0.45868134481186124</v>
      </c>
      <c r="G17" s="187">
        <v>18309843.859999999</v>
      </c>
      <c r="H17" s="205">
        <v>3.4846337558556542</v>
      </c>
      <c r="I17" s="206">
        <v>3.3992959479312219</v>
      </c>
      <c r="J17" s="188">
        <v>3.445473414401576</v>
      </c>
      <c r="K17" s="506"/>
      <c r="L17" s="506"/>
      <c r="M17" s="506"/>
      <c r="N17" s="506"/>
    </row>
    <row r="18" spans="1:14">
      <c r="A18" s="506"/>
      <c r="B18" s="185">
        <v>2018</v>
      </c>
      <c r="C18" s="207"/>
      <c r="D18" s="208"/>
      <c r="E18" s="207"/>
      <c r="F18" s="208"/>
      <c r="G18" s="203"/>
      <c r="H18" s="730"/>
      <c r="I18" s="730"/>
      <c r="J18" s="209"/>
      <c r="K18" s="506"/>
      <c r="L18" s="506"/>
      <c r="M18" s="506"/>
      <c r="N18" s="506"/>
    </row>
    <row r="19" spans="1:14">
      <c r="A19" s="506"/>
      <c r="B19" s="210" t="s">
        <v>9</v>
      </c>
      <c r="C19" s="211">
        <v>9821704.504999999</v>
      </c>
      <c r="D19" s="212">
        <v>0.53723268531128787</v>
      </c>
      <c r="E19" s="211">
        <v>8460326.3049999997</v>
      </c>
      <c r="F19" s="212">
        <v>0.46276731468871213</v>
      </c>
      <c r="G19" s="213">
        <v>18282030.809999999</v>
      </c>
      <c r="H19" s="214">
        <v>3.4819566940902575</v>
      </c>
      <c r="I19" s="214">
        <v>3.3896816238787437</v>
      </c>
      <c r="J19" s="215">
        <v>3.4392343414297812</v>
      </c>
      <c r="K19" s="506"/>
      <c r="L19" s="506"/>
      <c r="M19" s="506"/>
      <c r="N19" s="506"/>
    </row>
    <row r="20" spans="1:14">
      <c r="A20" s="506"/>
      <c r="B20" s="210" t="s">
        <v>10</v>
      </c>
      <c r="C20" s="211">
        <v>9863981.3999999985</v>
      </c>
      <c r="D20" s="212">
        <v>0.53715107536443096</v>
      </c>
      <c r="E20" s="211">
        <v>8499532.8000000007</v>
      </c>
      <c r="F20" s="212">
        <v>0.46284892463556898</v>
      </c>
      <c r="G20" s="213">
        <v>18363514.199999999</v>
      </c>
      <c r="H20" s="214">
        <v>3.5127564019037578</v>
      </c>
      <c r="I20" s="214">
        <v>3.4130654907434348</v>
      </c>
      <c r="J20" s="215">
        <v>3.4665906884923743</v>
      </c>
      <c r="K20" s="506"/>
      <c r="L20" s="506"/>
      <c r="M20" s="506"/>
      <c r="N20" s="506"/>
    </row>
    <row r="21" spans="1:14">
      <c r="A21" s="506"/>
      <c r="B21" s="210" t="s">
        <v>67</v>
      </c>
      <c r="C21" s="211">
        <v>9919904.4749999996</v>
      </c>
      <c r="D21" s="212">
        <v>0.53615055173557813</v>
      </c>
      <c r="E21" s="211">
        <v>8582183.125</v>
      </c>
      <c r="F21" s="212">
        <v>0.46384944826442176</v>
      </c>
      <c r="G21" s="213">
        <v>18502087.600000001</v>
      </c>
      <c r="H21" s="214">
        <v>3.2270647829190295</v>
      </c>
      <c r="I21" s="214">
        <v>3.3971017098070746</v>
      </c>
      <c r="J21" s="215">
        <v>3.3058667233940184</v>
      </c>
      <c r="K21" s="506"/>
      <c r="L21" s="506"/>
      <c r="M21" s="506"/>
      <c r="N21" s="506"/>
    </row>
    <row r="22" spans="1:14">
      <c r="A22" s="506"/>
      <c r="B22" s="210" t="s">
        <v>68</v>
      </c>
      <c r="C22" s="211">
        <v>10013518.896</v>
      </c>
      <c r="D22" s="212">
        <v>0.53609978768673539</v>
      </c>
      <c r="E22" s="211">
        <v>8664941.9539999999</v>
      </c>
      <c r="F22" s="212">
        <v>0.4639002123132645</v>
      </c>
      <c r="G22" s="213">
        <v>18678460.850000001</v>
      </c>
      <c r="H22" s="214">
        <v>3.0855595249394696</v>
      </c>
      <c r="I22" s="214">
        <v>3.0506767019947034</v>
      </c>
      <c r="J22" s="215">
        <v>3.0693744398451912</v>
      </c>
      <c r="K22" s="506"/>
      <c r="L22" s="506"/>
      <c r="M22" s="506"/>
      <c r="N22" s="506"/>
    </row>
    <row r="23" spans="1:14">
      <c r="A23" s="506"/>
      <c r="B23" s="222" t="s">
        <v>69</v>
      </c>
      <c r="C23" s="223">
        <v>10142614.501</v>
      </c>
      <c r="D23" s="224">
        <v>0.53620176714035972</v>
      </c>
      <c r="E23" s="223">
        <v>8773053.2990000006</v>
      </c>
      <c r="F23" s="224">
        <v>0.46379823285964034</v>
      </c>
      <c r="G23" s="225">
        <v>18915667.800000001</v>
      </c>
      <c r="H23" s="226">
        <v>3.0443867660626012</v>
      </c>
      <c r="I23" s="226">
        <v>3.1825610190378484</v>
      </c>
      <c r="J23" s="227">
        <v>3.1084256962019055</v>
      </c>
      <c r="K23" s="506"/>
      <c r="L23" s="506"/>
      <c r="M23" s="506"/>
      <c r="N23" s="506"/>
    </row>
    <row r="24" spans="1:14">
      <c r="A24" s="506"/>
      <c r="B24" s="222" t="s">
        <v>70</v>
      </c>
      <c r="C24" s="223">
        <v>10227860.933</v>
      </c>
      <c r="D24" s="224">
        <v>0.53811049732341709</v>
      </c>
      <c r="E24" s="223">
        <v>8779129.2369999997</v>
      </c>
      <c r="F24" s="224">
        <v>0.46188950267658285</v>
      </c>
      <c r="G24" s="225">
        <v>19006990.170000002</v>
      </c>
      <c r="H24" s="226">
        <v>3.0346141893095648</v>
      </c>
      <c r="I24" s="226">
        <v>3.2051894728971462</v>
      </c>
      <c r="J24" s="227">
        <v>3.1133309973733247</v>
      </c>
      <c r="K24" s="506"/>
      <c r="L24" s="506"/>
      <c r="M24" s="506"/>
      <c r="N24" s="506"/>
    </row>
    <row r="25" spans="1:14">
      <c r="A25" s="506"/>
      <c r="B25" s="222" t="s">
        <v>71</v>
      </c>
      <c r="C25" s="223">
        <v>10302793.699999999</v>
      </c>
      <c r="D25" s="224">
        <v>0.54103327599975959</v>
      </c>
      <c r="E25" s="223">
        <v>8740015.9699999988</v>
      </c>
      <c r="F25" s="224">
        <v>0.45896672400024041</v>
      </c>
      <c r="G25" s="225">
        <v>19042809.669999998</v>
      </c>
      <c r="H25" s="226">
        <v>2.9744736624242876</v>
      </c>
      <c r="I25" s="226">
        <v>3.0159681420084183</v>
      </c>
      <c r="J25" s="227">
        <v>2.9935140966986751</v>
      </c>
      <c r="K25" s="506"/>
      <c r="L25" s="506"/>
      <c r="M25" s="506"/>
      <c r="N25" s="506"/>
    </row>
    <row r="26" spans="1:14">
      <c r="A26" s="506"/>
      <c r="B26" s="216" t="s">
        <v>72</v>
      </c>
      <c r="C26" s="217">
        <v>10192691.699999999</v>
      </c>
      <c r="D26" s="218">
        <v>0.54101870659623041</v>
      </c>
      <c r="E26" s="217">
        <v>8647122.1099999994</v>
      </c>
      <c r="F26" s="218">
        <v>0.45898129340376959</v>
      </c>
      <c r="G26" s="219">
        <v>18839813.809999999</v>
      </c>
      <c r="H26" s="220">
        <v>2.8374391203658007</v>
      </c>
      <c r="I26" s="220">
        <v>2.9617401487642496</v>
      </c>
      <c r="J26" s="221">
        <v>2.8944536832330954</v>
      </c>
      <c r="K26" s="506"/>
      <c r="L26" s="506"/>
      <c r="M26" s="506"/>
      <c r="N26" s="506"/>
    </row>
    <row r="27" spans="1:14">
      <c r="A27" s="506"/>
      <c r="B27" s="222" t="s">
        <v>79</v>
      </c>
      <c r="C27" s="223">
        <v>10164383.725</v>
      </c>
      <c r="D27" s="224">
        <v>0.53886118252301451</v>
      </c>
      <c r="E27" s="223">
        <v>8698329.0749999993</v>
      </c>
      <c r="F27" s="224">
        <v>0.46113881747698565</v>
      </c>
      <c r="G27" s="225">
        <v>18862712.799999997</v>
      </c>
      <c r="H27" s="226">
        <v>2.7794445370894039</v>
      </c>
      <c r="I27" s="226">
        <v>2.9796171382290453</v>
      </c>
      <c r="J27" s="227">
        <v>2.8716551202623748</v>
      </c>
      <c r="K27" s="506"/>
      <c r="L27" s="506"/>
      <c r="M27" s="506"/>
      <c r="N27" s="506"/>
    </row>
    <row r="28" spans="1:14">
      <c r="A28" s="506"/>
      <c r="B28" s="222" t="s">
        <v>80</v>
      </c>
      <c r="C28" s="223">
        <v>10193654.76</v>
      </c>
      <c r="D28" s="224">
        <v>0.53670382182708221</v>
      </c>
      <c r="E28" s="223">
        <v>8799418.0399999991</v>
      </c>
      <c r="F28" s="224">
        <v>0.46329617817291791</v>
      </c>
      <c r="G28" s="225">
        <v>18993072.799999997</v>
      </c>
      <c r="H28" s="226">
        <v>2.9947711353391924</v>
      </c>
      <c r="I28" s="226">
        <v>3.1188921398351681</v>
      </c>
      <c r="J28" s="227">
        <v>3.05223875274487</v>
      </c>
      <c r="K28" s="506"/>
      <c r="L28" s="506"/>
      <c r="M28" s="506"/>
      <c r="N28" s="506"/>
    </row>
    <row r="29" spans="1:14">
      <c r="A29" s="506"/>
      <c r="B29" s="222" t="s">
        <v>81</v>
      </c>
      <c r="C29" s="223">
        <v>10162371.85</v>
      </c>
      <c r="D29" s="224">
        <v>0.53639678236243782</v>
      </c>
      <c r="E29" s="223">
        <v>8783252.3300000001</v>
      </c>
      <c r="F29" s="224">
        <v>0.46360321763756218</v>
      </c>
      <c r="G29" s="225">
        <v>18945624.18</v>
      </c>
      <c r="H29" s="226">
        <v>2.6924391870043678</v>
      </c>
      <c r="I29" s="226">
        <v>3.0677232230077465</v>
      </c>
      <c r="J29" s="227">
        <v>2.8660816937818225</v>
      </c>
      <c r="K29" s="506"/>
      <c r="L29" s="506"/>
      <c r="M29" s="506"/>
      <c r="N29" s="506"/>
    </row>
    <row r="30" spans="1:14">
      <c r="A30" s="506"/>
      <c r="B30" s="13" t="s">
        <v>82</v>
      </c>
      <c r="C30" s="223">
        <v>10197695.435000001</v>
      </c>
      <c r="D30" s="224">
        <v>0.53603905081951031</v>
      </c>
      <c r="E30" s="223">
        <v>8826469.7250000015</v>
      </c>
      <c r="F30" s="224">
        <v>0.46396094918048952</v>
      </c>
      <c r="G30" s="225">
        <v>19024165.160000004</v>
      </c>
      <c r="H30" s="226">
        <v>2.9427740801139208</v>
      </c>
      <c r="I30" s="226">
        <v>3.1850297555339893</v>
      </c>
      <c r="J30" s="227">
        <v>3.0550296469801879</v>
      </c>
      <c r="K30" s="506"/>
      <c r="L30" s="506"/>
      <c r="M30" s="506"/>
      <c r="N30" s="506"/>
    </row>
    <row r="31" spans="1:14">
      <c r="A31" s="506"/>
      <c r="B31" s="228">
        <v>2019</v>
      </c>
      <c r="C31" s="229"/>
      <c r="D31" s="230"/>
      <c r="E31" s="229"/>
      <c r="F31" s="230"/>
      <c r="G31" s="231"/>
      <c r="H31" s="731"/>
      <c r="I31" s="731"/>
      <c r="J31" s="232"/>
      <c r="K31" s="506"/>
      <c r="L31" s="506"/>
      <c r="M31" s="506"/>
      <c r="N31" s="506"/>
    </row>
    <row r="32" spans="1:14">
      <c r="A32" s="506"/>
      <c r="B32" s="210" t="s">
        <v>9</v>
      </c>
      <c r="C32" s="211">
        <v>10101751</v>
      </c>
      <c r="D32" s="212">
        <v>0.53677614188184608</v>
      </c>
      <c r="E32" s="211">
        <v>8717548.5399999991</v>
      </c>
      <c r="F32" s="212">
        <v>0.46322385811815392</v>
      </c>
      <c r="G32" s="213">
        <v>18819299.539999999</v>
      </c>
      <c r="H32" s="214">
        <v>2.8513023870493868</v>
      </c>
      <c r="I32" s="214">
        <v>3.0403346836395997</v>
      </c>
      <c r="J32" s="215">
        <v>2.9387803553318861</v>
      </c>
      <c r="K32" s="506"/>
      <c r="L32" s="506"/>
      <c r="M32" s="506"/>
      <c r="N32" s="506"/>
    </row>
    <row r="33" spans="1:14">
      <c r="A33" s="506"/>
      <c r="B33" s="210" t="s">
        <v>10</v>
      </c>
      <c r="C33" s="211">
        <v>10138164.824999999</v>
      </c>
      <c r="D33" s="212">
        <v>0.53673822205807975</v>
      </c>
      <c r="E33" s="211">
        <v>8750307.0749999993</v>
      </c>
      <c r="F33" s="212">
        <v>0.46326177794192025</v>
      </c>
      <c r="G33" s="213">
        <v>18888471.899999999</v>
      </c>
      <c r="H33" s="214">
        <v>2.7796425589367004</v>
      </c>
      <c r="I33" s="214">
        <v>2.9504477587285436</v>
      </c>
      <c r="J33" s="215">
        <v>2.8586995619825188</v>
      </c>
      <c r="K33" s="506"/>
      <c r="L33" s="506"/>
      <c r="M33" s="506"/>
      <c r="N33" s="506"/>
    </row>
    <row r="34" spans="1:14">
      <c r="A34" s="506"/>
      <c r="B34" s="210" t="s">
        <v>67</v>
      </c>
      <c r="C34" s="211">
        <v>10208558</v>
      </c>
      <c r="D34" s="212">
        <v>0.53606309143126174</v>
      </c>
      <c r="E34" s="211">
        <v>8835017.5850000009</v>
      </c>
      <c r="F34" s="212">
        <v>0.4639369085687382</v>
      </c>
      <c r="G34" s="213">
        <v>19043575.585000001</v>
      </c>
      <c r="H34" s="214">
        <v>2.9098417805076764</v>
      </c>
      <c r="I34" s="214">
        <v>2.9460389776989331</v>
      </c>
      <c r="J34" s="215">
        <v>2.9266318304535446</v>
      </c>
      <c r="K34" s="506"/>
      <c r="L34" s="506"/>
      <c r="M34" s="506"/>
      <c r="N34" s="506"/>
    </row>
    <row r="35" spans="1:14">
      <c r="A35" s="506"/>
      <c r="B35" s="210" t="s">
        <v>68</v>
      </c>
      <c r="C35" s="211">
        <v>10291029</v>
      </c>
      <c r="D35" s="212">
        <v>0.53514483118299738</v>
      </c>
      <c r="E35" s="211">
        <v>8939333.3250000011</v>
      </c>
      <c r="F35" s="212">
        <v>0.46485516881700251</v>
      </c>
      <c r="G35" s="213">
        <v>19230362.325000003</v>
      </c>
      <c r="H35" s="214">
        <v>2.771354474707735</v>
      </c>
      <c r="I35" s="214">
        <v>3.1666844677861121</v>
      </c>
      <c r="J35" s="215">
        <v>2.9547481424306028</v>
      </c>
      <c r="K35" s="506"/>
      <c r="L35" s="506"/>
      <c r="M35" s="506"/>
      <c r="N35" s="506"/>
    </row>
    <row r="36" spans="1:14">
      <c r="B36" s="222" t="s">
        <v>69</v>
      </c>
      <c r="C36" s="223">
        <v>10398364</v>
      </c>
      <c r="D36" s="224">
        <v>0.53483714109208635</v>
      </c>
      <c r="E36" s="223">
        <v>9043748.75</v>
      </c>
      <c r="F36" s="224">
        <v>0.4651628589079137</v>
      </c>
      <c r="G36" s="225">
        <v>19442112.75</v>
      </c>
      <c r="H36" s="226">
        <v>2.5215342550462196</v>
      </c>
      <c r="I36" s="226">
        <v>3.0855329584154561</v>
      </c>
      <c r="J36" s="227">
        <v>2.7831158570039918</v>
      </c>
    </row>
    <row r="37" spans="1:14">
      <c r="B37" s="222" t="s">
        <v>70</v>
      </c>
      <c r="C37" s="223">
        <v>10466860.875</v>
      </c>
      <c r="D37" s="224">
        <v>0.53627540010201613</v>
      </c>
      <c r="E37" s="223">
        <v>9050836.3249999993</v>
      </c>
      <c r="F37" s="224">
        <v>0.46372459989798387</v>
      </c>
      <c r="G37" s="225">
        <v>19517697.199999999</v>
      </c>
      <c r="H37" s="226">
        <v>2.3367539270002311</v>
      </c>
      <c r="I37" s="226">
        <v>3.0949206995937431</v>
      </c>
      <c r="J37" s="227">
        <v>2.6869432005393463</v>
      </c>
    </row>
    <row r="38" spans="1:14">
      <c r="B38" s="222" t="s">
        <v>71</v>
      </c>
      <c r="C38" s="223">
        <v>10526287.074999999</v>
      </c>
      <c r="D38" s="224">
        <v>0.53889179950442878</v>
      </c>
      <c r="E38" s="223">
        <v>9006923.6449999996</v>
      </c>
      <c r="F38" s="224">
        <v>0.46110820049557116</v>
      </c>
      <c r="G38" s="225">
        <v>19533210.719999999</v>
      </c>
      <c r="H38" s="226">
        <v>2.16925021996704</v>
      </c>
      <c r="I38" s="226">
        <v>3.053857978248061</v>
      </c>
      <c r="J38" s="227">
        <v>2.5752557448104767</v>
      </c>
    </row>
    <row r="39" spans="1:14">
      <c r="B39" s="216" t="s">
        <v>72</v>
      </c>
      <c r="C39" s="217">
        <v>10406494.465</v>
      </c>
      <c r="D39" s="218">
        <v>0.53863209898669584</v>
      </c>
      <c r="E39" s="217">
        <v>8913732.6150000002</v>
      </c>
      <c r="F39" s="218">
        <v>0.46136790101330427</v>
      </c>
      <c r="G39" s="219">
        <v>19320227.079999998</v>
      </c>
      <c r="H39" s="220">
        <v>2.0976084756885172</v>
      </c>
      <c r="I39" s="220">
        <v>3.0832281724306796</v>
      </c>
      <c r="J39" s="221">
        <v>2.5499894789034556</v>
      </c>
    </row>
    <row r="40" spans="1:14">
      <c r="B40" s="222" t="s">
        <v>79</v>
      </c>
      <c r="C40" s="223">
        <v>10371416.33</v>
      </c>
      <c r="D40" s="224">
        <v>0.53672690647950794</v>
      </c>
      <c r="E40" s="223">
        <v>8952035.1400000006</v>
      </c>
      <c r="F40" s="224">
        <v>0.46327309352049212</v>
      </c>
      <c r="G40" s="225">
        <v>19323451.469999999</v>
      </c>
      <c r="H40" s="226">
        <v>2.0368436552704168</v>
      </c>
      <c r="I40" s="226">
        <v>2.9167218532715822</v>
      </c>
      <c r="J40" s="227">
        <v>2.4425896470204407</v>
      </c>
    </row>
    <row r="41" spans="1:14">
      <c r="B41" s="222" t="s">
        <v>80</v>
      </c>
      <c r="C41" s="223">
        <v>10380008.66</v>
      </c>
      <c r="D41" s="224">
        <v>0.53422607294113</v>
      </c>
      <c r="E41" s="223">
        <v>9049983.9700000007</v>
      </c>
      <c r="F41" s="224">
        <v>0.46577392705886989</v>
      </c>
      <c r="G41" s="225">
        <v>19429992.630000003</v>
      </c>
      <c r="H41" s="226">
        <v>1.8281362709207514</v>
      </c>
      <c r="I41" s="226">
        <v>2.8475284258685036</v>
      </c>
      <c r="J41" s="227">
        <v>2.3004167603675114</v>
      </c>
    </row>
    <row r="42" spans="1:14">
      <c r="B42" s="222" t="s">
        <v>81</v>
      </c>
      <c r="C42" s="223">
        <v>10347567.475</v>
      </c>
      <c r="D42" s="224">
        <v>0.53401622463085641</v>
      </c>
      <c r="E42" s="223">
        <v>9029310.9749999996</v>
      </c>
      <c r="F42" s="224">
        <v>0.46598377536914365</v>
      </c>
      <c r="G42" s="225">
        <v>19376878.449999999</v>
      </c>
      <c r="H42" s="226">
        <v>1.8223661536258362</v>
      </c>
      <c r="I42" s="226">
        <v>2.8014525343825483</v>
      </c>
      <c r="J42" s="227">
        <v>2.2762737500897572</v>
      </c>
    </row>
    <row r="43" spans="1:14">
      <c r="B43" s="13" t="s">
        <v>82</v>
      </c>
      <c r="C43" s="223">
        <v>10348493.08</v>
      </c>
      <c r="D43" s="224">
        <v>0.53319282348699881</v>
      </c>
      <c r="E43" s="223">
        <v>9060044.7400000002</v>
      </c>
      <c r="F43" s="224">
        <v>0.46680717651300124</v>
      </c>
      <c r="G43" s="225">
        <v>19408537.82</v>
      </c>
      <c r="H43" s="226">
        <v>1.4787423880344477</v>
      </c>
      <c r="I43" s="226">
        <v>2.6463016616759489</v>
      </c>
      <c r="J43" s="227">
        <v>2.020444296857633</v>
      </c>
    </row>
    <row r="44" spans="1:14">
      <c r="B44" s="233">
        <v>2020</v>
      </c>
      <c r="C44" s="229"/>
      <c r="D44" s="230"/>
      <c r="E44" s="229"/>
      <c r="F44" s="230"/>
      <c r="G44" s="231"/>
      <c r="H44" s="731"/>
      <c r="I44" s="731"/>
      <c r="J44" s="232"/>
    </row>
    <row r="45" spans="1:14">
      <c r="B45" s="13" t="s">
        <v>9</v>
      </c>
      <c r="C45" s="211">
        <v>10226275.16</v>
      </c>
      <c r="D45" s="212">
        <v>0.53360528806165186</v>
      </c>
      <c r="E45" s="211">
        <v>8938218.5</v>
      </c>
      <c r="F45" s="212">
        <v>0.46639471193834819</v>
      </c>
      <c r="G45" s="213">
        <v>19164493.66</v>
      </c>
      <c r="H45" s="214">
        <v>1.2326987667781566</v>
      </c>
      <c r="I45" s="214">
        <v>2.5313304421244993</v>
      </c>
      <c r="J45" s="215">
        <v>1.8342559417065445</v>
      </c>
    </row>
    <row r="46" spans="1:14">
      <c r="B46" s="210" t="s">
        <v>10</v>
      </c>
      <c r="C46" s="211">
        <v>10271464.699999999</v>
      </c>
      <c r="D46" s="212">
        <v>0.53357623572575741</v>
      </c>
      <c r="E46" s="211">
        <v>8978764.25</v>
      </c>
      <c r="F46" s="212">
        <v>0.46642376427424259</v>
      </c>
      <c r="G46" s="213">
        <v>19250228.949999999</v>
      </c>
      <c r="H46" s="214">
        <v>1.3148323912755018</v>
      </c>
      <c r="I46" s="214">
        <v>2.610847517028418</v>
      </c>
      <c r="J46" s="215">
        <v>1.9152266626714294</v>
      </c>
    </row>
    <row r="47" spans="1:14">
      <c r="B47" s="210" t="s">
        <v>67</v>
      </c>
      <c r="C47" s="211">
        <v>10122615.909090912</v>
      </c>
      <c r="D47" s="212">
        <v>0.53257978355934743</v>
      </c>
      <c r="E47" s="211">
        <v>8884143.6818181742</v>
      </c>
      <c r="F47" s="212">
        <v>0.46742021644065257</v>
      </c>
      <c r="G47" s="213">
        <v>19006759.590909086</v>
      </c>
      <c r="H47" s="214">
        <v>-0.84186317900224594</v>
      </c>
      <c r="I47" s="214">
        <v>0.55603847242566928</v>
      </c>
      <c r="J47" s="215">
        <v>-0.19332500835564304</v>
      </c>
    </row>
    <row r="48" spans="1:14">
      <c r="B48" s="732" t="s">
        <v>68</v>
      </c>
      <c r="C48" s="211">
        <v>9800877.2500000093</v>
      </c>
      <c r="D48" s="212">
        <v>0.53096344152005626</v>
      </c>
      <c r="E48" s="211">
        <v>8657789.5499999989</v>
      </c>
      <c r="F48" s="212">
        <v>0.46903655847994369</v>
      </c>
      <c r="G48" s="213">
        <v>18458666.800000008</v>
      </c>
      <c r="H48" s="214">
        <v>-4.7629032043344779</v>
      </c>
      <c r="I48" s="214">
        <v>-3.1494940927264565</v>
      </c>
      <c r="J48" s="215">
        <v>-4.0129016393870387</v>
      </c>
    </row>
    <row r="49" spans="2:10">
      <c r="B49" s="329" t="s">
        <v>69</v>
      </c>
      <c r="C49" s="633">
        <v>9901987.2000000086</v>
      </c>
      <c r="D49" s="212">
        <v>0.53362354185205008</v>
      </c>
      <c r="E49" s="633">
        <v>8654141.6499999892</v>
      </c>
      <c r="F49" s="212">
        <v>0.46637645814794987</v>
      </c>
      <c r="G49" s="213">
        <v>18556128.849999998</v>
      </c>
      <c r="H49" s="214">
        <v>-4.7736047709042566</v>
      </c>
      <c r="I49" s="214">
        <v>-4.3080265802387601</v>
      </c>
      <c r="J49" s="215">
        <v>-4.5570350886891191</v>
      </c>
    </row>
    <row r="50" spans="2:10">
      <c r="B50" s="13" t="s">
        <v>70</v>
      </c>
      <c r="C50" s="633">
        <v>9995414.8650000002</v>
      </c>
      <c r="D50" s="212">
        <v>0.53668568372336789</v>
      </c>
      <c r="E50" s="633">
        <v>8628921.8149999995</v>
      </c>
      <c r="F50" s="212">
        <v>0.46331431627663205</v>
      </c>
      <c r="G50" s="213">
        <v>18624336.68</v>
      </c>
      <c r="H50" s="214">
        <v>-4.5041776673084826</v>
      </c>
      <c r="I50" s="214">
        <v>-4.661607997866426</v>
      </c>
      <c r="J50" s="215">
        <v>-4.5771819843582762</v>
      </c>
    </row>
    <row r="51" spans="2:10">
      <c r="B51" s="13" t="s">
        <v>71</v>
      </c>
      <c r="C51" s="633">
        <v>10126212</v>
      </c>
      <c r="D51" s="212">
        <v>0.53904250042346369</v>
      </c>
      <c r="E51" s="633">
        <v>8659342</v>
      </c>
      <c r="F51" s="212">
        <v>0.46095749957653631</v>
      </c>
      <c r="G51" s="213">
        <v>18785554</v>
      </c>
      <c r="H51" s="214">
        <v>-3.800723580398838</v>
      </c>
      <c r="I51" s="214">
        <v>-3.8590495345539324</v>
      </c>
      <c r="J51" s="215">
        <v>-3.8276181561614777</v>
      </c>
    </row>
    <row r="52" spans="2:10">
      <c r="B52" s="634" t="s">
        <v>72</v>
      </c>
      <c r="C52" s="635">
        <v>10122232</v>
      </c>
      <c r="D52" s="191">
        <v>0.53863502943959829</v>
      </c>
      <c r="E52" s="635">
        <v>8670144</v>
      </c>
      <c r="F52" s="191">
        <v>0.46136497056040171</v>
      </c>
      <c r="G52" s="187">
        <v>18792376</v>
      </c>
      <c r="H52" s="196">
        <v>-2.7315871445091773</v>
      </c>
      <c r="I52" s="196">
        <v>-2.7327341476464113</v>
      </c>
      <c r="J52" s="197">
        <v>-2.7321163349390503</v>
      </c>
    </row>
    <row r="53" spans="2:10">
      <c r="B53" s="13" t="s">
        <v>79</v>
      </c>
      <c r="C53" s="223"/>
      <c r="D53" s="224"/>
      <c r="E53" s="223"/>
      <c r="F53" s="224"/>
      <c r="G53" s="225"/>
      <c r="H53" s="226"/>
      <c r="I53" s="226"/>
      <c r="J53" s="227"/>
    </row>
    <row r="54" spans="2:10">
      <c r="B54" s="13" t="s">
        <v>80</v>
      </c>
      <c r="C54" s="223"/>
      <c r="D54" s="224"/>
      <c r="E54" s="223"/>
      <c r="F54" s="224"/>
      <c r="G54" s="225"/>
      <c r="H54" s="226"/>
      <c r="I54" s="226"/>
      <c r="J54" s="227"/>
    </row>
    <row r="55" spans="2:10">
      <c r="B55" s="13" t="s">
        <v>81</v>
      </c>
      <c r="C55" s="223"/>
      <c r="D55" s="224"/>
      <c r="E55" s="223"/>
      <c r="F55" s="224"/>
      <c r="G55" s="225"/>
      <c r="H55" s="226"/>
      <c r="I55" s="226"/>
      <c r="J55" s="227"/>
    </row>
    <row r="56" spans="2:10">
      <c r="B56" s="13" t="s">
        <v>82</v>
      </c>
      <c r="C56" s="223"/>
      <c r="D56" s="224"/>
      <c r="E56" s="223"/>
      <c r="F56" s="224"/>
      <c r="G56" s="225"/>
      <c r="H56" s="226"/>
      <c r="I56" s="226"/>
      <c r="J56" s="227"/>
    </row>
  </sheetData>
  <mergeCells count="3">
    <mergeCell ref="G6:G7"/>
    <mergeCell ref="B3:J3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autoPageBreaks="0"/>
  </sheetPr>
  <dimension ref="A1:S392"/>
  <sheetViews>
    <sheetView showGridLines="0" showRowColHeaders="0" topLeftCell="A3" zoomScaleNormal="100" zoomScaleSheetLayoutView="74" workbookViewId="0">
      <pane ySplit="4" topLeftCell="A7" activePane="bottomLeft" state="frozen"/>
      <selection activeCell="L32" sqref="L32"/>
      <selection pane="bottomLeft" activeCell="F57" sqref="F57"/>
    </sheetView>
  </sheetViews>
  <sheetFormatPr baseColWidth="10" defaultColWidth="11.5703125" defaultRowHeight="12.75"/>
  <cols>
    <col min="1" max="1" width="2.7109375" style="2" customWidth="1"/>
    <col min="2" max="2" width="12.42578125" style="44" customWidth="1"/>
    <col min="3" max="3" width="12.85546875" style="140" customWidth="1"/>
    <col min="4" max="8" width="11.85546875" style="140" customWidth="1"/>
    <col min="9" max="9" width="12.42578125" style="140" customWidth="1"/>
    <col min="10" max="16384" width="11.5703125" style="44"/>
  </cols>
  <sheetData>
    <row r="1" spans="1:9" hidden="1"/>
    <row r="2" spans="1:9" ht="21.2" hidden="1" customHeight="1"/>
    <row r="3" spans="1:9" s="265" customFormat="1" ht="21" customHeight="1">
      <c r="A3" s="2"/>
      <c r="B3" s="1023" t="s">
        <v>236</v>
      </c>
      <c r="C3" s="1023"/>
      <c r="D3" s="1023"/>
      <c r="E3" s="1023"/>
      <c r="F3" s="1023"/>
      <c r="G3" s="1023"/>
      <c r="H3" s="1023"/>
      <c r="I3" s="1023"/>
    </row>
    <row r="4" spans="1:9" ht="1.5" customHeight="1"/>
    <row r="5" spans="1:9" s="266" customFormat="1" ht="6.95" customHeight="1">
      <c r="A5" s="2"/>
      <c r="B5" s="44"/>
      <c r="C5" s="140"/>
      <c r="D5" s="140"/>
      <c r="E5" s="140"/>
      <c r="F5" s="140"/>
      <c r="G5" s="140"/>
      <c r="H5" s="140"/>
      <c r="I5" s="140"/>
    </row>
    <row r="6" spans="1:9" s="149" customFormat="1" ht="26.25" customHeight="1">
      <c r="A6" s="2"/>
      <c r="B6" s="267"/>
      <c r="C6" s="268" t="s">
        <v>0</v>
      </c>
      <c r="D6" s="268" t="s">
        <v>1</v>
      </c>
      <c r="E6" s="268" t="s">
        <v>2</v>
      </c>
      <c r="F6" s="268" t="s">
        <v>3</v>
      </c>
      <c r="G6" s="268" t="s">
        <v>4</v>
      </c>
      <c r="H6" s="268" t="s">
        <v>5</v>
      </c>
      <c r="I6" s="268" t="s">
        <v>6</v>
      </c>
    </row>
    <row r="7" spans="1:9" s="270" customFormat="1" ht="40.700000000000003" customHeight="1">
      <c r="A7" s="184"/>
      <c r="B7" s="593" t="s">
        <v>87</v>
      </c>
      <c r="C7" s="269"/>
      <c r="D7" s="269"/>
      <c r="E7" s="269"/>
      <c r="F7" s="269"/>
      <c r="G7" s="269"/>
      <c r="H7" s="269"/>
      <c r="I7" s="269"/>
    </row>
    <row r="8" spans="1:9" s="273" customFormat="1" ht="20.100000000000001" customHeight="1">
      <c r="A8" s="2"/>
      <c r="B8" s="510">
        <v>2001</v>
      </c>
      <c r="C8" s="511">
        <v>11700935.1</v>
      </c>
      <c r="D8" s="511">
        <v>2606309.14</v>
      </c>
      <c r="E8" s="511">
        <v>1126020.68</v>
      </c>
      <c r="F8" s="511">
        <v>78427.69</v>
      </c>
      <c r="G8" s="511">
        <v>16620.63</v>
      </c>
      <c r="H8" s="511">
        <v>155970.95000000001</v>
      </c>
      <c r="I8" s="512">
        <v>15684284.189999999</v>
      </c>
    </row>
    <row r="9" spans="1:9" s="273" customFormat="1" ht="20.100000000000001" customHeight="1">
      <c r="A9" s="2"/>
      <c r="B9" s="510">
        <v>2002</v>
      </c>
      <c r="C9" s="511">
        <v>11610265.789999999</v>
      </c>
      <c r="D9" s="511">
        <v>2540105.2000000002</v>
      </c>
      <c r="E9" s="511">
        <v>1073062.33</v>
      </c>
      <c r="F9" s="511">
        <v>73316.09</v>
      </c>
      <c r="G9" s="511">
        <v>14263.32</v>
      </c>
      <c r="H9" s="511">
        <v>168015.35999999999</v>
      </c>
      <c r="I9" s="512">
        <v>15479028.1</v>
      </c>
    </row>
    <row r="10" spans="1:9" s="273" customFormat="1" ht="20.100000000000001" customHeight="1">
      <c r="A10" s="2"/>
      <c r="B10" s="510">
        <v>2003</v>
      </c>
      <c r="C10" s="511">
        <v>12551211.73</v>
      </c>
      <c r="D10" s="511">
        <v>2730963.96</v>
      </c>
      <c r="E10" s="511">
        <v>1134980.3500000001</v>
      </c>
      <c r="F10" s="511">
        <v>76239.16</v>
      </c>
      <c r="G10" s="511">
        <v>13496.3</v>
      </c>
      <c r="H10" s="511">
        <v>185258.39</v>
      </c>
      <c r="I10" s="512">
        <v>16692149.880000001</v>
      </c>
    </row>
    <row r="11" spans="1:9" s="273" customFormat="1" ht="20.100000000000001" customHeight="1">
      <c r="A11" s="2"/>
      <c r="B11" s="510">
        <v>2004</v>
      </c>
      <c r="C11" s="511">
        <v>12958483.92</v>
      </c>
      <c r="D11" s="511">
        <v>2837998.1</v>
      </c>
      <c r="E11" s="511">
        <v>1088275.83</v>
      </c>
      <c r="F11" s="511">
        <v>75053.84</v>
      </c>
      <c r="G11" s="511">
        <v>12030.77</v>
      </c>
      <c r="H11" s="511">
        <v>181208.4</v>
      </c>
      <c r="I11" s="512">
        <v>17153050.859999999</v>
      </c>
    </row>
    <row r="12" spans="1:9" s="273" customFormat="1" ht="20.100000000000001" customHeight="1">
      <c r="A12" s="2"/>
      <c r="B12" s="510">
        <v>2005</v>
      </c>
      <c r="C12" s="511">
        <v>13570179.17</v>
      </c>
      <c r="D12" s="511">
        <v>2933843.7</v>
      </c>
      <c r="E12" s="513">
        <v>1045732</v>
      </c>
      <c r="F12" s="511">
        <v>73357.33</v>
      </c>
      <c r="G12" s="511">
        <v>10518</v>
      </c>
      <c r="H12" s="511">
        <v>279003.40000000002</v>
      </c>
      <c r="I12" s="512">
        <v>17912633.600000001</v>
      </c>
    </row>
    <row r="13" spans="1:9" s="273" customFormat="1" ht="20.100000000000001" customHeight="1">
      <c r="A13" s="2"/>
      <c r="B13" s="510">
        <v>2006</v>
      </c>
      <c r="C13" s="511">
        <v>14232610.32</v>
      </c>
      <c r="D13" s="511">
        <v>3017462.34</v>
      </c>
      <c r="E13" s="513">
        <v>1003299.5499999999</v>
      </c>
      <c r="F13" s="511">
        <v>72146.98</v>
      </c>
      <c r="G13" s="511">
        <v>9410.82</v>
      </c>
      <c r="H13" s="511">
        <v>339072.75</v>
      </c>
      <c r="I13" s="512">
        <v>18674002.760000002</v>
      </c>
    </row>
    <row r="14" spans="1:9" s="273" customFormat="1" ht="20.100000000000001" customHeight="1">
      <c r="A14" s="2"/>
      <c r="B14" s="510">
        <v>2007</v>
      </c>
      <c r="C14" s="511">
        <v>14783144.359999999</v>
      </c>
      <c r="D14" s="511">
        <v>3119916.25</v>
      </c>
      <c r="E14" s="513">
        <v>971528.76</v>
      </c>
      <c r="F14" s="511">
        <v>71182.58</v>
      </c>
      <c r="G14" s="511">
        <v>8683.35</v>
      </c>
      <c r="H14" s="511">
        <v>277368.83</v>
      </c>
      <c r="I14" s="512">
        <v>19231824.129999999</v>
      </c>
    </row>
    <row r="15" spans="1:9" s="273" customFormat="1" ht="20.100000000000001" customHeight="1">
      <c r="A15" s="2"/>
      <c r="B15" s="510">
        <v>2008</v>
      </c>
      <c r="C15" s="511">
        <v>14654539.130000001</v>
      </c>
      <c r="D15" s="511">
        <v>3384155.55</v>
      </c>
      <c r="E15" s="513">
        <v>743300.98</v>
      </c>
      <c r="F15" s="511">
        <v>69771.510000000009</v>
      </c>
      <c r="G15" s="511">
        <v>7989.74</v>
      </c>
      <c r="H15" s="511">
        <v>279969.78999999998</v>
      </c>
      <c r="I15" s="512">
        <v>19139726.739999998</v>
      </c>
    </row>
    <row r="16" spans="1:9" s="273" customFormat="1" ht="20.100000000000001" customHeight="1">
      <c r="A16" s="2"/>
      <c r="B16" s="510">
        <v>2009</v>
      </c>
      <c r="C16" s="511">
        <v>13634776</v>
      </c>
      <c r="D16" s="511">
        <v>3220769.4299999997</v>
      </c>
      <c r="E16" s="513">
        <v>801725.34</v>
      </c>
      <c r="F16" s="511">
        <v>67088.66</v>
      </c>
      <c r="G16" s="511">
        <v>7433.81</v>
      </c>
      <c r="H16" s="511">
        <v>288677.13</v>
      </c>
      <c r="I16" s="512">
        <v>18020470.210000001</v>
      </c>
    </row>
    <row r="17" spans="1:19" s="273" customFormat="1" ht="20.100000000000001" customHeight="1">
      <c r="A17" s="2"/>
      <c r="B17" s="510">
        <v>2010</v>
      </c>
      <c r="C17" s="511">
        <v>13354277</v>
      </c>
      <c r="D17" s="511">
        <v>3130330.45</v>
      </c>
      <c r="E17" s="513">
        <v>819981</v>
      </c>
      <c r="F17" s="511">
        <v>65217</v>
      </c>
      <c r="G17" s="511">
        <v>6778</v>
      </c>
      <c r="H17" s="511">
        <v>293793</v>
      </c>
      <c r="I17" s="512">
        <v>17670376</v>
      </c>
    </row>
    <row r="18" spans="1:19" s="273" customFormat="1" ht="20.100000000000001" customHeight="1">
      <c r="A18" s="2"/>
      <c r="B18" s="510">
        <v>2011</v>
      </c>
      <c r="C18" s="511">
        <v>13152496</v>
      </c>
      <c r="D18" s="511">
        <v>3092617</v>
      </c>
      <c r="E18" s="513">
        <v>822266</v>
      </c>
      <c r="F18" s="511">
        <v>63493</v>
      </c>
      <c r="G18" s="511">
        <v>5997</v>
      </c>
      <c r="H18" s="511">
        <v>296293</v>
      </c>
      <c r="I18" s="512">
        <v>17433161</v>
      </c>
    </row>
    <row r="19" spans="1:19" s="273" customFormat="1" ht="20.100000000000001" customHeight="1">
      <c r="A19" s="198"/>
      <c r="B19" s="510">
        <v>2012</v>
      </c>
      <c r="C19" s="511">
        <v>13629669</v>
      </c>
      <c r="D19" s="511">
        <v>3049049</v>
      </c>
      <c r="E19" s="514" t="s">
        <v>188</v>
      </c>
      <c r="F19" s="511">
        <v>62421</v>
      </c>
      <c r="G19" s="511">
        <v>5159</v>
      </c>
      <c r="H19" s="511">
        <v>106912</v>
      </c>
      <c r="I19" s="512">
        <v>16853210</v>
      </c>
    </row>
    <row r="20" spans="1:19" s="273" customFormat="1" ht="20.100000000000001" customHeight="1">
      <c r="A20" s="198"/>
      <c r="B20" s="510">
        <v>2013</v>
      </c>
      <c r="C20" s="511">
        <v>13204321</v>
      </c>
      <c r="D20" s="511">
        <v>3029164</v>
      </c>
      <c r="E20" s="514" t="s">
        <v>188</v>
      </c>
      <c r="F20" s="511">
        <v>61757</v>
      </c>
      <c r="G20" s="511">
        <v>4273</v>
      </c>
      <c r="H20" s="515" t="s">
        <v>188</v>
      </c>
      <c r="I20" s="512">
        <v>16299515</v>
      </c>
    </row>
    <row r="21" spans="1:19" s="273" customFormat="1" ht="20.100000000000001" customHeight="1">
      <c r="A21" s="199"/>
      <c r="B21" s="510">
        <v>2014</v>
      </c>
      <c r="C21" s="511">
        <v>13394283</v>
      </c>
      <c r="D21" s="511">
        <v>3095813</v>
      </c>
      <c r="E21" s="514" t="s">
        <v>188</v>
      </c>
      <c r="F21" s="511">
        <v>61680</v>
      </c>
      <c r="G21" s="511">
        <v>4212</v>
      </c>
      <c r="H21" s="515" t="s">
        <v>188</v>
      </c>
      <c r="I21" s="512">
        <v>16555988</v>
      </c>
    </row>
    <row r="22" spans="1:19" s="273" customFormat="1" ht="20.100000000000001" customHeight="1">
      <c r="A22" s="198"/>
      <c r="B22" s="510">
        <v>2015</v>
      </c>
      <c r="C22" s="511">
        <v>13865989</v>
      </c>
      <c r="D22" s="511">
        <v>3156261</v>
      </c>
      <c r="E22" s="514" t="s">
        <v>188</v>
      </c>
      <c r="F22" s="511">
        <v>61301</v>
      </c>
      <c r="G22" s="511">
        <v>3797</v>
      </c>
      <c r="H22" s="515" t="s">
        <v>188</v>
      </c>
      <c r="I22" s="512">
        <v>17087348</v>
      </c>
    </row>
    <row r="23" spans="1:19" s="273" customFormat="1" ht="20.100000000000001" customHeight="1">
      <c r="A23" s="198"/>
      <c r="B23" s="510">
        <v>2016</v>
      </c>
      <c r="C23" s="511">
        <v>14347031</v>
      </c>
      <c r="D23" s="511">
        <v>3186613</v>
      </c>
      <c r="E23" s="514" t="s">
        <v>188</v>
      </c>
      <c r="F23" s="511">
        <v>64033</v>
      </c>
      <c r="G23" s="511">
        <v>3124</v>
      </c>
      <c r="H23" s="515" t="s">
        <v>188</v>
      </c>
      <c r="I23" s="512">
        <v>17600801</v>
      </c>
    </row>
    <row r="24" spans="1:19" s="273" customFormat="1" ht="20.100000000000001" customHeight="1">
      <c r="A24" s="198"/>
      <c r="B24" s="510">
        <v>2017</v>
      </c>
      <c r="C24" s="511">
        <v>14944065</v>
      </c>
      <c r="D24" s="511">
        <v>3211061</v>
      </c>
      <c r="E24" s="514" t="s">
        <v>188</v>
      </c>
      <c r="F24" s="511">
        <v>64812</v>
      </c>
      <c r="G24" s="511">
        <v>2582</v>
      </c>
      <c r="H24" s="515" t="s">
        <v>188</v>
      </c>
      <c r="I24" s="512">
        <v>18222519</v>
      </c>
    </row>
    <row r="25" spans="1:19" s="273" customFormat="1" ht="20.100000000000001" customHeight="1">
      <c r="A25" s="198"/>
      <c r="B25" s="510">
        <v>2018</v>
      </c>
      <c r="C25" s="511">
        <v>15473878</v>
      </c>
      <c r="D25" s="511">
        <v>3246169</v>
      </c>
      <c r="E25" s="514" t="s">
        <v>188</v>
      </c>
      <c r="F25" s="511">
        <v>65117</v>
      </c>
      <c r="G25" s="511">
        <v>2214</v>
      </c>
      <c r="H25" s="515" t="s">
        <v>188</v>
      </c>
      <c r="I25" s="512">
        <v>18787377</v>
      </c>
    </row>
    <row r="26" spans="1:19" s="273" customFormat="1" ht="20.100000000000001" customHeight="1">
      <c r="A26" s="198"/>
      <c r="B26" s="510">
        <v>2019</v>
      </c>
      <c r="C26" s="511">
        <v>15947008</v>
      </c>
      <c r="D26" s="511">
        <v>3264711</v>
      </c>
      <c r="E26" s="514" t="s">
        <v>188</v>
      </c>
      <c r="F26" s="511">
        <v>65562</v>
      </c>
      <c r="G26" s="511">
        <v>1439</v>
      </c>
      <c r="H26" s="515" t="s">
        <v>188</v>
      </c>
      <c r="I26" s="512">
        <v>19278721</v>
      </c>
    </row>
    <row r="27" spans="1:19" s="273" customFormat="1" ht="45.95" customHeight="1">
      <c r="A27" s="198"/>
      <c r="B27" s="594" t="s">
        <v>298</v>
      </c>
      <c r="C27" s="271"/>
      <c r="D27" s="271"/>
      <c r="E27" s="271"/>
      <c r="F27" s="271"/>
      <c r="G27" s="271"/>
      <c r="H27" s="271"/>
      <c r="I27" s="516"/>
    </row>
    <row r="28" spans="1:19" s="273" customFormat="1" ht="19.149999999999999" customHeight="1">
      <c r="A28" s="198"/>
      <c r="B28" s="272" t="s">
        <v>83</v>
      </c>
      <c r="C28" s="511">
        <v>15851141.18</v>
      </c>
      <c r="D28" s="511">
        <v>3251119.4699999997</v>
      </c>
      <c r="E28" s="514" t="s">
        <v>188</v>
      </c>
      <c r="F28" s="511">
        <v>60975.95</v>
      </c>
      <c r="G28" s="511">
        <v>1257.04</v>
      </c>
      <c r="H28" s="514" t="s">
        <v>188</v>
      </c>
      <c r="I28" s="512">
        <v>19164493.639999997</v>
      </c>
    </row>
    <row r="29" spans="1:19" s="273" customFormat="1" ht="19.149999999999999" customHeight="1">
      <c r="A29" s="201"/>
      <c r="B29" s="272" t="s">
        <v>84</v>
      </c>
      <c r="C29" s="511">
        <v>15929150.699999999</v>
      </c>
      <c r="D29" s="511">
        <v>3257896.4</v>
      </c>
      <c r="E29" s="514" t="s">
        <v>188</v>
      </c>
      <c r="F29" s="511">
        <v>61932.25</v>
      </c>
      <c r="G29" s="511">
        <v>1249.5999999999999</v>
      </c>
      <c r="H29" s="514" t="s">
        <v>188</v>
      </c>
      <c r="I29" s="512">
        <v>19250228.949999999</v>
      </c>
    </row>
    <row r="30" spans="1:19" s="273" customFormat="1" ht="19.149999999999999" customHeight="1">
      <c r="A30" s="198"/>
      <c r="B30" s="272" t="s">
        <v>85</v>
      </c>
      <c r="C30" s="511">
        <v>15690349.545454582</v>
      </c>
      <c r="D30" s="511">
        <v>3252516.5454545422</v>
      </c>
      <c r="E30" s="514" t="s">
        <v>188</v>
      </c>
      <c r="F30" s="511">
        <v>62654.0454545455</v>
      </c>
      <c r="G30" s="511">
        <v>1239.45454545455</v>
      </c>
      <c r="H30" s="514" t="s">
        <v>188</v>
      </c>
      <c r="I30" s="512">
        <v>19006759.590909131</v>
      </c>
    </row>
    <row r="31" spans="1:19" s="273" customFormat="1" ht="19.149999999999999" customHeight="1">
      <c r="A31" s="198"/>
      <c r="B31" s="272" t="s">
        <v>86</v>
      </c>
      <c r="C31" s="511">
        <v>15184891.85</v>
      </c>
      <c r="D31" s="511">
        <v>3211266.65</v>
      </c>
      <c r="E31" s="514" t="s">
        <v>188</v>
      </c>
      <c r="F31" s="511">
        <v>61282.8</v>
      </c>
      <c r="G31" s="511">
        <v>1225.5</v>
      </c>
      <c r="H31" s="514" t="s">
        <v>188</v>
      </c>
      <c r="I31" s="512">
        <v>18458666.800000001</v>
      </c>
    </row>
    <row r="32" spans="1:19" s="279" customFormat="1" ht="19.149999999999999" customHeight="1">
      <c r="A32" s="198"/>
      <c r="B32" s="272" t="s">
        <v>59</v>
      </c>
      <c r="C32" s="511">
        <v>15272073</v>
      </c>
      <c r="D32" s="511">
        <v>3220907</v>
      </c>
      <c r="E32" s="514" t="s">
        <v>188</v>
      </c>
      <c r="F32" s="511">
        <v>61944</v>
      </c>
      <c r="G32" s="511">
        <v>1205</v>
      </c>
      <c r="H32" s="514" t="s">
        <v>188</v>
      </c>
      <c r="I32" s="512">
        <v>18556129</v>
      </c>
      <c r="J32" s="273"/>
      <c r="K32" s="273"/>
      <c r="L32" s="273"/>
      <c r="M32" s="273"/>
      <c r="N32" s="273"/>
      <c r="O32" s="273"/>
      <c r="P32" s="273"/>
      <c r="Q32" s="273"/>
      <c r="R32" s="273"/>
      <c r="S32" s="273"/>
    </row>
    <row r="33" spans="1:19" s="279" customFormat="1" ht="19.149999999999999" customHeight="1">
      <c r="A33" s="198"/>
      <c r="B33" s="272" t="s">
        <v>60</v>
      </c>
      <c r="C33" s="511">
        <v>15314801.363636356</v>
      </c>
      <c r="D33" s="511">
        <v>3245252.4545454551</v>
      </c>
      <c r="E33" s="514" t="s">
        <v>188</v>
      </c>
      <c r="F33" s="511">
        <v>63081.5</v>
      </c>
      <c r="G33" s="511">
        <v>1201.3636363636399</v>
      </c>
      <c r="H33" s="514" t="s">
        <v>188</v>
      </c>
      <c r="I33" s="512">
        <v>18624336.681818176</v>
      </c>
      <c r="J33" s="273"/>
      <c r="K33" s="273"/>
      <c r="L33" s="273"/>
      <c r="M33" s="273"/>
      <c r="N33" s="273"/>
      <c r="O33" s="273"/>
      <c r="P33" s="273"/>
      <c r="Q33" s="273"/>
      <c r="R33" s="273"/>
      <c r="S33" s="273"/>
    </row>
    <row r="34" spans="1:19" s="279" customFormat="1" ht="19.149999999999999" customHeight="1">
      <c r="A34" s="199"/>
      <c r="B34" s="272" t="s">
        <v>61</v>
      </c>
      <c r="C34" s="511">
        <v>15455918</v>
      </c>
      <c r="D34" s="511">
        <v>3262758</v>
      </c>
      <c r="E34" s="514" t="s">
        <v>188</v>
      </c>
      <c r="F34" s="511">
        <v>65676</v>
      </c>
      <c r="G34" s="511">
        <v>1202</v>
      </c>
      <c r="H34" s="514" t="s">
        <v>188</v>
      </c>
      <c r="I34" s="512">
        <v>18785554</v>
      </c>
      <c r="J34" s="273"/>
      <c r="K34" s="273"/>
      <c r="L34" s="273"/>
      <c r="M34" s="273"/>
      <c r="N34" s="273"/>
      <c r="O34" s="273"/>
      <c r="P34" s="273"/>
      <c r="Q34" s="273"/>
      <c r="R34" s="273"/>
      <c r="S34" s="273"/>
    </row>
    <row r="35" spans="1:19" s="279" customFormat="1" ht="19.149999999999999" customHeight="1">
      <c r="A35" s="198"/>
      <c r="B35" s="517" t="s">
        <v>62</v>
      </c>
      <c r="C35" s="518">
        <v>15462464</v>
      </c>
      <c r="D35" s="518">
        <v>3263160</v>
      </c>
      <c r="E35" s="519" t="s">
        <v>188</v>
      </c>
      <c r="F35" s="518">
        <v>65561</v>
      </c>
      <c r="G35" s="518">
        <v>1191</v>
      </c>
      <c r="H35" s="519" t="s">
        <v>188</v>
      </c>
      <c r="I35" s="512">
        <v>18792376</v>
      </c>
      <c r="J35" s="273"/>
      <c r="K35" s="273"/>
      <c r="L35" s="273"/>
      <c r="M35" s="273"/>
      <c r="N35" s="273"/>
      <c r="O35" s="273"/>
      <c r="P35" s="273"/>
      <c r="Q35" s="273"/>
      <c r="R35" s="273"/>
      <c r="S35" s="273"/>
    </row>
    <row r="36" spans="1:19" s="273" customFormat="1" ht="19.149999999999999" customHeight="1">
      <c r="A36" s="198"/>
      <c r="B36" s="272" t="s">
        <v>63</v>
      </c>
      <c r="C36" s="511"/>
      <c r="D36" s="511"/>
      <c r="E36" s="514"/>
      <c r="F36" s="511"/>
      <c r="G36" s="511"/>
      <c r="H36" s="514"/>
      <c r="I36" s="512"/>
    </row>
    <row r="37" spans="1:19" s="273" customFormat="1" ht="19.149999999999999" customHeight="1">
      <c r="A37" s="201"/>
      <c r="B37" s="272" t="s">
        <v>64</v>
      </c>
      <c r="C37" s="511"/>
      <c r="D37" s="511"/>
      <c r="E37" s="514"/>
      <c r="F37" s="511"/>
      <c r="G37" s="511"/>
      <c r="H37" s="514"/>
      <c r="I37" s="512"/>
    </row>
    <row r="38" spans="1:19" s="273" customFormat="1" ht="19.149999999999999" customHeight="1">
      <c r="A38" s="198"/>
      <c r="B38" s="272" t="s">
        <v>65</v>
      </c>
      <c r="C38" s="511"/>
      <c r="D38" s="511"/>
      <c r="E38" s="514"/>
      <c r="F38" s="511"/>
      <c r="G38" s="511"/>
      <c r="H38" s="514"/>
      <c r="I38" s="512"/>
      <c r="J38" s="966"/>
    </row>
    <row r="39" spans="1:19" s="151" customFormat="1" ht="19.149999999999999" customHeight="1">
      <c r="A39" s="198"/>
      <c r="B39" s="272" t="s">
        <v>66</v>
      </c>
      <c r="C39" s="518"/>
      <c r="D39" s="518"/>
      <c r="E39" s="519"/>
      <c r="F39" s="518"/>
      <c r="G39" s="518"/>
      <c r="H39" s="519"/>
      <c r="I39" s="512"/>
      <c r="J39" s="966"/>
      <c r="K39" s="273"/>
      <c r="L39" s="273"/>
      <c r="M39" s="273"/>
      <c r="N39" s="273"/>
      <c r="O39" s="273"/>
      <c r="P39" s="273"/>
      <c r="Q39" s="273"/>
      <c r="R39" s="273"/>
      <c r="S39" s="273"/>
    </row>
    <row r="40" spans="1:19" s="151" customFormat="1" ht="3.2" customHeight="1">
      <c r="A40" s="198"/>
      <c r="B40" s="272"/>
      <c r="C40" s="520"/>
      <c r="D40" s="520"/>
      <c r="E40" s="520"/>
      <c r="F40" s="520"/>
      <c r="G40" s="520"/>
      <c r="H40" s="520"/>
      <c r="I40" s="512"/>
      <c r="J40" s="966"/>
      <c r="K40" s="273"/>
      <c r="L40" s="273"/>
      <c r="M40" s="273"/>
      <c r="N40" s="273"/>
      <c r="O40" s="273"/>
      <c r="P40" s="273"/>
      <c r="Q40" s="273"/>
      <c r="R40" s="273"/>
      <c r="S40" s="273"/>
    </row>
    <row r="41" spans="1:19" s="273" customFormat="1" ht="3.2" customHeight="1">
      <c r="A41" s="198"/>
      <c r="B41" s="272"/>
      <c r="C41" s="518"/>
      <c r="D41" s="518"/>
      <c r="E41" s="520"/>
      <c r="F41" s="518"/>
      <c r="G41" s="518"/>
      <c r="H41" s="518"/>
      <c r="I41" s="512"/>
      <c r="J41" s="966"/>
    </row>
    <row r="42" spans="1:19" s="521" customFormat="1" ht="25.5" customHeight="1">
      <c r="A42" s="198"/>
      <c r="B42" s="595" t="s">
        <v>299</v>
      </c>
      <c r="C42" s="596">
        <v>15520163</v>
      </c>
      <c r="D42" s="596">
        <v>3246128</v>
      </c>
      <c r="E42" s="597" t="s">
        <v>188</v>
      </c>
      <c r="F42" s="596">
        <v>62942</v>
      </c>
      <c r="G42" s="596">
        <v>1221</v>
      </c>
      <c r="H42" s="597" t="s">
        <v>188</v>
      </c>
      <c r="I42" s="596">
        <v>18830453</v>
      </c>
      <c r="J42" s="967"/>
      <c r="K42" s="273"/>
      <c r="L42" s="273"/>
      <c r="M42" s="273"/>
      <c r="N42" s="273"/>
      <c r="O42" s="273"/>
      <c r="P42" s="273"/>
      <c r="Q42" s="273"/>
      <c r="R42" s="273"/>
      <c r="S42" s="273"/>
    </row>
    <row r="43" spans="1:19" s="274" customFormat="1" ht="15" customHeight="1">
      <c r="A43" s="198"/>
      <c r="B43" s="151"/>
      <c r="C43" s="152"/>
      <c r="D43" s="152"/>
      <c r="E43" s="152"/>
      <c r="F43" s="152"/>
      <c r="G43" s="152"/>
      <c r="H43" s="152"/>
      <c r="I43" s="152"/>
      <c r="J43" s="968"/>
    </row>
    <row r="44" spans="1:19" s="275" customFormat="1" ht="18" customHeight="1">
      <c r="A44" s="198"/>
      <c r="B44" s="151"/>
      <c r="C44" s="152"/>
      <c r="D44" s="152"/>
      <c r="E44" s="152"/>
      <c r="F44" s="152"/>
      <c r="G44" s="152"/>
      <c r="H44" s="152"/>
      <c r="I44" s="278"/>
      <c r="J44" s="969"/>
    </row>
    <row r="45" spans="1:19" s="488" customFormat="1" ht="16.5" customHeight="1">
      <c r="A45" s="198"/>
      <c r="B45" s="151"/>
      <c r="C45" s="276"/>
      <c r="D45" s="277"/>
      <c r="E45" s="278"/>
      <c r="F45" s="522"/>
      <c r="G45" s="152"/>
      <c r="H45" s="152"/>
      <c r="I45" s="152"/>
    </row>
    <row r="46" spans="1:19" s="273" customFormat="1" ht="16.5" customHeight="1">
      <c r="A46" s="198"/>
      <c r="B46" s="151"/>
      <c r="D46" s="277"/>
      <c r="E46" s="152"/>
      <c r="F46" s="152"/>
      <c r="G46" s="152"/>
      <c r="H46" s="152"/>
      <c r="I46" s="152"/>
    </row>
    <row r="47" spans="1:19" s="279" customFormat="1" ht="16.5" customHeight="1">
      <c r="A47" s="199"/>
      <c r="B47" s="151"/>
      <c r="D47" s="277"/>
      <c r="E47" s="278"/>
      <c r="F47" s="152"/>
      <c r="G47" s="152"/>
      <c r="H47" s="152"/>
      <c r="I47" s="152"/>
    </row>
    <row r="48" spans="1:19" s="273" customFormat="1" ht="16.5" customHeight="1">
      <c r="A48" s="199"/>
      <c r="B48" s="151"/>
      <c r="D48" s="277"/>
      <c r="E48" s="278"/>
      <c r="G48" s="152"/>
      <c r="H48" s="152"/>
      <c r="I48" s="152"/>
    </row>
    <row r="49" spans="1:9" s="279" customFormat="1" ht="16.5" customHeight="1">
      <c r="A49" s="199"/>
      <c r="B49" s="151"/>
      <c r="D49" s="277"/>
      <c r="E49" s="152"/>
      <c r="G49" s="152"/>
      <c r="H49" s="152"/>
      <c r="I49" s="152"/>
    </row>
    <row r="50" spans="1:9" s="273" customFormat="1" ht="16.5" customHeight="1">
      <c r="A50" s="202"/>
      <c r="B50" s="151"/>
      <c r="D50" s="277"/>
      <c r="E50" s="152"/>
      <c r="F50" s="152"/>
      <c r="G50" s="152"/>
      <c r="H50" s="152"/>
      <c r="I50" s="152"/>
    </row>
    <row r="51" spans="1:9" s="273" customFormat="1" ht="16.5" customHeight="1">
      <c r="A51" s="202"/>
      <c r="B51" s="151"/>
      <c r="D51" s="277"/>
      <c r="E51" s="152"/>
      <c r="F51" s="152"/>
      <c r="G51" s="152"/>
      <c r="H51" s="152"/>
      <c r="I51" s="152"/>
    </row>
    <row r="52" spans="1:9" s="273" customFormat="1" ht="15" customHeight="1">
      <c r="A52" s="202"/>
      <c r="B52" s="151"/>
      <c r="C52" s="280"/>
      <c r="D52" s="281"/>
      <c r="E52" s="278"/>
      <c r="F52" s="152"/>
      <c r="G52" s="152"/>
      <c r="H52" s="152"/>
      <c r="I52" s="152"/>
    </row>
    <row r="53" spans="1:9" s="279" customFormat="1" ht="15" customHeight="1">
      <c r="A53" s="202"/>
      <c r="B53" s="151"/>
      <c r="C53" s="280"/>
      <c r="D53" s="282"/>
      <c r="E53" s="278"/>
      <c r="F53" s="152"/>
      <c r="G53" s="152"/>
      <c r="H53" s="152"/>
      <c r="I53" s="152"/>
    </row>
    <row r="54" spans="1:9" s="151" customFormat="1">
      <c r="A54" s="202"/>
      <c r="C54" s="152"/>
      <c r="D54" s="152"/>
      <c r="E54" s="278"/>
      <c r="F54" s="152"/>
      <c r="G54" s="152"/>
      <c r="H54" s="152"/>
      <c r="I54" s="152"/>
    </row>
    <row r="55" spans="1:9" s="151" customFormat="1">
      <c r="A55" s="202"/>
      <c r="C55" s="152"/>
      <c r="D55" s="152"/>
      <c r="E55" s="278"/>
      <c r="F55" s="152"/>
      <c r="G55" s="152"/>
      <c r="H55" s="152"/>
      <c r="I55" s="152"/>
    </row>
    <row r="56" spans="1:9" s="151" customFormat="1">
      <c r="A56" s="202"/>
      <c r="C56" s="152"/>
      <c r="D56" s="152"/>
      <c r="E56" s="278"/>
      <c r="F56" s="152"/>
      <c r="G56" s="152"/>
      <c r="H56" s="152"/>
      <c r="I56" s="152"/>
    </row>
    <row r="57" spans="1:9" s="151" customFormat="1">
      <c r="A57" s="202"/>
      <c r="C57" s="152"/>
      <c r="D57" s="152"/>
      <c r="E57" s="278"/>
      <c r="F57" s="152"/>
      <c r="G57" s="152"/>
      <c r="H57" s="152"/>
      <c r="I57" s="152"/>
    </row>
    <row r="58" spans="1:9" s="151" customFormat="1">
      <c r="A58" s="202"/>
      <c r="C58" s="152"/>
      <c r="D58" s="152"/>
      <c r="E58" s="278"/>
      <c r="F58" s="152"/>
      <c r="G58" s="152"/>
      <c r="H58" s="152"/>
      <c r="I58" s="152"/>
    </row>
    <row r="59" spans="1:9" s="151" customFormat="1">
      <c r="A59" s="201"/>
      <c r="C59" s="152"/>
      <c r="D59" s="152"/>
      <c r="E59" s="278"/>
      <c r="F59" s="152"/>
      <c r="G59" s="152"/>
      <c r="H59" s="152"/>
      <c r="I59" s="152"/>
    </row>
    <row r="60" spans="1:9" s="151" customFormat="1">
      <c r="A60" s="199"/>
      <c r="C60" s="152"/>
      <c r="D60" s="152"/>
      <c r="E60" s="278"/>
      <c r="F60" s="152"/>
      <c r="G60" s="152"/>
      <c r="H60" s="152"/>
      <c r="I60" s="152"/>
    </row>
    <row r="61" spans="1:9" s="151" customFormat="1">
      <c r="A61" s="202"/>
      <c r="C61" s="152"/>
      <c r="D61" s="152"/>
      <c r="E61" s="278"/>
      <c r="F61" s="152"/>
      <c r="G61" s="152"/>
      <c r="H61" s="152"/>
      <c r="I61" s="152"/>
    </row>
    <row r="62" spans="1:9" s="151" customFormat="1">
      <c r="A62" s="202"/>
      <c r="C62" s="152"/>
      <c r="D62" s="152"/>
      <c r="E62" s="278"/>
      <c r="F62" s="152"/>
      <c r="G62" s="152"/>
      <c r="H62" s="152"/>
      <c r="I62" s="152"/>
    </row>
    <row r="63" spans="1:9" s="151" customFormat="1">
      <c r="A63" s="202"/>
      <c r="C63" s="152"/>
      <c r="D63" s="152"/>
      <c r="E63" s="278"/>
      <c r="F63" s="152"/>
      <c r="G63" s="152"/>
      <c r="H63" s="152"/>
      <c r="I63" s="152"/>
    </row>
    <row r="64" spans="1:9" s="151" customFormat="1">
      <c r="A64" s="199"/>
      <c r="C64" s="152"/>
      <c r="D64" s="152"/>
      <c r="E64" s="278"/>
      <c r="F64" s="152"/>
      <c r="G64" s="152"/>
      <c r="H64" s="152"/>
      <c r="I64" s="152"/>
    </row>
    <row r="65" spans="1:9" s="151" customFormat="1">
      <c r="A65" s="199"/>
      <c r="C65" s="152"/>
      <c r="D65" s="152"/>
      <c r="E65" s="278"/>
      <c r="F65" s="152"/>
      <c r="G65" s="152"/>
      <c r="H65" s="152"/>
      <c r="I65" s="152"/>
    </row>
    <row r="66" spans="1:9" s="151" customFormat="1">
      <c r="A66" s="199"/>
      <c r="C66" s="152"/>
      <c r="D66" s="152"/>
      <c r="E66" s="278"/>
      <c r="F66" s="152"/>
      <c r="G66" s="152"/>
      <c r="H66" s="152"/>
      <c r="I66" s="152"/>
    </row>
    <row r="67" spans="1:9" s="151" customFormat="1">
      <c r="A67" s="199"/>
      <c r="C67" s="152"/>
      <c r="D67" s="152"/>
      <c r="E67" s="278"/>
      <c r="F67" s="152"/>
      <c r="G67" s="152"/>
      <c r="H67" s="152"/>
      <c r="I67" s="152"/>
    </row>
    <row r="68" spans="1:9" s="151" customFormat="1">
      <c r="A68" s="199"/>
      <c r="C68" s="152"/>
      <c r="D68" s="152"/>
      <c r="E68" s="152"/>
      <c r="F68" s="152"/>
      <c r="G68" s="152"/>
      <c r="H68" s="152"/>
      <c r="I68" s="152"/>
    </row>
    <row r="69" spans="1:9" s="151" customFormat="1">
      <c r="A69" s="199"/>
      <c r="C69" s="152"/>
      <c r="D69" s="152"/>
      <c r="E69" s="152"/>
      <c r="F69" s="152"/>
      <c r="G69" s="152"/>
      <c r="H69" s="152"/>
      <c r="I69" s="152"/>
    </row>
    <row r="70" spans="1:9" s="151" customFormat="1">
      <c r="A70" s="199"/>
      <c r="C70" s="152"/>
      <c r="D70" s="152"/>
      <c r="E70" s="152"/>
      <c r="F70" s="152"/>
      <c r="G70" s="152"/>
      <c r="H70" s="152"/>
      <c r="I70" s="152"/>
    </row>
    <row r="71" spans="1:9" s="151" customFormat="1">
      <c r="A71" s="202"/>
      <c r="C71" s="152"/>
      <c r="D71" s="152"/>
      <c r="E71" s="152"/>
      <c r="F71" s="152"/>
      <c r="G71" s="152"/>
      <c r="H71" s="152"/>
      <c r="I71" s="152"/>
    </row>
    <row r="72" spans="1:9" s="151" customFormat="1">
      <c r="A72" s="198"/>
      <c r="C72" s="152"/>
      <c r="D72" s="152"/>
      <c r="E72" s="152"/>
      <c r="F72" s="152"/>
      <c r="G72" s="152"/>
      <c r="H72" s="152"/>
      <c r="I72" s="152"/>
    </row>
    <row r="73" spans="1:9" s="151" customFormat="1">
      <c r="A73" s="199"/>
      <c r="C73" s="152"/>
      <c r="D73" s="152"/>
      <c r="E73" s="152"/>
      <c r="F73" s="152"/>
      <c r="G73" s="152"/>
      <c r="H73" s="152"/>
      <c r="I73" s="152"/>
    </row>
    <row r="74" spans="1:9" s="151" customFormat="1">
      <c r="A74" s="201"/>
      <c r="C74" s="152"/>
      <c r="D74" s="152"/>
      <c r="E74" s="152"/>
      <c r="F74" s="152"/>
      <c r="G74" s="152"/>
      <c r="H74" s="152"/>
      <c r="I74" s="152"/>
    </row>
    <row r="75" spans="1:9" s="151" customFormat="1">
      <c r="A75" s="201"/>
      <c r="C75" s="152"/>
      <c r="D75" s="152"/>
      <c r="E75" s="152"/>
      <c r="F75" s="152"/>
      <c r="G75" s="152"/>
      <c r="H75" s="152"/>
      <c r="I75" s="152"/>
    </row>
    <row r="76" spans="1:9" s="151" customFormat="1">
      <c r="A76" s="201"/>
      <c r="C76" s="152"/>
      <c r="D76" s="152"/>
      <c r="E76" s="152"/>
      <c r="F76" s="152"/>
      <c r="G76" s="152"/>
      <c r="H76" s="152"/>
      <c r="I76" s="152"/>
    </row>
    <row r="77" spans="1:9" s="151" customFormat="1">
      <c r="A77" s="198"/>
      <c r="C77" s="152"/>
      <c r="D77" s="152"/>
      <c r="E77" s="152"/>
      <c r="F77" s="152"/>
      <c r="G77" s="152"/>
      <c r="H77" s="152"/>
      <c r="I77" s="152"/>
    </row>
    <row r="78" spans="1:9" s="151" customFormat="1">
      <c r="A78" s="198"/>
      <c r="C78" s="152"/>
      <c r="D78" s="152"/>
      <c r="E78" s="152"/>
      <c r="F78" s="152"/>
      <c r="G78" s="152"/>
      <c r="H78" s="152"/>
      <c r="I78" s="152"/>
    </row>
    <row r="79" spans="1:9" s="151" customFormat="1">
      <c r="A79" s="198"/>
      <c r="C79" s="152"/>
      <c r="D79" s="152"/>
      <c r="E79" s="152"/>
      <c r="F79" s="152"/>
      <c r="G79" s="152"/>
      <c r="H79" s="152"/>
      <c r="I79" s="152"/>
    </row>
    <row r="80" spans="1:9" s="151" customFormat="1">
      <c r="A80" s="198"/>
      <c r="C80" s="152"/>
      <c r="D80" s="152"/>
      <c r="E80" s="152"/>
      <c r="F80" s="152"/>
      <c r="G80" s="152"/>
      <c r="H80" s="152"/>
      <c r="I80" s="152"/>
    </row>
    <row r="81" spans="1:9" s="151" customFormat="1">
      <c r="A81" s="198"/>
      <c r="C81" s="152"/>
      <c r="D81" s="152"/>
      <c r="E81" s="152"/>
      <c r="F81" s="152"/>
      <c r="G81" s="152"/>
      <c r="H81" s="152"/>
      <c r="I81" s="152"/>
    </row>
    <row r="82" spans="1:9" s="151" customFormat="1">
      <c r="A82" s="198"/>
      <c r="C82" s="152"/>
      <c r="D82" s="152"/>
      <c r="E82" s="152"/>
      <c r="F82" s="152"/>
      <c r="G82" s="152"/>
      <c r="H82" s="152"/>
      <c r="I82" s="152"/>
    </row>
    <row r="83" spans="1:9" s="151" customFormat="1">
      <c r="A83" s="201"/>
      <c r="C83" s="152"/>
      <c r="D83" s="152"/>
      <c r="E83" s="152"/>
      <c r="F83" s="152"/>
      <c r="G83" s="152"/>
      <c r="H83" s="152"/>
      <c r="I83" s="152"/>
    </row>
    <row r="84" spans="1:9" s="151" customFormat="1">
      <c r="A84" s="201"/>
      <c r="C84" s="152"/>
      <c r="D84" s="152"/>
      <c r="E84" s="152"/>
      <c r="F84" s="152"/>
      <c r="G84" s="152"/>
      <c r="H84" s="152"/>
      <c r="I84" s="152"/>
    </row>
    <row r="85" spans="1:9" s="151" customFormat="1">
      <c r="A85" s="198"/>
      <c r="C85" s="152"/>
      <c r="D85" s="152"/>
      <c r="E85" s="152"/>
      <c r="F85" s="152"/>
      <c r="G85" s="152"/>
      <c r="H85" s="152"/>
      <c r="I85" s="152"/>
    </row>
    <row r="86" spans="1:9" s="151" customFormat="1">
      <c r="A86" s="199"/>
      <c r="C86" s="152"/>
      <c r="D86" s="152"/>
      <c r="E86" s="152"/>
      <c r="F86" s="152"/>
      <c r="G86" s="152"/>
      <c r="H86" s="152"/>
      <c r="I86" s="152"/>
    </row>
    <row r="87" spans="1:9" s="151" customFormat="1">
      <c r="A87" s="201"/>
      <c r="C87" s="152"/>
      <c r="D87" s="152"/>
      <c r="E87" s="152"/>
      <c r="F87" s="152"/>
      <c r="G87" s="152"/>
      <c r="H87" s="152"/>
      <c r="I87" s="152"/>
    </row>
    <row r="88" spans="1:9" s="151" customFormat="1">
      <c r="A88" s="201"/>
      <c r="C88" s="152"/>
      <c r="D88" s="152"/>
      <c r="E88" s="152"/>
      <c r="F88" s="152"/>
      <c r="G88" s="152"/>
      <c r="H88" s="152"/>
      <c r="I88" s="152"/>
    </row>
    <row r="89" spans="1:9" s="151" customFormat="1">
      <c r="A89" s="201"/>
      <c r="C89" s="152"/>
      <c r="D89" s="152"/>
      <c r="E89" s="152"/>
      <c r="F89" s="152"/>
      <c r="G89" s="152"/>
      <c r="H89" s="152"/>
      <c r="I89" s="152"/>
    </row>
    <row r="90" spans="1:9" s="151" customFormat="1">
      <c r="A90" s="201"/>
      <c r="C90" s="152"/>
      <c r="D90" s="152"/>
      <c r="E90" s="152"/>
      <c r="F90" s="152"/>
      <c r="G90" s="152"/>
      <c r="H90" s="152"/>
      <c r="I90" s="152"/>
    </row>
    <row r="91" spans="1:9" s="151" customFormat="1">
      <c r="A91" s="201"/>
      <c r="C91" s="152"/>
      <c r="D91" s="152"/>
      <c r="E91" s="152"/>
      <c r="F91" s="152"/>
      <c r="G91" s="152"/>
      <c r="H91" s="152"/>
      <c r="I91" s="152"/>
    </row>
    <row r="92" spans="1:9" s="151" customFormat="1">
      <c r="A92" s="201"/>
      <c r="C92" s="152"/>
      <c r="D92" s="152"/>
      <c r="E92" s="152"/>
      <c r="F92" s="152"/>
      <c r="G92" s="152"/>
      <c r="H92" s="152"/>
      <c r="I92" s="152"/>
    </row>
    <row r="93" spans="1:9" s="151" customFormat="1">
      <c r="A93" s="198"/>
      <c r="C93" s="152"/>
      <c r="D93" s="152"/>
      <c r="E93" s="152"/>
      <c r="F93" s="152"/>
      <c r="G93" s="152"/>
      <c r="H93" s="152"/>
      <c r="I93" s="152"/>
    </row>
    <row r="94" spans="1:9" s="151" customFormat="1">
      <c r="A94" s="198"/>
      <c r="C94" s="152"/>
      <c r="D94" s="152"/>
      <c r="E94" s="152"/>
      <c r="F94" s="152"/>
      <c r="G94" s="152"/>
      <c r="H94" s="152"/>
      <c r="I94" s="152"/>
    </row>
    <row r="95" spans="1:9" s="151" customFormat="1">
      <c r="A95" s="198"/>
      <c r="C95" s="152"/>
      <c r="D95" s="152"/>
      <c r="E95" s="152"/>
      <c r="F95" s="152"/>
      <c r="G95" s="152"/>
      <c r="H95" s="152"/>
      <c r="I95" s="152"/>
    </row>
    <row r="96" spans="1:9" s="151" customFormat="1">
      <c r="A96" s="198"/>
      <c r="C96" s="152"/>
      <c r="D96" s="152"/>
      <c r="E96" s="152"/>
      <c r="F96" s="152"/>
      <c r="G96" s="152"/>
      <c r="H96" s="152"/>
      <c r="I96" s="152"/>
    </row>
    <row r="97" spans="1:9" s="151" customFormat="1">
      <c r="A97" s="198"/>
      <c r="C97" s="152"/>
      <c r="D97" s="152"/>
      <c r="E97" s="152"/>
      <c r="F97" s="152"/>
      <c r="G97" s="152"/>
      <c r="H97" s="152"/>
      <c r="I97" s="152"/>
    </row>
    <row r="98" spans="1:9" s="151" customFormat="1">
      <c r="A98" s="198"/>
      <c r="C98" s="152"/>
      <c r="D98" s="152"/>
      <c r="E98" s="152"/>
      <c r="F98" s="152"/>
      <c r="G98" s="152"/>
      <c r="H98" s="152"/>
      <c r="I98" s="152"/>
    </row>
    <row r="99" spans="1:9" s="151" customFormat="1">
      <c r="A99" s="199"/>
      <c r="C99" s="152"/>
      <c r="D99" s="152"/>
      <c r="E99" s="152"/>
      <c r="F99" s="152"/>
      <c r="G99" s="152"/>
      <c r="H99" s="152"/>
      <c r="I99" s="152"/>
    </row>
    <row r="100" spans="1:9" s="151" customFormat="1">
      <c r="A100" s="201"/>
      <c r="C100" s="152"/>
      <c r="D100" s="152"/>
      <c r="E100" s="152"/>
      <c r="F100" s="152"/>
      <c r="G100" s="152"/>
      <c r="H100" s="152"/>
      <c r="I100" s="152"/>
    </row>
    <row r="101" spans="1:9" s="151" customFormat="1">
      <c r="A101" s="201"/>
      <c r="C101" s="152"/>
      <c r="D101" s="152"/>
      <c r="E101" s="152"/>
      <c r="F101" s="152"/>
      <c r="G101" s="152"/>
      <c r="H101" s="152"/>
      <c r="I101" s="152"/>
    </row>
    <row r="102" spans="1:9" s="151" customFormat="1">
      <c r="A102" s="201"/>
      <c r="C102" s="152"/>
      <c r="D102" s="152"/>
      <c r="E102" s="152"/>
      <c r="F102" s="152"/>
      <c r="G102" s="152"/>
      <c r="H102" s="152"/>
      <c r="I102" s="152"/>
    </row>
    <row r="103" spans="1:9" s="151" customFormat="1">
      <c r="A103" s="201"/>
      <c r="C103" s="152"/>
      <c r="D103" s="152"/>
      <c r="E103" s="152"/>
      <c r="F103" s="152"/>
      <c r="G103" s="152"/>
      <c r="H103" s="152"/>
      <c r="I103" s="152"/>
    </row>
    <row r="104" spans="1:9" s="151" customFormat="1">
      <c r="A104" s="201"/>
      <c r="C104" s="152"/>
      <c r="D104" s="152"/>
      <c r="E104" s="152"/>
      <c r="F104" s="152"/>
      <c r="G104" s="152"/>
      <c r="H104" s="152"/>
      <c r="I104" s="152"/>
    </row>
    <row r="105" spans="1:9" s="151" customFormat="1">
      <c r="A105" s="201"/>
      <c r="C105" s="152"/>
      <c r="D105" s="152"/>
      <c r="E105" s="152"/>
      <c r="F105" s="152"/>
      <c r="G105" s="152"/>
      <c r="H105" s="152"/>
      <c r="I105" s="152"/>
    </row>
    <row r="106" spans="1:9" s="151" customFormat="1">
      <c r="A106" s="198"/>
      <c r="C106" s="152"/>
      <c r="D106" s="152"/>
      <c r="E106" s="152"/>
      <c r="F106" s="152"/>
      <c r="G106" s="152"/>
      <c r="H106" s="152"/>
      <c r="I106" s="152"/>
    </row>
    <row r="107" spans="1:9" s="151" customFormat="1">
      <c r="A107" s="198"/>
      <c r="C107" s="152"/>
      <c r="D107" s="152"/>
      <c r="E107" s="152"/>
      <c r="F107" s="152"/>
      <c r="G107" s="152"/>
      <c r="H107" s="152"/>
      <c r="I107" s="152"/>
    </row>
    <row r="108" spans="1:9" s="151" customFormat="1">
      <c r="A108" s="198"/>
      <c r="C108" s="152"/>
      <c r="D108" s="152"/>
      <c r="E108" s="152"/>
      <c r="F108" s="152"/>
      <c r="G108" s="152"/>
      <c r="H108" s="152"/>
      <c r="I108" s="152"/>
    </row>
    <row r="109" spans="1:9" s="151" customFormat="1">
      <c r="A109" s="198"/>
      <c r="C109" s="152"/>
      <c r="D109" s="152"/>
      <c r="E109" s="152"/>
      <c r="F109" s="152"/>
      <c r="G109" s="152"/>
      <c r="H109" s="152"/>
      <c r="I109" s="152"/>
    </row>
    <row r="110" spans="1:9" s="151" customFormat="1">
      <c r="A110" s="198"/>
      <c r="C110" s="152"/>
      <c r="D110" s="152"/>
      <c r="E110" s="152"/>
      <c r="F110" s="152"/>
      <c r="G110" s="152"/>
      <c r="H110" s="152"/>
      <c r="I110" s="152"/>
    </row>
    <row r="111" spans="1:9" s="151" customFormat="1">
      <c r="A111" s="198"/>
      <c r="C111" s="152"/>
      <c r="D111" s="152"/>
      <c r="E111" s="152"/>
      <c r="F111" s="152"/>
      <c r="G111" s="152"/>
      <c r="H111" s="152"/>
      <c r="I111" s="152"/>
    </row>
    <row r="112" spans="1:9" s="151" customFormat="1">
      <c r="A112" s="199"/>
      <c r="C112" s="152"/>
      <c r="D112" s="152"/>
      <c r="E112" s="152"/>
      <c r="F112" s="152"/>
      <c r="G112" s="152"/>
      <c r="H112" s="152"/>
      <c r="I112" s="152"/>
    </row>
    <row r="113" spans="1:9" s="151" customFormat="1">
      <c r="A113" s="201"/>
      <c r="C113" s="152"/>
      <c r="D113" s="152"/>
      <c r="E113" s="152"/>
      <c r="F113" s="152"/>
      <c r="G113" s="152"/>
      <c r="H113" s="152"/>
      <c r="I113" s="152"/>
    </row>
    <row r="114" spans="1:9" s="151" customFormat="1">
      <c r="A114" s="201"/>
      <c r="C114" s="152"/>
      <c r="D114" s="152"/>
      <c r="E114" s="152"/>
      <c r="F114" s="152"/>
      <c r="G114" s="152"/>
      <c r="H114" s="152"/>
      <c r="I114" s="152"/>
    </row>
    <row r="115" spans="1:9" s="151" customFormat="1">
      <c r="A115" s="201"/>
      <c r="C115" s="152"/>
      <c r="D115" s="152"/>
      <c r="E115" s="152"/>
      <c r="F115" s="152"/>
      <c r="G115" s="152"/>
      <c r="H115" s="152"/>
      <c r="I115" s="152"/>
    </row>
    <row r="116" spans="1:9" s="151" customFormat="1">
      <c r="A116" s="201"/>
      <c r="C116" s="152"/>
      <c r="D116" s="152"/>
      <c r="E116" s="152"/>
      <c r="F116" s="152"/>
      <c r="G116" s="152"/>
      <c r="H116" s="152"/>
      <c r="I116" s="152"/>
    </row>
    <row r="117" spans="1:9" s="151" customFormat="1">
      <c r="A117" s="201"/>
      <c r="C117" s="152"/>
      <c r="D117" s="152"/>
      <c r="E117" s="152"/>
      <c r="F117" s="152"/>
      <c r="G117" s="152"/>
      <c r="H117" s="152"/>
      <c r="I117" s="152"/>
    </row>
    <row r="118" spans="1:9" s="151" customFormat="1">
      <c r="A118" s="201"/>
      <c r="C118" s="152"/>
      <c r="D118" s="152"/>
      <c r="E118" s="152"/>
      <c r="F118" s="152"/>
      <c r="G118" s="152"/>
      <c r="H118" s="152"/>
      <c r="I118" s="152"/>
    </row>
    <row r="119" spans="1:9" s="151" customFormat="1">
      <c r="A119" s="201"/>
      <c r="C119" s="152"/>
      <c r="D119" s="152"/>
      <c r="E119" s="152"/>
      <c r="F119" s="152"/>
      <c r="G119" s="152"/>
      <c r="H119" s="152"/>
      <c r="I119" s="152"/>
    </row>
    <row r="120" spans="1:9" s="151" customFormat="1">
      <c r="A120" s="198"/>
      <c r="C120" s="152"/>
      <c r="D120" s="152"/>
      <c r="E120" s="152"/>
      <c r="F120" s="152"/>
      <c r="G120" s="152"/>
      <c r="H120" s="152"/>
      <c r="I120" s="152"/>
    </row>
    <row r="121" spans="1:9" s="151" customFormat="1">
      <c r="A121" s="198"/>
      <c r="C121" s="152"/>
      <c r="D121" s="152"/>
      <c r="E121" s="152"/>
      <c r="F121" s="152"/>
      <c r="G121" s="152"/>
      <c r="H121" s="152"/>
      <c r="I121" s="152"/>
    </row>
    <row r="122" spans="1:9" s="151" customFormat="1">
      <c r="A122" s="198"/>
      <c r="C122" s="152"/>
      <c r="D122" s="152"/>
      <c r="E122" s="152"/>
      <c r="F122" s="152"/>
      <c r="G122" s="152"/>
      <c r="H122" s="152"/>
      <c r="I122" s="152"/>
    </row>
    <row r="123" spans="1:9" s="151" customFormat="1">
      <c r="A123" s="198"/>
      <c r="C123" s="152"/>
      <c r="D123" s="152"/>
      <c r="E123" s="152"/>
      <c r="F123" s="152"/>
      <c r="G123" s="152"/>
      <c r="H123" s="152"/>
      <c r="I123" s="152"/>
    </row>
    <row r="124" spans="1:9" s="151" customFormat="1">
      <c r="A124" s="198"/>
      <c r="C124" s="152"/>
      <c r="D124" s="152"/>
      <c r="E124" s="152"/>
      <c r="F124" s="152"/>
      <c r="G124" s="152"/>
      <c r="H124" s="152"/>
      <c r="I124" s="152"/>
    </row>
    <row r="125" spans="1:9" s="151" customFormat="1">
      <c r="A125" s="199"/>
      <c r="C125" s="152"/>
      <c r="D125" s="152"/>
      <c r="E125" s="152"/>
      <c r="F125" s="152"/>
      <c r="G125" s="152"/>
      <c r="H125" s="152"/>
      <c r="I125" s="152"/>
    </row>
    <row r="126" spans="1:9" s="151" customFormat="1">
      <c r="A126" s="201"/>
      <c r="C126" s="152"/>
      <c r="D126" s="152"/>
      <c r="E126" s="152"/>
      <c r="F126" s="152"/>
      <c r="G126" s="152"/>
      <c r="H126" s="152"/>
      <c r="I126" s="152"/>
    </row>
    <row r="127" spans="1:9" s="151" customFormat="1">
      <c r="A127" s="201"/>
      <c r="C127" s="152"/>
      <c r="D127" s="152"/>
      <c r="E127" s="152"/>
      <c r="F127" s="152"/>
      <c r="G127" s="152"/>
      <c r="H127" s="152"/>
      <c r="I127" s="152"/>
    </row>
    <row r="128" spans="1:9" s="151" customFormat="1">
      <c r="A128" s="201"/>
      <c r="C128" s="152"/>
      <c r="D128" s="152"/>
      <c r="E128" s="152"/>
      <c r="F128" s="152"/>
      <c r="G128" s="152"/>
      <c r="H128" s="152"/>
      <c r="I128" s="152"/>
    </row>
    <row r="129" spans="1:9" s="151" customFormat="1">
      <c r="A129" s="201"/>
      <c r="C129" s="152"/>
      <c r="D129" s="152"/>
      <c r="E129" s="152"/>
      <c r="F129" s="152"/>
      <c r="G129" s="152"/>
      <c r="H129" s="152"/>
      <c r="I129" s="152"/>
    </row>
    <row r="130" spans="1:9" s="151" customFormat="1">
      <c r="A130" s="201"/>
      <c r="C130" s="152"/>
      <c r="D130" s="152"/>
      <c r="E130" s="152"/>
      <c r="F130" s="152"/>
      <c r="G130" s="152"/>
      <c r="H130" s="152"/>
      <c r="I130" s="152"/>
    </row>
    <row r="131" spans="1:9" s="151" customFormat="1">
      <c r="A131" s="201"/>
      <c r="C131" s="152"/>
      <c r="D131" s="152"/>
      <c r="E131" s="152"/>
      <c r="F131" s="152"/>
      <c r="G131" s="152"/>
      <c r="H131" s="152"/>
      <c r="I131" s="152"/>
    </row>
    <row r="132" spans="1:9" s="151" customFormat="1">
      <c r="A132" s="201"/>
      <c r="C132" s="152"/>
      <c r="D132" s="152"/>
      <c r="E132" s="152"/>
      <c r="F132" s="152"/>
      <c r="G132" s="152"/>
      <c r="H132" s="152"/>
      <c r="I132" s="152"/>
    </row>
    <row r="133" spans="1:9" s="151" customFormat="1">
      <c r="A133" s="198"/>
      <c r="C133" s="152"/>
      <c r="D133" s="152"/>
      <c r="E133" s="152"/>
      <c r="F133" s="152"/>
      <c r="G133" s="152"/>
      <c r="H133" s="152"/>
      <c r="I133" s="152"/>
    </row>
    <row r="134" spans="1:9" s="151" customFormat="1">
      <c r="A134" s="198"/>
      <c r="C134" s="152"/>
      <c r="D134" s="152"/>
      <c r="E134" s="152"/>
      <c r="F134" s="152"/>
      <c r="G134" s="152"/>
      <c r="H134" s="152"/>
      <c r="I134" s="152"/>
    </row>
    <row r="135" spans="1:9" s="151" customFormat="1">
      <c r="A135" s="198"/>
      <c r="C135" s="152"/>
      <c r="D135" s="152"/>
      <c r="E135" s="152"/>
      <c r="F135" s="152"/>
      <c r="G135" s="152"/>
      <c r="H135" s="152"/>
      <c r="I135" s="152"/>
    </row>
    <row r="136" spans="1:9" s="151" customFormat="1">
      <c r="A136" s="198"/>
      <c r="C136" s="152"/>
      <c r="D136" s="152"/>
      <c r="E136" s="152"/>
      <c r="F136" s="152"/>
      <c r="G136" s="152"/>
      <c r="H136" s="152"/>
      <c r="I136" s="152"/>
    </row>
    <row r="137" spans="1:9" s="151" customFormat="1">
      <c r="A137" s="198"/>
      <c r="C137" s="152"/>
      <c r="D137" s="152"/>
      <c r="E137" s="152"/>
      <c r="F137" s="152"/>
      <c r="G137" s="152"/>
      <c r="H137" s="152"/>
      <c r="I137" s="152"/>
    </row>
    <row r="138" spans="1:9" s="151" customFormat="1">
      <c r="A138" s="199"/>
      <c r="C138" s="152"/>
      <c r="D138" s="152"/>
      <c r="E138" s="152"/>
      <c r="F138" s="152"/>
      <c r="G138" s="152"/>
      <c r="H138" s="152"/>
      <c r="I138" s="152"/>
    </row>
    <row r="139" spans="1:9" s="151" customFormat="1">
      <c r="A139" s="201"/>
      <c r="C139" s="152"/>
      <c r="D139" s="152"/>
      <c r="E139" s="152"/>
      <c r="F139" s="152"/>
      <c r="G139" s="152"/>
      <c r="H139" s="152"/>
      <c r="I139" s="152"/>
    </row>
    <row r="140" spans="1:9" s="151" customFormat="1">
      <c r="A140" s="201"/>
      <c r="C140" s="152"/>
      <c r="D140" s="152"/>
      <c r="E140" s="152"/>
      <c r="F140" s="152"/>
      <c r="G140" s="152"/>
      <c r="H140" s="152"/>
      <c r="I140" s="152"/>
    </row>
    <row r="141" spans="1:9" s="151" customFormat="1">
      <c r="A141" s="201"/>
      <c r="C141" s="152"/>
      <c r="D141" s="152"/>
      <c r="E141" s="152"/>
      <c r="F141" s="152"/>
      <c r="G141" s="152"/>
      <c r="H141" s="152"/>
      <c r="I141" s="152"/>
    </row>
    <row r="142" spans="1:9" s="151" customFormat="1">
      <c r="A142" s="201"/>
      <c r="C142" s="152"/>
      <c r="D142" s="152"/>
      <c r="E142" s="152"/>
      <c r="F142" s="152"/>
      <c r="G142" s="152"/>
      <c r="H142" s="152"/>
      <c r="I142" s="152"/>
    </row>
    <row r="143" spans="1:9" s="151" customFormat="1">
      <c r="A143" s="201"/>
      <c r="C143" s="152"/>
      <c r="D143" s="152"/>
      <c r="E143" s="152"/>
      <c r="F143" s="152"/>
      <c r="G143" s="152"/>
      <c r="H143" s="152"/>
      <c r="I143" s="152"/>
    </row>
    <row r="144" spans="1:9" s="151" customFormat="1">
      <c r="A144" s="201"/>
      <c r="C144" s="152"/>
      <c r="D144" s="152"/>
      <c r="E144" s="152"/>
      <c r="F144" s="152"/>
      <c r="G144" s="152"/>
      <c r="H144" s="152"/>
      <c r="I144" s="152"/>
    </row>
    <row r="145" spans="1:9" s="151" customFormat="1">
      <c r="A145" s="201"/>
      <c r="C145" s="152"/>
      <c r="D145" s="152"/>
      <c r="E145" s="152"/>
      <c r="F145" s="152"/>
      <c r="G145" s="152"/>
      <c r="H145" s="152"/>
      <c r="I145" s="152"/>
    </row>
    <row r="146" spans="1:9" s="151" customFormat="1">
      <c r="A146" s="198"/>
      <c r="C146" s="152"/>
      <c r="D146" s="152"/>
      <c r="E146" s="152"/>
      <c r="F146" s="152"/>
      <c r="G146" s="152"/>
      <c r="H146" s="152"/>
      <c r="I146" s="152"/>
    </row>
    <row r="147" spans="1:9" s="151" customFormat="1">
      <c r="A147" s="198"/>
      <c r="C147" s="152"/>
      <c r="D147" s="152"/>
      <c r="E147" s="152"/>
      <c r="F147" s="152"/>
      <c r="G147" s="152"/>
      <c r="H147" s="152"/>
      <c r="I147" s="152"/>
    </row>
    <row r="148" spans="1:9" s="151" customFormat="1">
      <c r="A148" s="198"/>
      <c r="C148" s="152"/>
      <c r="D148" s="152"/>
      <c r="E148" s="152"/>
      <c r="F148" s="152"/>
      <c r="G148" s="152"/>
      <c r="H148" s="152"/>
      <c r="I148" s="152"/>
    </row>
    <row r="149" spans="1:9" s="151" customFormat="1">
      <c r="A149" s="198"/>
      <c r="C149" s="152"/>
      <c r="D149" s="152"/>
      <c r="E149" s="152"/>
      <c r="F149" s="152"/>
      <c r="G149" s="152"/>
      <c r="H149" s="152"/>
      <c r="I149" s="152"/>
    </row>
    <row r="150" spans="1:9" s="151" customFormat="1">
      <c r="A150" s="198"/>
      <c r="C150" s="152"/>
      <c r="D150" s="152"/>
      <c r="E150" s="152"/>
      <c r="F150" s="152"/>
      <c r="G150" s="152"/>
      <c r="H150" s="152"/>
      <c r="I150" s="152"/>
    </row>
    <row r="151" spans="1:9" s="151" customFormat="1">
      <c r="A151" s="199"/>
      <c r="C151" s="152"/>
      <c r="D151" s="152"/>
      <c r="E151" s="152"/>
      <c r="F151" s="152"/>
      <c r="G151" s="152"/>
      <c r="H151" s="152"/>
      <c r="I151" s="152"/>
    </row>
    <row r="152" spans="1:9" s="151" customFormat="1">
      <c r="A152" s="201"/>
      <c r="C152" s="152"/>
      <c r="D152" s="152"/>
      <c r="E152" s="152"/>
      <c r="F152" s="152"/>
      <c r="G152" s="152"/>
      <c r="H152" s="152"/>
      <c r="I152" s="152"/>
    </row>
    <row r="153" spans="1:9" s="151" customFormat="1">
      <c r="A153" s="201"/>
      <c r="C153" s="152"/>
      <c r="D153" s="152"/>
      <c r="E153" s="152"/>
      <c r="F153" s="152"/>
      <c r="G153" s="152"/>
      <c r="H153" s="152"/>
      <c r="I153" s="152"/>
    </row>
    <row r="154" spans="1:9" s="151" customFormat="1">
      <c r="A154" s="201"/>
      <c r="C154" s="152"/>
      <c r="D154" s="152"/>
      <c r="E154" s="152"/>
      <c r="F154" s="152"/>
      <c r="G154" s="152"/>
      <c r="H154" s="152"/>
      <c r="I154" s="152"/>
    </row>
    <row r="155" spans="1:9" s="151" customFormat="1">
      <c r="A155" s="201"/>
      <c r="C155" s="152"/>
      <c r="D155" s="152"/>
      <c r="E155" s="152"/>
      <c r="F155" s="152"/>
      <c r="G155" s="152"/>
      <c r="H155" s="152"/>
      <c r="I155" s="152"/>
    </row>
    <row r="156" spans="1:9" s="151" customFormat="1">
      <c r="A156" s="201"/>
      <c r="C156" s="152"/>
      <c r="D156" s="152"/>
      <c r="E156" s="152"/>
      <c r="F156" s="152"/>
      <c r="G156" s="152"/>
      <c r="H156" s="152"/>
      <c r="I156" s="152"/>
    </row>
    <row r="157" spans="1:9" s="151" customFormat="1">
      <c r="A157" s="201"/>
      <c r="C157" s="152"/>
      <c r="D157" s="152"/>
      <c r="E157" s="152"/>
      <c r="F157" s="152"/>
      <c r="G157" s="152"/>
      <c r="H157" s="152"/>
      <c r="I157" s="152"/>
    </row>
    <row r="158" spans="1:9" s="151" customFormat="1">
      <c r="A158" s="201"/>
      <c r="C158" s="152"/>
      <c r="D158" s="152"/>
      <c r="E158" s="152"/>
      <c r="F158" s="152"/>
      <c r="G158" s="152"/>
      <c r="H158" s="152"/>
      <c r="I158" s="152"/>
    </row>
    <row r="159" spans="1:9" s="151" customFormat="1">
      <c r="A159" s="198"/>
      <c r="C159" s="152"/>
      <c r="D159" s="152"/>
      <c r="E159" s="152"/>
      <c r="F159" s="152"/>
      <c r="G159" s="152"/>
      <c r="H159" s="152"/>
      <c r="I159" s="152"/>
    </row>
    <row r="160" spans="1:9" s="151" customFormat="1">
      <c r="A160" s="198"/>
      <c r="C160" s="152"/>
      <c r="D160" s="152"/>
      <c r="E160" s="152"/>
      <c r="F160" s="152"/>
      <c r="G160" s="152"/>
      <c r="H160" s="152"/>
      <c r="I160" s="152"/>
    </row>
    <row r="161" spans="1:9" s="151" customFormat="1">
      <c r="A161" s="198"/>
      <c r="C161" s="152"/>
      <c r="D161" s="152"/>
      <c r="E161" s="152"/>
      <c r="F161" s="152"/>
      <c r="G161" s="152"/>
      <c r="H161" s="152"/>
      <c r="I161" s="152"/>
    </row>
    <row r="162" spans="1:9" s="151" customFormat="1">
      <c r="A162" s="198"/>
      <c r="C162" s="152"/>
      <c r="D162" s="152"/>
      <c r="E162" s="152"/>
      <c r="F162" s="152"/>
      <c r="G162" s="152"/>
      <c r="H162" s="152"/>
      <c r="I162" s="152"/>
    </row>
    <row r="163" spans="1:9" s="151" customFormat="1">
      <c r="A163" s="198"/>
      <c r="C163" s="152"/>
      <c r="D163" s="152"/>
      <c r="E163" s="152"/>
      <c r="F163" s="152"/>
      <c r="G163" s="152"/>
      <c r="H163" s="152"/>
      <c r="I163" s="152"/>
    </row>
    <row r="164" spans="1:9" s="151" customFormat="1">
      <c r="A164" s="199"/>
      <c r="C164" s="152"/>
      <c r="D164" s="152"/>
      <c r="E164" s="152"/>
      <c r="F164" s="152"/>
      <c r="G164" s="152"/>
      <c r="H164" s="152"/>
      <c r="I164" s="152"/>
    </row>
    <row r="165" spans="1:9" s="151" customFormat="1">
      <c r="A165" s="201"/>
      <c r="C165" s="152"/>
      <c r="D165" s="152"/>
      <c r="E165" s="152"/>
      <c r="F165" s="152"/>
      <c r="G165" s="152"/>
      <c r="H165" s="152"/>
      <c r="I165" s="152"/>
    </row>
    <row r="166" spans="1:9" s="151" customFormat="1">
      <c r="A166" s="201"/>
      <c r="C166" s="152"/>
      <c r="D166" s="152"/>
      <c r="E166" s="152"/>
      <c r="F166" s="152"/>
      <c r="G166" s="152"/>
      <c r="H166" s="152"/>
      <c r="I166" s="152"/>
    </row>
    <row r="167" spans="1:9" s="151" customFormat="1">
      <c r="A167" s="201"/>
      <c r="C167" s="152"/>
      <c r="D167" s="152"/>
      <c r="E167" s="152"/>
      <c r="F167" s="152"/>
      <c r="G167" s="152"/>
      <c r="H167" s="152"/>
      <c r="I167" s="152"/>
    </row>
    <row r="168" spans="1:9" s="151" customFormat="1">
      <c r="A168" s="201"/>
      <c r="C168" s="152"/>
      <c r="D168" s="152"/>
      <c r="E168" s="152"/>
      <c r="F168" s="152"/>
      <c r="G168" s="152"/>
      <c r="H168" s="152"/>
      <c r="I168" s="152"/>
    </row>
    <row r="169" spans="1:9" s="151" customFormat="1">
      <c r="A169" s="201"/>
      <c r="C169" s="152"/>
      <c r="D169" s="152"/>
      <c r="E169" s="152"/>
      <c r="F169" s="152"/>
      <c r="G169" s="152"/>
      <c r="H169" s="152"/>
      <c r="I169" s="152"/>
    </row>
    <row r="170" spans="1:9" s="151" customFormat="1">
      <c r="A170" s="201"/>
      <c r="C170" s="152"/>
      <c r="D170" s="152"/>
      <c r="E170" s="152"/>
      <c r="F170" s="152"/>
      <c r="G170" s="152"/>
      <c r="H170" s="152"/>
      <c r="I170" s="152"/>
    </row>
    <row r="171" spans="1:9" s="151" customFormat="1">
      <c r="A171" s="201"/>
      <c r="C171" s="152"/>
      <c r="D171" s="152"/>
      <c r="E171" s="152"/>
      <c r="F171" s="152"/>
      <c r="G171" s="152"/>
      <c r="H171" s="152"/>
      <c r="I171" s="152"/>
    </row>
    <row r="172" spans="1:9" s="151" customFormat="1">
      <c r="A172" s="198"/>
      <c r="C172" s="152"/>
      <c r="D172" s="152"/>
      <c r="E172" s="152"/>
      <c r="F172" s="152"/>
      <c r="G172" s="152"/>
      <c r="H172" s="152"/>
      <c r="I172" s="152"/>
    </row>
    <row r="173" spans="1:9" s="151" customFormat="1">
      <c r="A173" s="198"/>
      <c r="C173" s="152"/>
      <c r="D173" s="152"/>
      <c r="E173" s="152"/>
      <c r="F173" s="152"/>
      <c r="G173" s="152"/>
      <c r="H173" s="152"/>
      <c r="I173" s="152"/>
    </row>
    <row r="174" spans="1:9" s="151" customFormat="1">
      <c r="A174" s="198"/>
      <c r="C174" s="152"/>
      <c r="D174" s="152"/>
      <c r="E174" s="152"/>
      <c r="F174" s="152"/>
      <c r="G174" s="152"/>
      <c r="H174" s="152"/>
      <c r="I174" s="152"/>
    </row>
    <row r="175" spans="1:9" s="151" customFormat="1">
      <c r="A175" s="198"/>
      <c r="C175" s="152"/>
      <c r="D175" s="152"/>
      <c r="E175" s="152"/>
      <c r="F175" s="152"/>
      <c r="G175" s="152"/>
      <c r="H175" s="152"/>
      <c r="I175" s="152"/>
    </row>
    <row r="176" spans="1:9" s="151" customFormat="1">
      <c r="A176" s="198"/>
      <c r="C176" s="152"/>
      <c r="D176" s="152"/>
      <c r="E176" s="152"/>
      <c r="F176" s="152"/>
      <c r="G176" s="152"/>
      <c r="H176" s="152"/>
      <c r="I176" s="152"/>
    </row>
    <row r="177" spans="1:9" s="151" customFormat="1">
      <c r="A177" s="199"/>
      <c r="C177" s="152"/>
      <c r="D177" s="152"/>
      <c r="E177" s="152"/>
      <c r="F177" s="152"/>
      <c r="G177" s="152"/>
      <c r="H177" s="152"/>
      <c r="I177" s="152"/>
    </row>
    <row r="178" spans="1:9" s="151" customFormat="1">
      <c r="A178" s="201"/>
      <c r="C178" s="152"/>
      <c r="D178" s="152"/>
      <c r="E178" s="152"/>
      <c r="F178" s="152"/>
      <c r="G178" s="152"/>
      <c r="H178" s="152"/>
      <c r="I178" s="152"/>
    </row>
    <row r="179" spans="1:9" s="151" customFormat="1">
      <c r="A179" s="201"/>
      <c r="C179" s="152"/>
      <c r="D179" s="152"/>
      <c r="E179" s="152"/>
      <c r="F179" s="152"/>
      <c r="G179" s="152"/>
      <c r="H179" s="152"/>
      <c r="I179" s="152"/>
    </row>
    <row r="180" spans="1:9" s="151" customFormat="1">
      <c r="A180" s="201"/>
      <c r="C180" s="152"/>
      <c r="D180" s="152"/>
      <c r="E180" s="152"/>
      <c r="F180" s="152"/>
      <c r="G180" s="152"/>
      <c r="H180" s="152"/>
      <c r="I180" s="152"/>
    </row>
    <row r="181" spans="1:9" s="151" customFormat="1">
      <c r="A181" s="201"/>
      <c r="C181" s="152"/>
      <c r="D181" s="152"/>
      <c r="E181" s="152"/>
      <c r="F181" s="152"/>
      <c r="G181" s="152"/>
      <c r="H181" s="152"/>
      <c r="I181" s="152"/>
    </row>
    <row r="182" spans="1:9" s="151" customFormat="1">
      <c r="A182" s="201"/>
      <c r="C182" s="152"/>
      <c r="D182" s="152"/>
      <c r="E182" s="152"/>
      <c r="F182" s="152"/>
      <c r="G182" s="152"/>
      <c r="H182" s="152"/>
      <c r="I182" s="152"/>
    </row>
    <row r="183" spans="1:9" s="151" customFormat="1">
      <c r="A183" s="201"/>
      <c r="C183" s="152"/>
      <c r="D183" s="152"/>
      <c r="E183" s="152"/>
      <c r="F183" s="152"/>
      <c r="G183" s="152"/>
      <c r="H183" s="152"/>
      <c r="I183" s="152"/>
    </row>
    <row r="184" spans="1:9" s="151" customFormat="1">
      <c r="A184" s="201"/>
      <c r="C184" s="152"/>
      <c r="D184" s="152"/>
      <c r="E184" s="152"/>
      <c r="F184" s="152"/>
      <c r="G184" s="152"/>
      <c r="H184" s="152"/>
      <c r="I184" s="152"/>
    </row>
    <row r="185" spans="1:9" s="151" customFormat="1">
      <c r="A185" s="198"/>
      <c r="C185" s="152"/>
      <c r="D185" s="152"/>
      <c r="E185" s="152"/>
      <c r="F185" s="152"/>
      <c r="G185" s="152"/>
      <c r="H185" s="152"/>
      <c r="I185" s="152"/>
    </row>
    <row r="186" spans="1:9" s="151" customFormat="1">
      <c r="A186" s="198"/>
      <c r="C186" s="152"/>
      <c r="D186" s="152"/>
      <c r="E186" s="152"/>
      <c r="F186" s="152"/>
      <c r="G186" s="152"/>
      <c r="H186" s="152"/>
      <c r="I186" s="152"/>
    </row>
    <row r="187" spans="1:9" s="151" customFormat="1">
      <c r="A187" s="198"/>
      <c r="C187" s="152"/>
      <c r="D187" s="152"/>
      <c r="E187" s="152"/>
      <c r="F187" s="152">
        <v>0</v>
      </c>
      <c r="G187" s="152"/>
      <c r="H187" s="152"/>
      <c r="I187" s="152"/>
    </row>
    <row r="188" spans="1:9" s="151" customFormat="1">
      <c r="A188" s="198"/>
      <c r="C188" s="152"/>
      <c r="D188" s="152"/>
      <c r="E188" s="152"/>
      <c r="F188" s="152">
        <v>2086399.8</v>
      </c>
      <c r="G188" s="152"/>
      <c r="H188" s="152"/>
      <c r="I188" s="152"/>
    </row>
    <row r="189" spans="1:9">
      <c r="A189" s="198"/>
    </row>
    <row r="190" spans="1:9">
      <c r="A190" s="352"/>
    </row>
    <row r="191" spans="1:9">
      <c r="A191" s="352"/>
      <c r="D191" s="140">
        <v>0</v>
      </c>
    </row>
    <row r="192" spans="1:9">
      <c r="A192" s="352"/>
      <c r="D192" s="140">
        <v>0</v>
      </c>
    </row>
    <row r="193" spans="1:1">
      <c r="A193" s="352"/>
    </row>
    <row r="194" spans="1:1">
      <c r="A194" s="352"/>
    </row>
    <row r="195" spans="1:1">
      <c r="A195" s="352"/>
    </row>
    <row r="196" spans="1:1">
      <c r="A196" s="352"/>
    </row>
    <row r="197" spans="1:1">
      <c r="A197" s="352"/>
    </row>
    <row r="198" spans="1:1">
      <c r="A198" s="352"/>
    </row>
    <row r="199" spans="1:1">
      <c r="A199" s="352"/>
    </row>
    <row r="200" spans="1:1">
      <c r="A200" s="352"/>
    </row>
    <row r="201" spans="1:1">
      <c r="A201" s="352"/>
    </row>
    <row r="202" spans="1:1">
      <c r="A202" s="352"/>
    </row>
    <row r="203" spans="1:1">
      <c r="A203" s="352"/>
    </row>
    <row r="204" spans="1:1">
      <c r="A204" s="352"/>
    </row>
    <row r="326" spans="1:1">
      <c r="A326" s="506"/>
    </row>
    <row r="327" spans="1:1">
      <c r="A327" s="506"/>
    </row>
    <row r="328" spans="1:1">
      <c r="A328" s="506"/>
    </row>
    <row r="329" spans="1:1">
      <c r="A329" s="506"/>
    </row>
    <row r="330" spans="1:1">
      <c r="A330" s="506"/>
    </row>
    <row r="331" spans="1:1">
      <c r="A331" s="506"/>
    </row>
    <row r="332" spans="1:1">
      <c r="A332" s="506"/>
    </row>
    <row r="333" spans="1:1">
      <c r="A333" s="506"/>
    </row>
    <row r="334" spans="1:1">
      <c r="A334" s="506"/>
    </row>
    <row r="335" spans="1:1">
      <c r="A335" s="506"/>
    </row>
    <row r="336" spans="1:1">
      <c r="A336" s="506"/>
    </row>
    <row r="337" spans="1:1">
      <c r="A337" s="506"/>
    </row>
    <row r="338" spans="1:1">
      <c r="A338" s="506"/>
    </row>
    <row r="339" spans="1:1">
      <c r="A339" s="506"/>
    </row>
    <row r="340" spans="1:1">
      <c r="A340" s="506"/>
    </row>
    <row r="341" spans="1:1">
      <c r="A341" s="506"/>
    </row>
    <row r="342" spans="1:1">
      <c r="A342" s="506"/>
    </row>
    <row r="343" spans="1:1">
      <c r="A343" s="506"/>
    </row>
    <row r="344" spans="1:1">
      <c r="A344" s="506"/>
    </row>
    <row r="345" spans="1:1">
      <c r="A345" s="506"/>
    </row>
    <row r="346" spans="1:1">
      <c r="A346" s="506"/>
    </row>
    <row r="347" spans="1:1">
      <c r="A347" s="506"/>
    </row>
    <row r="348" spans="1:1">
      <c r="A348" s="506"/>
    </row>
    <row r="349" spans="1:1">
      <c r="A349" s="506"/>
    </row>
    <row r="350" spans="1:1">
      <c r="A350" s="506"/>
    </row>
    <row r="351" spans="1:1">
      <c r="A351" s="506"/>
    </row>
    <row r="352" spans="1:1">
      <c r="A352" s="506"/>
    </row>
    <row r="353" spans="1:1">
      <c r="A353" s="506"/>
    </row>
    <row r="354" spans="1:1">
      <c r="A354" s="506"/>
    </row>
    <row r="355" spans="1:1">
      <c r="A355" s="506"/>
    </row>
    <row r="356" spans="1:1">
      <c r="A356" s="506"/>
    </row>
    <row r="357" spans="1:1">
      <c r="A357" s="506"/>
    </row>
    <row r="358" spans="1:1">
      <c r="A358" s="506"/>
    </row>
    <row r="359" spans="1:1">
      <c r="A359" s="506"/>
    </row>
    <row r="360" spans="1:1">
      <c r="A360" s="506"/>
    </row>
    <row r="361" spans="1:1">
      <c r="A361" s="506"/>
    </row>
    <row r="362" spans="1:1">
      <c r="A362" s="506"/>
    </row>
    <row r="363" spans="1:1">
      <c r="A363" s="506"/>
    </row>
    <row r="364" spans="1:1">
      <c r="A364" s="506"/>
    </row>
    <row r="365" spans="1:1">
      <c r="A365" s="506"/>
    </row>
    <row r="366" spans="1:1">
      <c r="A366" s="506"/>
    </row>
    <row r="367" spans="1:1">
      <c r="A367" s="506"/>
    </row>
    <row r="368" spans="1:1">
      <c r="A368" s="506"/>
    </row>
    <row r="369" spans="1:1">
      <c r="A369" s="506"/>
    </row>
    <row r="370" spans="1:1">
      <c r="A370" s="506"/>
    </row>
    <row r="371" spans="1:1">
      <c r="A371" s="506"/>
    </row>
    <row r="372" spans="1:1">
      <c r="A372" s="506"/>
    </row>
    <row r="373" spans="1:1">
      <c r="A373" s="506"/>
    </row>
    <row r="374" spans="1:1">
      <c r="A374" s="506"/>
    </row>
    <row r="375" spans="1:1">
      <c r="A375" s="506"/>
    </row>
    <row r="376" spans="1:1">
      <c r="A376" s="506"/>
    </row>
    <row r="377" spans="1:1">
      <c r="A377" s="506"/>
    </row>
    <row r="378" spans="1:1">
      <c r="A378" s="506"/>
    </row>
    <row r="379" spans="1:1">
      <c r="A379" s="506"/>
    </row>
    <row r="380" spans="1:1">
      <c r="A380" s="506"/>
    </row>
    <row r="381" spans="1:1">
      <c r="A381" s="506"/>
    </row>
    <row r="382" spans="1:1">
      <c r="A382" s="506"/>
    </row>
    <row r="383" spans="1:1">
      <c r="A383" s="506"/>
    </row>
    <row r="384" spans="1:1">
      <c r="A384" s="506"/>
    </row>
    <row r="385" spans="1:1">
      <c r="A385" s="506"/>
    </row>
    <row r="386" spans="1:1">
      <c r="A386" s="506"/>
    </row>
    <row r="387" spans="1:1">
      <c r="A387" s="506"/>
    </row>
    <row r="388" spans="1:1">
      <c r="A388" s="506"/>
    </row>
    <row r="389" spans="1:1">
      <c r="A389" s="506"/>
    </row>
    <row r="390" spans="1:1">
      <c r="A390" s="506"/>
    </row>
    <row r="391" spans="1:1">
      <c r="A391" s="506"/>
    </row>
    <row r="392" spans="1:1">
      <c r="A392" s="506"/>
    </row>
  </sheetData>
  <mergeCells count="1">
    <mergeCell ref="B3:I3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autoPageBreaks="0" fitToPage="1"/>
  </sheetPr>
  <dimension ref="A1:OL100"/>
  <sheetViews>
    <sheetView showGridLines="0" showRowColHeaders="0" zoomScaleNormal="100" workbookViewId="0">
      <pane ySplit="5" topLeftCell="A32" activePane="bottomLeft" state="frozen"/>
      <selection activeCell="L32" sqref="L32"/>
      <selection pane="bottomLeft" activeCell="F68" sqref="F68"/>
    </sheetView>
  </sheetViews>
  <sheetFormatPr baseColWidth="10" defaultColWidth="11.5703125" defaultRowHeight="12.75"/>
  <cols>
    <col min="1" max="1" width="2.7109375" style="2" customWidth="1"/>
    <col min="2" max="2" width="15.42578125" style="2" customWidth="1"/>
    <col min="3" max="3" width="11.7109375" style="283" customWidth="1"/>
    <col min="4" max="5" width="12.85546875" style="283" customWidth="1"/>
    <col min="6" max="6" width="10.85546875" style="283" customWidth="1"/>
    <col min="7" max="8" width="11" style="283" customWidth="1"/>
    <col min="9" max="9" width="13.42578125" style="284" customWidth="1"/>
    <col min="10" max="10" width="11.5703125" style="2" customWidth="1"/>
    <col min="11" max="14" width="11.5703125" style="2"/>
    <col min="15" max="15" width="24.7109375" style="2" customWidth="1"/>
    <col min="16" max="16" width="30.5703125" style="2" customWidth="1"/>
    <col min="17" max="68" width="11.5703125" style="2"/>
    <col min="69" max="402" width="11.5703125" style="308"/>
    <col min="403" max="16384" width="11.5703125" style="2"/>
  </cols>
  <sheetData>
    <row r="1" spans="1:402" s="285" customFormat="1" ht="18.95" customHeight="1">
      <c r="A1" s="2"/>
      <c r="B1" s="1024" t="s">
        <v>238</v>
      </c>
      <c r="C1" s="1024"/>
      <c r="D1" s="1024"/>
      <c r="E1" s="1024"/>
      <c r="F1" s="1024"/>
      <c r="G1" s="1024"/>
      <c r="H1" s="1024"/>
      <c r="I1" s="1024"/>
    </row>
    <row r="2" spans="1:402" ht="0.6" customHeight="1"/>
    <row r="3" spans="1:402" s="286" customFormat="1" ht="8.25" customHeight="1">
      <c r="A3" s="2"/>
      <c r="B3" s="287"/>
      <c r="C3" s="283"/>
      <c r="D3" s="283"/>
      <c r="E3" s="283"/>
      <c r="F3" s="283"/>
      <c r="G3" s="283"/>
      <c r="H3" s="283"/>
      <c r="I3" s="284"/>
      <c r="J3" s="525"/>
      <c r="K3" s="525"/>
    </row>
    <row r="4" spans="1:402" s="288" customFormat="1" ht="20.25" customHeight="1">
      <c r="A4" s="184"/>
      <c r="B4" s="1025" t="s">
        <v>570</v>
      </c>
      <c r="C4" s="1027" t="s">
        <v>0</v>
      </c>
      <c r="D4" s="1027" t="s">
        <v>1</v>
      </c>
      <c r="E4" s="1027" t="s">
        <v>2</v>
      </c>
      <c r="F4" s="1027" t="s">
        <v>3</v>
      </c>
      <c r="G4" s="1027" t="s">
        <v>4</v>
      </c>
      <c r="H4" s="1027" t="s">
        <v>5</v>
      </c>
      <c r="I4" s="1027" t="s">
        <v>6</v>
      </c>
      <c r="J4" s="524"/>
      <c r="K4" s="524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286"/>
      <c r="CI4" s="286"/>
      <c r="CJ4" s="286"/>
      <c r="CK4" s="286"/>
      <c r="CL4" s="286"/>
      <c r="CM4" s="286"/>
      <c r="CN4" s="286"/>
      <c r="CO4" s="286"/>
      <c r="CP4" s="286"/>
      <c r="CQ4" s="286"/>
      <c r="CR4" s="286"/>
      <c r="CS4" s="286"/>
      <c r="CT4" s="286"/>
      <c r="CU4" s="286"/>
      <c r="CV4" s="286"/>
      <c r="CW4" s="286"/>
      <c r="CX4" s="286"/>
      <c r="CY4" s="286"/>
      <c r="CZ4" s="286"/>
      <c r="DA4" s="286"/>
      <c r="DB4" s="286"/>
      <c r="DC4" s="286"/>
      <c r="DD4" s="286"/>
      <c r="DE4" s="286"/>
      <c r="DF4" s="286"/>
      <c r="DG4" s="286"/>
      <c r="DH4" s="286"/>
      <c r="DI4" s="286"/>
      <c r="DJ4" s="286"/>
      <c r="DK4" s="286"/>
      <c r="DL4" s="286"/>
      <c r="DM4" s="286"/>
      <c r="DN4" s="286"/>
      <c r="DO4" s="286"/>
      <c r="DP4" s="286"/>
      <c r="DQ4" s="286"/>
      <c r="DR4" s="286"/>
      <c r="DS4" s="286"/>
      <c r="DT4" s="286"/>
      <c r="DU4" s="286"/>
      <c r="DV4" s="286"/>
      <c r="DW4" s="286"/>
      <c r="DX4" s="286"/>
      <c r="DY4" s="286"/>
      <c r="DZ4" s="286"/>
      <c r="EA4" s="286"/>
      <c r="EB4" s="286"/>
      <c r="EC4" s="286"/>
      <c r="ED4" s="286"/>
      <c r="EE4" s="286"/>
      <c r="EF4" s="286"/>
      <c r="EG4" s="286"/>
      <c r="EH4" s="286"/>
      <c r="EI4" s="286"/>
      <c r="EJ4" s="286"/>
      <c r="EK4" s="286"/>
      <c r="EL4" s="286"/>
      <c r="EM4" s="286"/>
      <c r="EN4" s="286"/>
      <c r="EO4" s="286"/>
      <c r="EP4" s="286"/>
      <c r="EQ4" s="286"/>
      <c r="ER4" s="286"/>
      <c r="ES4" s="286"/>
      <c r="ET4" s="286"/>
      <c r="EU4" s="286"/>
      <c r="EV4" s="286"/>
      <c r="EW4" s="286"/>
      <c r="EX4" s="286"/>
      <c r="EY4" s="286"/>
      <c r="EZ4" s="286"/>
      <c r="FA4" s="286"/>
      <c r="FB4" s="286"/>
      <c r="FC4" s="286"/>
      <c r="FD4" s="286"/>
      <c r="FE4" s="286"/>
      <c r="FF4" s="286"/>
      <c r="FG4" s="286"/>
      <c r="FH4" s="286"/>
      <c r="FI4" s="286"/>
      <c r="FJ4" s="286"/>
      <c r="FK4" s="286"/>
      <c r="FL4" s="286"/>
      <c r="FM4" s="286"/>
      <c r="FN4" s="286"/>
      <c r="FO4" s="286"/>
      <c r="FP4" s="286"/>
      <c r="FQ4" s="286"/>
      <c r="FR4" s="286"/>
      <c r="FS4" s="286"/>
      <c r="FT4" s="286"/>
      <c r="FU4" s="286"/>
      <c r="FV4" s="286"/>
      <c r="FW4" s="286"/>
      <c r="FX4" s="286"/>
      <c r="FY4" s="286"/>
      <c r="FZ4" s="286"/>
      <c r="GA4" s="286"/>
      <c r="GB4" s="286"/>
      <c r="GC4" s="286"/>
      <c r="GD4" s="286"/>
      <c r="GE4" s="286"/>
      <c r="GF4" s="286"/>
      <c r="GG4" s="286"/>
      <c r="GH4" s="286"/>
      <c r="GI4" s="286"/>
      <c r="GJ4" s="286"/>
      <c r="GK4" s="286"/>
      <c r="GL4" s="286"/>
      <c r="GM4" s="286"/>
      <c r="GN4" s="286"/>
      <c r="GO4" s="286"/>
      <c r="GP4" s="286"/>
      <c r="GQ4" s="286"/>
      <c r="GR4" s="286"/>
      <c r="GS4" s="286"/>
      <c r="GT4" s="286"/>
      <c r="GU4" s="286"/>
      <c r="GV4" s="286"/>
      <c r="GW4" s="286"/>
      <c r="GX4" s="286"/>
      <c r="GY4" s="286"/>
      <c r="GZ4" s="286"/>
      <c r="HA4" s="286"/>
      <c r="HB4" s="286"/>
      <c r="HC4" s="286"/>
      <c r="HD4" s="286"/>
      <c r="HE4" s="286"/>
      <c r="HF4" s="286"/>
      <c r="HG4" s="286"/>
      <c r="HH4" s="286"/>
      <c r="HI4" s="286"/>
      <c r="HJ4" s="286"/>
      <c r="HK4" s="286"/>
      <c r="HL4" s="286"/>
      <c r="HM4" s="286"/>
      <c r="HN4" s="286"/>
      <c r="HO4" s="286"/>
      <c r="HP4" s="286"/>
      <c r="HQ4" s="286"/>
      <c r="HR4" s="286"/>
      <c r="HS4" s="286"/>
      <c r="HT4" s="286"/>
      <c r="HU4" s="286"/>
      <c r="HV4" s="286"/>
      <c r="HW4" s="286"/>
      <c r="HX4" s="286"/>
      <c r="HY4" s="286"/>
      <c r="HZ4" s="286"/>
      <c r="IA4" s="286"/>
      <c r="IB4" s="286"/>
      <c r="IC4" s="286"/>
      <c r="ID4" s="286"/>
      <c r="IE4" s="286"/>
      <c r="IF4" s="286"/>
      <c r="IG4" s="286"/>
      <c r="IH4" s="286"/>
      <c r="II4" s="286"/>
      <c r="IJ4" s="286"/>
      <c r="IK4" s="286"/>
      <c r="IL4" s="286"/>
      <c r="IM4" s="286"/>
      <c r="IN4" s="286"/>
      <c r="IO4" s="286"/>
      <c r="IP4" s="286"/>
      <c r="IQ4" s="286"/>
      <c r="IR4" s="286"/>
      <c r="IS4" s="286"/>
      <c r="IT4" s="286"/>
      <c r="IU4" s="286"/>
      <c r="IV4" s="286"/>
      <c r="IW4" s="286"/>
      <c r="IX4" s="286"/>
      <c r="IY4" s="286"/>
      <c r="IZ4" s="286"/>
      <c r="JA4" s="286"/>
      <c r="JB4" s="286"/>
      <c r="JC4" s="286"/>
      <c r="JD4" s="286"/>
      <c r="JE4" s="286"/>
      <c r="JF4" s="286"/>
      <c r="JG4" s="286"/>
      <c r="JH4" s="286"/>
      <c r="JI4" s="286"/>
      <c r="JJ4" s="286"/>
      <c r="JK4" s="286"/>
      <c r="JL4" s="286"/>
      <c r="JM4" s="286"/>
      <c r="JN4" s="286"/>
      <c r="JO4" s="286"/>
      <c r="JP4" s="286"/>
      <c r="JQ4" s="286"/>
      <c r="JR4" s="286"/>
      <c r="JS4" s="286"/>
      <c r="JT4" s="286"/>
      <c r="JU4" s="286"/>
      <c r="JV4" s="286"/>
      <c r="JW4" s="286"/>
      <c r="JX4" s="286"/>
      <c r="JY4" s="286"/>
      <c r="JZ4" s="286"/>
      <c r="KA4" s="286"/>
      <c r="KB4" s="286"/>
      <c r="KC4" s="286"/>
      <c r="KD4" s="286"/>
      <c r="KE4" s="286"/>
      <c r="KF4" s="286"/>
      <c r="KG4" s="286"/>
      <c r="KH4" s="286"/>
      <c r="KI4" s="286"/>
      <c r="KJ4" s="286"/>
      <c r="KK4" s="286"/>
      <c r="KL4" s="286"/>
      <c r="KM4" s="286"/>
      <c r="KN4" s="286"/>
      <c r="KO4" s="286"/>
      <c r="KP4" s="286"/>
      <c r="KQ4" s="286"/>
      <c r="KR4" s="286"/>
      <c r="KS4" s="286"/>
      <c r="KT4" s="286"/>
      <c r="KU4" s="286"/>
      <c r="KV4" s="286"/>
      <c r="KW4" s="286"/>
      <c r="KX4" s="286"/>
      <c r="KY4" s="286"/>
      <c r="KZ4" s="286"/>
      <c r="LA4" s="286"/>
      <c r="LB4" s="286"/>
      <c r="LC4" s="286"/>
      <c r="LD4" s="286"/>
      <c r="LE4" s="286"/>
      <c r="LF4" s="286"/>
      <c r="LG4" s="286"/>
      <c r="LH4" s="286"/>
      <c r="LI4" s="286"/>
      <c r="LJ4" s="286"/>
      <c r="LK4" s="286"/>
      <c r="LL4" s="286"/>
      <c r="LM4" s="286"/>
      <c r="LN4" s="286"/>
      <c r="LO4" s="286"/>
      <c r="LP4" s="286"/>
      <c r="LQ4" s="286"/>
      <c r="LR4" s="286"/>
      <c r="LS4" s="286"/>
      <c r="LT4" s="286"/>
      <c r="LU4" s="286"/>
      <c r="LV4" s="286"/>
      <c r="LW4" s="286"/>
      <c r="LX4" s="286"/>
      <c r="LY4" s="286"/>
      <c r="LZ4" s="286"/>
      <c r="MA4" s="286"/>
      <c r="MB4" s="286"/>
      <c r="MC4" s="286"/>
      <c r="MD4" s="286"/>
      <c r="ME4" s="286"/>
      <c r="MF4" s="286"/>
      <c r="MG4" s="286"/>
      <c r="MH4" s="286"/>
      <c r="MI4" s="286"/>
      <c r="MJ4" s="286"/>
      <c r="MK4" s="286"/>
      <c r="ML4" s="286"/>
      <c r="MM4" s="286"/>
      <c r="MN4" s="286"/>
      <c r="MO4" s="286"/>
      <c r="MP4" s="286"/>
      <c r="MQ4" s="286"/>
      <c r="MR4" s="286"/>
      <c r="MS4" s="286"/>
      <c r="MT4" s="286"/>
      <c r="MU4" s="286"/>
      <c r="MV4" s="286"/>
      <c r="MW4" s="286"/>
      <c r="MX4" s="286"/>
      <c r="MY4" s="286"/>
      <c r="MZ4" s="286"/>
      <c r="NA4" s="286"/>
      <c r="NB4" s="286"/>
      <c r="NC4" s="286"/>
      <c r="ND4" s="286"/>
      <c r="NE4" s="286"/>
      <c r="NF4" s="286"/>
      <c r="NG4" s="286"/>
      <c r="NH4" s="286"/>
      <c r="NI4" s="286"/>
      <c r="NJ4" s="286"/>
      <c r="NK4" s="286"/>
      <c r="NL4" s="286"/>
      <c r="NM4" s="286"/>
      <c r="NN4" s="286"/>
      <c r="NO4" s="286"/>
      <c r="NP4" s="286"/>
      <c r="NQ4" s="286"/>
      <c r="NR4" s="286"/>
      <c r="NS4" s="286"/>
      <c r="NT4" s="286"/>
      <c r="NU4" s="286"/>
      <c r="NV4" s="286"/>
      <c r="NW4" s="286"/>
      <c r="NX4" s="286"/>
      <c r="NY4" s="286"/>
      <c r="NZ4" s="286"/>
      <c r="OA4" s="286"/>
      <c r="OB4" s="286"/>
      <c r="OC4" s="286"/>
      <c r="OD4" s="286"/>
      <c r="OE4" s="286"/>
      <c r="OF4" s="286"/>
      <c r="OG4" s="286"/>
      <c r="OH4" s="286"/>
      <c r="OI4" s="286"/>
      <c r="OJ4" s="286"/>
      <c r="OK4" s="286"/>
      <c r="OL4" s="286"/>
    </row>
    <row r="5" spans="1:402" s="201" customFormat="1" ht="27" customHeight="1">
      <c r="A5" s="2"/>
      <c r="B5" s="1026"/>
      <c r="C5" s="1028"/>
      <c r="D5" s="1028"/>
      <c r="E5" s="1028"/>
      <c r="F5" s="1028"/>
      <c r="G5" s="1028"/>
      <c r="H5" s="1028"/>
      <c r="I5" s="1028"/>
      <c r="J5" s="523"/>
      <c r="K5" s="523"/>
      <c r="BQ5" s="202"/>
      <c r="BR5" s="202"/>
      <c r="BS5" s="202"/>
      <c r="BT5" s="202"/>
      <c r="BU5" s="202"/>
      <c r="BV5" s="202"/>
      <c r="BW5" s="202"/>
      <c r="BX5" s="202"/>
      <c r="BY5" s="202"/>
      <c r="BZ5" s="202"/>
      <c r="CA5" s="202"/>
      <c r="CB5" s="202"/>
      <c r="CC5" s="202"/>
      <c r="CD5" s="202"/>
      <c r="CE5" s="202"/>
      <c r="CF5" s="202"/>
      <c r="CG5" s="202"/>
      <c r="CH5" s="202"/>
      <c r="CI5" s="202"/>
      <c r="CJ5" s="202"/>
      <c r="CK5" s="202"/>
      <c r="CL5" s="202"/>
      <c r="CM5" s="202"/>
      <c r="CN5" s="202"/>
      <c r="CO5" s="202"/>
      <c r="CP5" s="202"/>
      <c r="CQ5" s="202"/>
      <c r="CR5" s="202"/>
      <c r="CS5" s="202"/>
      <c r="CT5" s="202"/>
      <c r="CU5" s="202"/>
      <c r="CV5" s="202"/>
      <c r="CW5" s="202"/>
      <c r="CX5" s="202"/>
      <c r="CY5" s="202"/>
      <c r="CZ5" s="202"/>
      <c r="DA5" s="202"/>
      <c r="DB5" s="202"/>
      <c r="DC5" s="202"/>
      <c r="DD5" s="202"/>
      <c r="DE5" s="202"/>
      <c r="DF5" s="202"/>
      <c r="DG5" s="202"/>
      <c r="DH5" s="202"/>
      <c r="DI5" s="202"/>
      <c r="DJ5" s="202"/>
      <c r="DK5" s="202"/>
      <c r="DL5" s="202"/>
      <c r="DM5" s="202"/>
      <c r="DN5" s="202"/>
      <c r="DO5" s="202"/>
      <c r="DP5" s="202"/>
      <c r="DQ5" s="202"/>
      <c r="DR5" s="202"/>
      <c r="DS5" s="202"/>
      <c r="DT5" s="202"/>
      <c r="DU5" s="202"/>
      <c r="DV5" s="202"/>
      <c r="DW5" s="202"/>
      <c r="DX5" s="202"/>
      <c r="DY5" s="202"/>
      <c r="DZ5" s="202"/>
      <c r="EA5" s="202"/>
      <c r="EB5" s="202"/>
      <c r="EC5" s="202"/>
      <c r="ED5" s="202"/>
      <c r="EE5" s="202"/>
      <c r="EF5" s="202"/>
      <c r="EG5" s="202"/>
      <c r="EH5" s="202"/>
      <c r="EI5" s="202"/>
      <c r="EJ5" s="202"/>
      <c r="EK5" s="202"/>
      <c r="EL5" s="202"/>
      <c r="EM5" s="202"/>
      <c r="EN5" s="202"/>
      <c r="EO5" s="202"/>
      <c r="EP5" s="202"/>
      <c r="EQ5" s="202"/>
      <c r="ER5" s="202"/>
      <c r="ES5" s="202"/>
      <c r="ET5" s="202"/>
      <c r="EU5" s="202"/>
      <c r="EV5" s="202"/>
      <c r="EW5" s="202"/>
      <c r="EX5" s="202"/>
      <c r="EY5" s="202"/>
      <c r="EZ5" s="202"/>
      <c r="FA5" s="202"/>
      <c r="FB5" s="202"/>
      <c r="FC5" s="202"/>
      <c r="FD5" s="202"/>
      <c r="FE5" s="202"/>
      <c r="FF5" s="202"/>
      <c r="FG5" s="202"/>
      <c r="FH5" s="202"/>
      <c r="FI5" s="202"/>
      <c r="FJ5" s="202"/>
      <c r="FK5" s="202"/>
      <c r="FL5" s="202"/>
      <c r="FM5" s="202"/>
      <c r="FN5" s="202"/>
      <c r="FO5" s="202"/>
      <c r="FP5" s="202"/>
      <c r="FQ5" s="202"/>
      <c r="FR5" s="202"/>
      <c r="FS5" s="202"/>
      <c r="FT5" s="202"/>
      <c r="FU5" s="202"/>
      <c r="FV5" s="202"/>
      <c r="FW5" s="202"/>
      <c r="FX5" s="202"/>
      <c r="FY5" s="202"/>
      <c r="FZ5" s="202"/>
      <c r="GA5" s="202"/>
      <c r="GB5" s="202"/>
      <c r="GC5" s="202"/>
      <c r="GD5" s="202"/>
      <c r="GE5" s="202"/>
      <c r="GF5" s="202"/>
      <c r="GG5" s="202"/>
      <c r="GH5" s="202"/>
      <c r="GI5" s="202"/>
      <c r="GJ5" s="202"/>
      <c r="GK5" s="202"/>
      <c r="GL5" s="202"/>
      <c r="GM5" s="202"/>
      <c r="GN5" s="202"/>
      <c r="GO5" s="202"/>
      <c r="GP5" s="202"/>
      <c r="GQ5" s="202"/>
      <c r="GR5" s="202"/>
      <c r="GS5" s="202"/>
      <c r="GT5" s="202"/>
      <c r="GU5" s="202"/>
      <c r="GV5" s="202"/>
      <c r="GW5" s="202"/>
      <c r="GX5" s="202"/>
      <c r="GY5" s="202"/>
      <c r="GZ5" s="202"/>
      <c r="HA5" s="202"/>
      <c r="HB5" s="202"/>
      <c r="HC5" s="202"/>
      <c r="HD5" s="202"/>
      <c r="HE5" s="202"/>
      <c r="HF5" s="202"/>
      <c r="HG5" s="202"/>
      <c r="HH5" s="202"/>
      <c r="HI5" s="202"/>
      <c r="HJ5" s="202"/>
      <c r="HK5" s="202"/>
      <c r="HL5" s="202"/>
      <c r="HM5" s="202"/>
      <c r="HN5" s="202"/>
      <c r="HO5" s="202"/>
      <c r="HP5" s="202"/>
      <c r="HQ5" s="202"/>
      <c r="HR5" s="202"/>
      <c r="HS5" s="202"/>
      <c r="HT5" s="202"/>
      <c r="HU5" s="202"/>
      <c r="HV5" s="202"/>
      <c r="HW5" s="202"/>
      <c r="HX5" s="202"/>
      <c r="HY5" s="202"/>
      <c r="HZ5" s="202"/>
      <c r="IA5" s="202"/>
      <c r="IB5" s="202"/>
      <c r="IC5" s="202"/>
      <c r="ID5" s="202"/>
      <c r="IE5" s="202"/>
      <c r="IF5" s="202"/>
      <c r="IG5" s="202"/>
      <c r="IH5" s="202"/>
      <c r="II5" s="202"/>
      <c r="IJ5" s="202"/>
      <c r="IK5" s="202"/>
      <c r="IL5" s="202"/>
      <c r="IM5" s="202"/>
      <c r="IN5" s="202"/>
      <c r="IO5" s="202"/>
      <c r="IP5" s="202"/>
      <c r="IQ5" s="202"/>
      <c r="IR5" s="202"/>
      <c r="IS5" s="202"/>
      <c r="IT5" s="202"/>
      <c r="IU5" s="202"/>
      <c r="IV5" s="202"/>
      <c r="IW5" s="202"/>
      <c r="IX5" s="202"/>
      <c r="IY5" s="202"/>
      <c r="IZ5" s="202"/>
      <c r="JA5" s="202"/>
      <c r="JB5" s="202"/>
      <c r="JC5" s="202"/>
      <c r="JD5" s="202"/>
      <c r="JE5" s="202"/>
      <c r="JF5" s="202"/>
      <c r="JG5" s="202"/>
      <c r="JH5" s="202"/>
      <c r="JI5" s="202"/>
      <c r="JJ5" s="202"/>
      <c r="JK5" s="202"/>
      <c r="JL5" s="202"/>
      <c r="JM5" s="202"/>
      <c r="JN5" s="202"/>
      <c r="JO5" s="202"/>
      <c r="JP5" s="202"/>
      <c r="JQ5" s="202"/>
      <c r="JR5" s="202"/>
      <c r="JS5" s="202"/>
      <c r="JT5" s="202"/>
      <c r="JU5" s="202"/>
      <c r="JV5" s="202"/>
      <c r="JW5" s="202"/>
      <c r="JX5" s="202"/>
      <c r="JY5" s="202"/>
      <c r="JZ5" s="202"/>
      <c r="KA5" s="202"/>
      <c r="KB5" s="202"/>
      <c r="KC5" s="202"/>
      <c r="KD5" s="202"/>
      <c r="KE5" s="202"/>
      <c r="KF5" s="202"/>
      <c r="KG5" s="202"/>
      <c r="KH5" s="202"/>
      <c r="KI5" s="202"/>
      <c r="KJ5" s="202"/>
      <c r="KK5" s="202"/>
      <c r="KL5" s="202"/>
      <c r="KM5" s="202"/>
      <c r="KN5" s="202"/>
      <c r="KO5" s="202"/>
      <c r="KP5" s="202"/>
      <c r="KQ5" s="202"/>
      <c r="KR5" s="202"/>
      <c r="KS5" s="202"/>
      <c r="KT5" s="202"/>
      <c r="KU5" s="202"/>
      <c r="KV5" s="202"/>
      <c r="KW5" s="202"/>
      <c r="KX5" s="202"/>
      <c r="KY5" s="202"/>
      <c r="KZ5" s="202"/>
      <c r="LA5" s="202"/>
      <c r="LB5" s="202"/>
      <c r="LC5" s="202"/>
      <c r="LD5" s="202"/>
      <c r="LE5" s="202"/>
      <c r="LF5" s="202"/>
      <c r="LG5" s="202"/>
      <c r="LH5" s="202"/>
      <c r="LI5" s="202"/>
      <c r="LJ5" s="202"/>
      <c r="LK5" s="202"/>
      <c r="LL5" s="202"/>
      <c r="LM5" s="202"/>
      <c r="LN5" s="202"/>
      <c r="LO5" s="202"/>
      <c r="LP5" s="202"/>
      <c r="LQ5" s="202"/>
      <c r="LR5" s="202"/>
      <c r="LS5" s="202"/>
      <c r="LT5" s="202"/>
      <c r="LU5" s="202"/>
      <c r="LV5" s="202"/>
      <c r="LW5" s="202"/>
      <c r="LX5" s="202"/>
      <c r="LY5" s="202"/>
      <c r="LZ5" s="202"/>
      <c r="MA5" s="202"/>
      <c r="MB5" s="202"/>
      <c r="MC5" s="202"/>
      <c r="MD5" s="202"/>
      <c r="ME5" s="202"/>
      <c r="MF5" s="202"/>
      <c r="MG5" s="202"/>
      <c r="MH5" s="202"/>
      <c r="MI5" s="202"/>
      <c r="MJ5" s="202"/>
      <c r="MK5" s="202"/>
      <c r="ML5" s="202"/>
      <c r="MM5" s="202"/>
      <c r="MN5" s="202"/>
      <c r="MO5" s="202"/>
      <c r="MP5" s="202"/>
      <c r="MQ5" s="202"/>
      <c r="MR5" s="202"/>
      <c r="MS5" s="202"/>
      <c r="MT5" s="202"/>
      <c r="MU5" s="202"/>
      <c r="MV5" s="202"/>
      <c r="MW5" s="202"/>
      <c r="MX5" s="202"/>
      <c r="MY5" s="202"/>
      <c r="MZ5" s="202"/>
      <c r="NA5" s="202"/>
      <c r="NB5" s="202"/>
      <c r="NC5" s="202"/>
      <c r="ND5" s="202"/>
      <c r="NE5" s="202"/>
      <c r="NF5" s="202"/>
      <c r="NG5" s="202"/>
      <c r="NH5" s="202"/>
      <c r="NI5" s="202"/>
      <c r="NJ5" s="202"/>
      <c r="NK5" s="202"/>
      <c r="NL5" s="202"/>
      <c r="NM5" s="202"/>
      <c r="NN5" s="202"/>
      <c r="NO5" s="202"/>
      <c r="NP5" s="202"/>
      <c r="NQ5" s="202"/>
      <c r="NR5" s="202"/>
      <c r="NS5" s="202"/>
      <c r="NT5" s="202"/>
      <c r="NU5" s="202"/>
      <c r="NV5" s="202"/>
      <c r="NW5" s="202"/>
      <c r="NX5" s="202"/>
      <c r="NY5" s="202"/>
      <c r="NZ5" s="202"/>
      <c r="OA5" s="202"/>
      <c r="OB5" s="202"/>
      <c r="OC5" s="202"/>
      <c r="OD5" s="202"/>
      <c r="OE5" s="202"/>
      <c r="OF5" s="202"/>
      <c r="OG5" s="202"/>
      <c r="OH5" s="202"/>
      <c r="OI5" s="202"/>
      <c r="OJ5" s="202"/>
      <c r="OK5" s="202"/>
      <c r="OL5" s="202"/>
    </row>
    <row r="6" spans="1:402">
      <c r="B6" s="185">
        <v>2007</v>
      </c>
      <c r="C6" s="289">
        <v>1508937</v>
      </c>
      <c r="D6" s="289">
        <v>205130</v>
      </c>
      <c r="E6" s="289">
        <v>140071</v>
      </c>
      <c r="F6" s="289">
        <v>5130</v>
      </c>
      <c r="G6" s="289">
        <v>678</v>
      </c>
      <c r="H6" s="289">
        <v>155122</v>
      </c>
      <c r="I6" s="290">
        <v>2015069</v>
      </c>
      <c r="L6" s="506"/>
      <c r="M6" s="506"/>
      <c r="N6" s="506"/>
      <c r="O6" s="506"/>
      <c r="P6" s="506"/>
    </row>
    <row r="7" spans="1:402">
      <c r="B7" s="185">
        <v>2008</v>
      </c>
      <c r="C7" s="289">
        <v>1533364</v>
      </c>
      <c r="D7" s="289">
        <v>235077</v>
      </c>
      <c r="E7" s="289">
        <v>169305</v>
      </c>
      <c r="F7" s="289">
        <v>5750</v>
      </c>
      <c r="G7" s="289">
        <v>716</v>
      </c>
      <c r="H7" s="289">
        <v>167666</v>
      </c>
      <c r="I7" s="290">
        <v>2111878</v>
      </c>
      <c r="L7" s="506"/>
      <c r="M7" s="506"/>
      <c r="N7" s="506"/>
      <c r="O7" s="506"/>
      <c r="P7" s="506"/>
    </row>
    <row r="8" spans="1:402">
      <c r="B8" s="185">
        <v>2009</v>
      </c>
      <c r="C8" s="289">
        <v>1312830</v>
      </c>
      <c r="D8" s="289">
        <v>203188</v>
      </c>
      <c r="E8" s="289">
        <v>218916</v>
      </c>
      <c r="F8" s="289">
        <v>5641</v>
      </c>
      <c r="G8" s="289">
        <v>707</v>
      </c>
      <c r="H8" s="289">
        <v>174046</v>
      </c>
      <c r="I8" s="290">
        <v>1915328</v>
      </c>
      <c r="L8" s="506"/>
      <c r="M8" s="506"/>
      <c r="N8" s="506"/>
      <c r="O8" s="506"/>
      <c r="P8" s="506"/>
    </row>
    <row r="9" spans="1:402">
      <c r="B9" s="185">
        <v>2010</v>
      </c>
      <c r="C9" s="289">
        <v>1270345.0900000001</v>
      </c>
      <c r="D9" s="289">
        <v>199473.4</v>
      </c>
      <c r="E9" s="289">
        <v>221031.86</v>
      </c>
      <c r="F9" s="289">
        <v>5346.04</v>
      </c>
      <c r="G9" s="289">
        <v>654.67999999999995</v>
      </c>
      <c r="H9" s="289">
        <v>181083.59</v>
      </c>
      <c r="I9" s="290">
        <v>1877934.68</v>
      </c>
      <c r="L9" s="506"/>
      <c r="M9" s="506"/>
      <c r="N9" s="506"/>
      <c r="O9" s="506"/>
      <c r="P9" s="506"/>
    </row>
    <row r="10" spans="1:402">
      <c r="B10" s="185">
        <v>2011</v>
      </c>
      <c r="C10" s="289">
        <v>1207764.6299999999</v>
      </c>
      <c r="D10" s="289">
        <v>208286.22</v>
      </c>
      <c r="E10" s="289">
        <v>224119.81</v>
      </c>
      <c r="F10" s="289">
        <v>5403.72</v>
      </c>
      <c r="G10" s="289">
        <v>620.17999999999995</v>
      </c>
      <c r="H10" s="289">
        <v>183851.86</v>
      </c>
      <c r="I10" s="290">
        <v>1830046.45</v>
      </c>
      <c r="L10" s="506"/>
      <c r="M10" s="506"/>
      <c r="N10" s="506"/>
      <c r="O10" s="506"/>
      <c r="P10" s="506"/>
    </row>
    <row r="11" spans="1:402">
      <c r="B11" s="185">
        <v>2011.90769230769</v>
      </c>
      <c r="C11" s="289">
        <v>1504856</v>
      </c>
      <c r="D11" s="289">
        <v>217190.9</v>
      </c>
      <c r="E11" s="291" t="s">
        <v>203</v>
      </c>
      <c r="F11" s="289">
        <v>5040.8</v>
      </c>
      <c r="G11" s="289">
        <v>507.5</v>
      </c>
      <c r="H11" s="289">
        <v>1240.3499999999999</v>
      </c>
      <c r="I11" s="290">
        <v>1728835.55</v>
      </c>
      <c r="L11" s="506"/>
      <c r="M11" s="506"/>
      <c r="N11" s="506"/>
      <c r="O11" s="506"/>
      <c r="P11" s="506"/>
    </row>
    <row r="12" spans="1:402">
      <c r="B12" s="185">
        <v>2013</v>
      </c>
      <c r="C12" s="289">
        <v>1379390.6</v>
      </c>
      <c r="D12" s="289">
        <v>223137.94</v>
      </c>
      <c r="E12" s="291" t="s">
        <v>203</v>
      </c>
      <c r="F12" s="289">
        <v>4764.5600000000004</v>
      </c>
      <c r="G12" s="289">
        <v>315.66000000000003</v>
      </c>
      <c r="H12" s="291" t="s">
        <v>203</v>
      </c>
      <c r="I12" s="290">
        <v>1607608.8</v>
      </c>
      <c r="L12" s="506"/>
      <c r="M12" s="506"/>
      <c r="N12" s="506"/>
      <c r="O12" s="506"/>
      <c r="P12" s="506"/>
    </row>
    <row r="13" spans="1:402">
      <c r="B13" s="185">
        <v>2014</v>
      </c>
      <c r="C13" s="289">
        <v>1339291.6500000001</v>
      </c>
      <c r="D13" s="289">
        <v>238618.35</v>
      </c>
      <c r="E13" s="291" t="s">
        <v>203</v>
      </c>
      <c r="F13" s="289">
        <v>4632.3999999999996</v>
      </c>
      <c r="G13" s="289">
        <v>280.60000000000002</v>
      </c>
      <c r="H13" s="291" t="s">
        <v>203</v>
      </c>
      <c r="I13" s="290">
        <v>1582823.0000000002</v>
      </c>
      <c r="L13" s="506"/>
      <c r="M13" s="506"/>
      <c r="N13" s="506"/>
      <c r="O13" s="506"/>
      <c r="P13" s="506"/>
    </row>
    <row r="14" spans="1:402">
      <c r="B14" s="185">
        <v>2014.8549450549399</v>
      </c>
      <c r="C14" s="289">
        <v>1379042</v>
      </c>
      <c r="D14" s="289">
        <v>259529</v>
      </c>
      <c r="E14" s="291" t="s">
        <v>203</v>
      </c>
      <c r="F14" s="289">
        <v>4812</v>
      </c>
      <c r="G14" s="289">
        <v>262</v>
      </c>
      <c r="H14" s="291"/>
      <c r="I14" s="290">
        <v>1643645</v>
      </c>
      <c r="L14" s="506"/>
      <c r="M14" s="506"/>
      <c r="N14" s="506"/>
      <c r="O14" s="506"/>
      <c r="P14" s="506"/>
    </row>
    <row r="15" spans="1:402">
      <c r="B15" s="185">
        <v>2016</v>
      </c>
      <c r="C15" s="289">
        <v>1445397.89</v>
      </c>
      <c r="D15" s="289">
        <v>277009.22000000003</v>
      </c>
      <c r="E15" s="291" t="s">
        <v>203</v>
      </c>
      <c r="F15" s="289">
        <v>4935.8100000000004</v>
      </c>
      <c r="G15" s="289">
        <v>212.18</v>
      </c>
      <c r="H15" s="291" t="s">
        <v>203</v>
      </c>
      <c r="I15" s="290">
        <v>1727555.1</v>
      </c>
      <c r="L15" s="506"/>
      <c r="M15" s="506"/>
      <c r="N15" s="506"/>
      <c r="O15" s="506"/>
      <c r="P15" s="506"/>
    </row>
    <row r="16" spans="1:402">
      <c r="B16" s="185">
        <v>2017</v>
      </c>
      <c r="C16" s="289">
        <v>1545358.6199999999</v>
      </c>
      <c r="D16" s="289">
        <v>297751.77</v>
      </c>
      <c r="E16" s="291" t="s">
        <v>203</v>
      </c>
      <c r="F16" s="289">
        <v>5070.95</v>
      </c>
      <c r="G16" s="289">
        <v>147.18</v>
      </c>
      <c r="H16" s="291" t="s">
        <v>203</v>
      </c>
      <c r="I16" s="290">
        <v>1848328.54</v>
      </c>
      <c r="L16" s="506"/>
      <c r="M16" s="506"/>
      <c r="N16" s="506"/>
      <c r="O16" s="506"/>
      <c r="P16" s="506"/>
    </row>
    <row r="17" spans="2:16">
      <c r="B17" s="185">
        <v>2018</v>
      </c>
      <c r="C17" s="733"/>
      <c r="D17" s="733"/>
      <c r="E17" s="734"/>
      <c r="F17" s="733"/>
      <c r="G17" s="733"/>
      <c r="H17" s="734"/>
      <c r="I17" s="292"/>
      <c r="L17" s="506"/>
      <c r="M17" s="506"/>
      <c r="N17" s="506"/>
      <c r="O17" s="506"/>
      <c r="P17" s="506"/>
    </row>
    <row r="18" spans="2:16">
      <c r="B18" s="210" t="s">
        <v>9</v>
      </c>
      <c r="C18" s="293">
        <v>1511310.99</v>
      </c>
      <c r="D18" s="293">
        <v>300123.31</v>
      </c>
      <c r="E18" s="294" t="s">
        <v>203</v>
      </c>
      <c r="F18" s="293">
        <v>3523.77</v>
      </c>
      <c r="G18" s="293">
        <v>133.4</v>
      </c>
      <c r="H18" s="294" t="s">
        <v>203</v>
      </c>
      <c r="I18" s="295">
        <v>1815091.5</v>
      </c>
      <c r="L18" s="506"/>
      <c r="M18" s="506"/>
      <c r="N18" s="506"/>
      <c r="O18" s="506"/>
      <c r="P18" s="506"/>
    </row>
    <row r="19" spans="2:16">
      <c r="B19" s="210" t="s">
        <v>10</v>
      </c>
      <c r="C19" s="293">
        <v>1527931.1500000001</v>
      </c>
      <c r="D19" s="293">
        <v>304318.2</v>
      </c>
      <c r="E19" s="294" t="s">
        <v>203</v>
      </c>
      <c r="F19" s="293">
        <v>3792.75</v>
      </c>
      <c r="G19" s="293">
        <v>131.35</v>
      </c>
      <c r="H19" s="294" t="s">
        <v>203</v>
      </c>
      <c r="I19" s="295">
        <v>1836173.45</v>
      </c>
      <c r="L19" s="506"/>
      <c r="M19" s="506"/>
      <c r="N19" s="506"/>
      <c r="O19" s="506"/>
      <c r="P19" s="506"/>
    </row>
    <row r="20" spans="2:16">
      <c r="B20" s="210" t="s">
        <v>67</v>
      </c>
      <c r="C20" s="293">
        <v>1559711.55</v>
      </c>
      <c r="D20" s="293">
        <v>309770.59999999998</v>
      </c>
      <c r="E20" s="294" t="s">
        <v>203</v>
      </c>
      <c r="F20" s="293">
        <v>4210.1499999999996</v>
      </c>
      <c r="G20" s="293">
        <v>120.55</v>
      </c>
      <c r="H20" s="294" t="s">
        <v>203</v>
      </c>
      <c r="I20" s="295">
        <v>1873812.85</v>
      </c>
      <c r="L20" s="506"/>
      <c r="M20" s="506"/>
      <c r="N20" s="506"/>
      <c r="O20" s="506"/>
      <c r="P20" s="506"/>
    </row>
    <row r="21" spans="2:16">
      <c r="B21" s="210" t="s">
        <v>68</v>
      </c>
      <c r="C21" s="293">
        <v>1610493.6600000001</v>
      </c>
      <c r="D21" s="293">
        <v>315446.52</v>
      </c>
      <c r="E21" s="296" t="s">
        <v>203</v>
      </c>
      <c r="F21" s="293">
        <v>4565.66</v>
      </c>
      <c r="G21" s="293">
        <v>115.9</v>
      </c>
      <c r="H21" s="296" t="s">
        <v>203</v>
      </c>
      <c r="I21" s="295">
        <v>1930621.76</v>
      </c>
      <c r="L21" s="506"/>
      <c r="M21" s="506"/>
      <c r="N21" s="506"/>
      <c r="O21" s="506"/>
      <c r="P21" s="506"/>
    </row>
    <row r="22" spans="2:16">
      <c r="B22" s="222" t="s">
        <v>69</v>
      </c>
      <c r="C22" s="300">
        <v>1679106.17</v>
      </c>
      <c r="D22" s="300">
        <v>320166.95</v>
      </c>
      <c r="E22" s="301" t="s">
        <v>203</v>
      </c>
      <c r="F22" s="300">
        <v>4671.95</v>
      </c>
      <c r="G22" s="300">
        <v>116.45</v>
      </c>
      <c r="H22" s="301" t="s">
        <v>203</v>
      </c>
      <c r="I22" s="302">
        <v>2004061.54</v>
      </c>
      <c r="L22" s="506"/>
      <c r="M22" s="506"/>
      <c r="N22" s="506"/>
      <c r="O22" s="506"/>
      <c r="P22" s="506"/>
    </row>
    <row r="23" spans="2:16">
      <c r="B23" s="222" t="s">
        <v>70</v>
      </c>
      <c r="C23" s="300">
        <v>1697734.3699999999</v>
      </c>
      <c r="D23" s="300">
        <v>323848.19</v>
      </c>
      <c r="E23" s="301" t="s">
        <v>203</v>
      </c>
      <c r="F23" s="300">
        <v>4864.04</v>
      </c>
      <c r="G23" s="300">
        <v>112.71</v>
      </c>
      <c r="H23" s="301" t="s">
        <v>203</v>
      </c>
      <c r="I23" s="302">
        <v>2026559.33</v>
      </c>
      <c r="L23" s="506"/>
      <c r="M23" s="506"/>
      <c r="N23" s="506"/>
      <c r="O23" s="506"/>
      <c r="P23" s="506"/>
    </row>
    <row r="24" spans="2:16">
      <c r="B24" s="222" t="s">
        <v>71</v>
      </c>
      <c r="C24" s="300">
        <v>1690762.08</v>
      </c>
      <c r="D24" s="300">
        <v>324471.18</v>
      </c>
      <c r="E24" s="301" t="s">
        <v>203</v>
      </c>
      <c r="F24" s="300">
        <v>5103.8100000000004</v>
      </c>
      <c r="G24" s="300">
        <v>92.54</v>
      </c>
      <c r="H24" s="301" t="s">
        <v>203</v>
      </c>
      <c r="I24" s="302">
        <v>2020429.63</v>
      </c>
      <c r="L24" s="506"/>
      <c r="M24" s="506"/>
      <c r="N24" s="506"/>
      <c r="O24" s="506"/>
      <c r="P24" s="506"/>
    </row>
    <row r="25" spans="2:16">
      <c r="B25" s="216" t="s">
        <v>72</v>
      </c>
      <c r="C25" s="297">
        <v>1658595.76</v>
      </c>
      <c r="D25" s="297">
        <v>323507.36</v>
      </c>
      <c r="E25" s="298" t="s">
        <v>203</v>
      </c>
      <c r="F25" s="297">
        <v>5013.72</v>
      </c>
      <c r="G25" s="297">
        <v>90.54</v>
      </c>
      <c r="H25" s="298" t="s">
        <v>203</v>
      </c>
      <c r="I25" s="299">
        <v>1987207.4</v>
      </c>
      <c r="L25" s="506"/>
      <c r="M25" s="506"/>
      <c r="N25" s="506"/>
      <c r="O25" s="506"/>
      <c r="P25" s="506"/>
    </row>
    <row r="26" spans="2:16">
      <c r="B26" s="222" t="s">
        <v>79</v>
      </c>
      <c r="C26" s="300">
        <v>1663616.7999999998</v>
      </c>
      <c r="D26" s="300">
        <v>324637.05</v>
      </c>
      <c r="E26" s="301" t="s">
        <v>203</v>
      </c>
      <c r="F26" s="300">
        <v>4867.3500000000004</v>
      </c>
      <c r="G26" s="300">
        <v>88.4</v>
      </c>
      <c r="H26" s="301" t="s">
        <v>203</v>
      </c>
      <c r="I26" s="302">
        <v>1993209.6</v>
      </c>
      <c r="L26" s="506"/>
      <c r="M26" s="506"/>
      <c r="N26" s="506"/>
      <c r="O26" s="506"/>
      <c r="P26" s="506"/>
    </row>
    <row r="27" spans="2:16">
      <c r="B27" s="222" t="s">
        <v>80</v>
      </c>
      <c r="C27" s="300">
        <v>1679274.6300000001</v>
      </c>
      <c r="D27" s="300">
        <v>326529.13</v>
      </c>
      <c r="E27" s="301" t="s">
        <v>203</v>
      </c>
      <c r="F27" s="300">
        <v>4753.8999999999996</v>
      </c>
      <c r="G27" s="300">
        <v>76.36</v>
      </c>
      <c r="H27" s="301" t="s">
        <v>203</v>
      </c>
      <c r="I27" s="302">
        <v>2010634.04</v>
      </c>
      <c r="L27" s="506"/>
      <c r="M27" s="506"/>
      <c r="N27" s="506"/>
      <c r="O27" s="506"/>
      <c r="P27" s="506"/>
    </row>
    <row r="28" spans="2:16">
      <c r="B28" s="222" t="s">
        <v>81</v>
      </c>
      <c r="C28" s="300">
        <v>1650745.41</v>
      </c>
      <c r="D28" s="300">
        <v>325855.8</v>
      </c>
      <c r="E28" s="301" t="s">
        <v>203</v>
      </c>
      <c r="F28" s="300">
        <v>4410.1400000000003</v>
      </c>
      <c r="G28" s="300">
        <v>68.95</v>
      </c>
      <c r="H28" s="301" t="s">
        <v>203</v>
      </c>
      <c r="I28" s="302">
        <v>1981080.33</v>
      </c>
      <c r="L28" s="506"/>
      <c r="M28" s="506"/>
      <c r="N28" s="506"/>
      <c r="O28" s="506"/>
      <c r="P28" s="506"/>
    </row>
    <row r="29" spans="2:16">
      <c r="B29" s="222" t="s">
        <v>82</v>
      </c>
      <c r="C29" s="300">
        <v>1662670.6400000001</v>
      </c>
      <c r="D29" s="300">
        <v>326376.11</v>
      </c>
      <c r="E29" s="301" t="s">
        <v>203</v>
      </c>
      <c r="F29" s="300">
        <v>3734.7</v>
      </c>
      <c r="G29" s="300">
        <v>67.52</v>
      </c>
      <c r="H29" s="301" t="s">
        <v>203</v>
      </c>
      <c r="I29" s="302">
        <v>1992849</v>
      </c>
      <c r="L29" s="506"/>
      <c r="M29" s="506"/>
      <c r="N29" s="506"/>
      <c r="O29" s="506"/>
      <c r="P29" s="506"/>
    </row>
    <row r="30" spans="2:16">
      <c r="B30" s="303">
        <v>2019</v>
      </c>
      <c r="C30" s="735"/>
      <c r="D30" s="735"/>
      <c r="E30" s="736"/>
      <c r="F30" s="735"/>
      <c r="G30" s="735"/>
      <c r="H30" s="736"/>
      <c r="I30" s="304"/>
      <c r="L30" s="506"/>
      <c r="M30" s="506"/>
      <c r="N30" s="506"/>
      <c r="O30" s="506"/>
      <c r="P30" s="506"/>
    </row>
    <row r="31" spans="2:16">
      <c r="B31" s="210" t="s">
        <v>9</v>
      </c>
      <c r="C31" s="293">
        <v>1638322.7099999997</v>
      </c>
      <c r="D31" s="293">
        <v>324701.81</v>
      </c>
      <c r="E31" s="294" t="s">
        <v>203</v>
      </c>
      <c r="F31" s="293">
        <v>3609.54</v>
      </c>
      <c r="G31" s="293">
        <v>64.5</v>
      </c>
      <c r="H31" s="294" t="s">
        <v>203</v>
      </c>
      <c r="I31" s="295">
        <v>1966698.59</v>
      </c>
    </row>
    <row r="32" spans="2:16">
      <c r="B32" s="210" t="s">
        <v>10</v>
      </c>
      <c r="C32" s="293">
        <v>1654074.9</v>
      </c>
      <c r="D32" s="293">
        <v>327281.90000000002</v>
      </c>
      <c r="E32" s="294" t="s">
        <v>203</v>
      </c>
      <c r="F32" s="293">
        <v>3860.6</v>
      </c>
      <c r="G32" s="293">
        <v>62.3</v>
      </c>
      <c r="H32" s="294" t="s">
        <v>203</v>
      </c>
      <c r="I32" s="295">
        <v>1985279.7</v>
      </c>
    </row>
    <row r="33" spans="1:9">
      <c r="B33" s="210" t="s">
        <v>67</v>
      </c>
      <c r="C33" s="293">
        <v>1690469.89</v>
      </c>
      <c r="D33" s="293">
        <v>332095.65999999997</v>
      </c>
      <c r="E33" s="294" t="s">
        <v>203</v>
      </c>
      <c r="F33" s="293">
        <v>4329.33</v>
      </c>
      <c r="G33" s="293">
        <v>62.09</v>
      </c>
      <c r="H33" s="294" t="s">
        <v>203</v>
      </c>
      <c r="I33" s="295">
        <v>2026957</v>
      </c>
    </row>
    <row r="34" spans="1:9">
      <c r="A34" s="506"/>
      <c r="B34" s="210" t="s">
        <v>68</v>
      </c>
      <c r="C34" s="293">
        <v>1745321.8</v>
      </c>
      <c r="D34" s="293">
        <v>336456</v>
      </c>
      <c r="E34" s="296" t="s">
        <v>203</v>
      </c>
      <c r="F34" s="293">
        <v>4558.55</v>
      </c>
      <c r="G34" s="293">
        <v>63.45</v>
      </c>
      <c r="H34" s="296" t="s">
        <v>203</v>
      </c>
      <c r="I34" s="295">
        <v>2086399.8</v>
      </c>
    </row>
    <row r="35" spans="1:9">
      <c r="A35" s="506"/>
      <c r="B35" s="222" t="s">
        <v>69</v>
      </c>
      <c r="C35" s="300">
        <v>1811029.1199999999</v>
      </c>
      <c r="D35" s="300">
        <v>339375.72</v>
      </c>
      <c r="E35" s="301" t="s">
        <v>203</v>
      </c>
      <c r="F35" s="300">
        <v>4682.3599999999997</v>
      </c>
      <c r="G35" s="300">
        <v>61.45</v>
      </c>
      <c r="H35" s="301" t="s">
        <v>203</v>
      </c>
      <c r="I35" s="302">
        <v>2155148.6800000002</v>
      </c>
    </row>
    <row r="36" spans="1:9">
      <c r="A36" s="506"/>
      <c r="B36" s="222" t="s">
        <v>70</v>
      </c>
      <c r="C36" s="300">
        <v>1830668.0499999998</v>
      </c>
      <c r="D36" s="300">
        <v>342595.85</v>
      </c>
      <c r="E36" s="301" t="s">
        <v>203</v>
      </c>
      <c r="F36" s="300">
        <v>4947.6499999999996</v>
      </c>
      <c r="G36" s="300">
        <v>57.55</v>
      </c>
      <c r="H36" s="301" t="s">
        <v>203</v>
      </c>
      <c r="I36" s="302">
        <v>2178269.1</v>
      </c>
    </row>
    <row r="37" spans="1:9">
      <c r="A37" s="506"/>
      <c r="B37" s="222" t="s">
        <v>71</v>
      </c>
      <c r="C37" s="300">
        <v>1822125.9000000001</v>
      </c>
      <c r="D37" s="300">
        <v>343033.21</v>
      </c>
      <c r="E37" s="301" t="s">
        <v>203</v>
      </c>
      <c r="F37" s="300">
        <v>5154.95</v>
      </c>
      <c r="G37" s="300">
        <v>53.78</v>
      </c>
      <c r="H37" s="301" t="s">
        <v>203</v>
      </c>
      <c r="I37" s="302">
        <v>2170367.86</v>
      </c>
    </row>
    <row r="38" spans="1:9">
      <c r="A38" s="506"/>
      <c r="B38" s="216" t="s">
        <v>72</v>
      </c>
      <c r="C38" s="297">
        <v>1786137.56</v>
      </c>
      <c r="D38" s="297">
        <v>341541.09</v>
      </c>
      <c r="E38" s="298" t="s">
        <v>203</v>
      </c>
      <c r="F38" s="297">
        <v>5175.1400000000003</v>
      </c>
      <c r="G38" s="297">
        <v>52.66</v>
      </c>
      <c r="H38" s="298" t="s">
        <v>203</v>
      </c>
      <c r="I38" s="299">
        <v>2132906.4700000002</v>
      </c>
    </row>
    <row r="39" spans="1:9">
      <c r="A39" s="506"/>
      <c r="B39" s="222" t="s">
        <v>79</v>
      </c>
      <c r="C39" s="300">
        <v>1796488.27</v>
      </c>
      <c r="D39" s="300">
        <v>343658.14</v>
      </c>
      <c r="E39" s="301" t="s">
        <v>203</v>
      </c>
      <c r="F39" s="300">
        <v>5064.8500000000004</v>
      </c>
      <c r="G39" s="300">
        <v>51.47</v>
      </c>
      <c r="H39" s="301" t="s">
        <v>203</v>
      </c>
      <c r="I39" s="302">
        <v>2145262.7599999998</v>
      </c>
    </row>
    <row r="40" spans="1:9">
      <c r="A40" s="506"/>
      <c r="B40" s="222" t="s">
        <v>80</v>
      </c>
      <c r="C40" s="300">
        <v>1798918.42</v>
      </c>
      <c r="D40" s="300">
        <v>345943.69</v>
      </c>
      <c r="E40" s="301" t="s">
        <v>203</v>
      </c>
      <c r="F40" s="300">
        <v>4858.82</v>
      </c>
      <c r="G40" s="300">
        <v>50.39</v>
      </c>
      <c r="H40" s="301" t="s">
        <v>203</v>
      </c>
      <c r="I40" s="302">
        <v>2149771.34</v>
      </c>
    </row>
    <row r="41" spans="1:9">
      <c r="A41" s="506"/>
      <c r="B41" s="222" t="s">
        <v>81</v>
      </c>
      <c r="C41" s="300">
        <v>1773130.2</v>
      </c>
      <c r="D41" s="300">
        <v>345791.95</v>
      </c>
      <c r="E41" s="301" t="s">
        <v>203</v>
      </c>
      <c r="F41" s="300">
        <v>4490.8</v>
      </c>
      <c r="G41" s="300">
        <v>41.25</v>
      </c>
      <c r="H41" s="301" t="s">
        <v>203</v>
      </c>
      <c r="I41" s="302">
        <v>2123454.2000000002</v>
      </c>
    </row>
    <row r="42" spans="1:9">
      <c r="A42" s="506"/>
      <c r="B42" s="222" t="s">
        <v>82</v>
      </c>
      <c r="C42" s="300">
        <v>1774759.32</v>
      </c>
      <c r="D42" s="300">
        <v>346375.05</v>
      </c>
      <c r="E42" s="301" t="s">
        <v>203</v>
      </c>
      <c r="F42" s="300">
        <v>3806.38</v>
      </c>
      <c r="G42" s="300">
        <v>40.72</v>
      </c>
      <c r="H42" s="301" t="s">
        <v>203</v>
      </c>
      <c r="I42" s="302">
        <v>2124981.5</v>
      </c>
    </row>
    <row r="43" spans="1:9">
      <c r="A43" s="506"/>
      <c r="B43" s="228">
        <v>2020</v>
      </c>
      <c r="C43" s="735"/>
      <c r="D43" s="735"/>
      <c r="E43" s="736"/>
      <c r="F43" s="735"/>
      <c r="G43" s="735"/>
      <c r="H43" s="736"/>
      <c r="I43" s="304"/>
    </row>
    <row r="44" spans="1:9">
      <c r="A44" s="506"/>
      <c r="B44" s="12" t="s">
        <v>9</v>
      </c>
      <c r="C44" s="293">
        <v>1741155.42</v>
      </c>
      <c r="D44" s="293">
        <v>345535.47</v>
      </c>
      <c r="E44" s="294" t="s">
        <v>203</v>
      </c>
      <c r="F44" s="293">
        <v>3708.71</v>
      </c>
      <c r="G44" s="293">
        <v>40</v>
      </c>
      <c r="H44" s="294" t="s">
        <v>203</v>
      </c>
      <c r="I44" s="295">
        <v>2090439.61</v>
      </c>
    </row>
    <row r="45" spans="1:9">
      <c r="A45" s="506"/>
      <c r="B45" s="210" t="s">
        <v>10</v>
      </c>
      <c r="C45" s="293">
        <v>1764735.4500000002</v>
      </c>
      <c r="D45" s="293">
        <v>348917.7</v>
      </c>
      <c r="E45" s="294" t="s">
        <v>203</v>
      </c>
      <c r="F45" s="293">
        <v>3960.7</v>
      </c>
      <c r="G45" s="293">
        <v>40</v>
      </c>
      <c r="H45" s="294" t="s">
        <v>203</v>
      </c>
      <c r="I45" s="295">
        <v>2117653.85</v>
      </c>
    </row>
    <row r="46" spans="1:9">
      <c r="A46" s="506"/>
      <c r="B46" s="210" t="s">
        <v>67</v>
      </c>
      <c r="C46" s="293">
        <v>1722010.7200000002</v>
      </c>
      <c r="D46" s="293">
        <v>347583.59</v>
      </c>
      <c r="E46" s="294" t="s">
        <v>203</v>
      </c>
      <c r="F46" s="293">
        <v>4296.04</v>
      </c>
      <c r="G46" s="293">
        <v>39</v>
      </c>
      <c r="H46" s="294" t="s">
        <v>203</v>
      </c>
      <c r="I46" s="295">
        <v>2073929.36</v>
      </c>
    </row>
    <row r="47" spans="1:9">
      <c r="A47" s="506"/>
      <c r="B47" s="210" t="s">
        <v>68</v>
      </c>
      <c r="C47" s="293">
        <v>1627524.05</v>
      </c>
      <c r="D47" s="293">
        <v>340744.55000000005</v>
      </c>
      <c r="E47" s="296" t="s">
        <v>203</v>
      </c>
      <c r="F47" s="293">
        <v>4246.75</v>
      </c>
      <c r="G47" s="293">
        <v>36.450000000000003</v>
      </c>
      <c r="H47" s="305" t="s">
        <v>203</v>
      </c>
      <c r="I47" s="295">
        <v>1972551.8</v>
      </c>
    </row>
    <row r="48" spans="1:9">
      <c r="A48" s="506"/>
      <c r="B48" s="13" t="s">
        <v>69</v>
      </c>
      <c r="C48" s="300">
        <v>1661291.0999999999</v>
      </c>
      <c r="D48" s="300">
        <v>344175.39999999997</v>
      </c>
      <c r="E48" s="301" t="s">
        <v>203</v>
      </c>
      <c r="F48" s="293">
        <v>4382</v>
      </c>
      <c r="G48" s="293">
        <v>35</v>
      </c>
      <c r="H48" s="301" t="s">
        <v>203</v>
      </c>
      <c r="I48" s="295">
        <v>2009883.4999999998</v>
      </c>
    </row>
    <row r="49" spans="1:9">
      <c r="A49" s="506"/>
      <c r="B49" s="210" t="s">
        <v>70</v>
      </c>
      <c r="C49" s="293">
        <v>1674964.727272725</v>
      </c>
      <c r="D49" s="293">
        <v>350875.36363636411</v>
      </c>
      <c r="E49" s="296" t="s">
        <v>203</v>
      </c>
      <c r="F49" s="293">
        <v>4601.772727272727</v>
      </c>
      <c r="G49" s="293">
        <v>35</v>
      </c>
      <c r="H49" s="305" t="s">
        <v>203</v>
      </c>
      <c r="I49" s="295">
        <v>2030476.8636363617</v>
      </c>
    </row>
    <row r="50" spans="1:9">
      <c r="A50" s="506"/>
      <c r="B50" s="13" t="s">
        <v>71</v>
      </c>
      <c r="C50" s="300">
        <v>1688238</v>
      </c>
      <c r="D50" s="300">
        <v>356118</v>
      </c>
      <c r="E50" s="301" t="s">
        <v>565</v>
      </c>
      <c r="F50" s="300">
        <v>4869</v>
      </c>
      <c r="G50" s="300">
        <v>35</v>
      </c>
      <c r="H50" s="301"/>
      <c r="I50" s="295">
        <v>2049260</v>
      </c>
    </row>
    <row r="51" spans="1:9">
      <c r="A51" s="506"/>
      <c r="B51" s="634" t="s">
        <v>72</v>
      </c>
      <c r="C51" s="297">
        <v>1699160</v>
      </c>
      <c r="D51" s="297">
        <v>358792</v>
      </c>
      <c r="E51" s="298"/>
      <c r="F51" s="297">
        <v>4884</v>
      </c>
      <c r="G51" s="297">
        <v>35</v>
      </c>
      <c r="H51" s="298"/>
      <c r="I51" s="299">
        <v>2062871</v>
      </c>
    </row>
    <row r="52" spans="1:9">
      <c r="A52" s="506"/>
      <c r="B52" s="13" t="s">
        <v>79</v>
      </c>
      <c r="C52" s="300"/>
      <c r="D52" s="300"/>
      <c r="E52" s="301"/>
      <c r="F52" s="300"/>
      <c r="G52" s="300"/>
      <c r="H52" s="301"/>
      <c r="I52" s="302"/>
    </row>
    <row r="53" spans="1:9">
      <c r="A53" s="506"/>
      <c r="B53" s="13" t="s">
        <v>80</v>
      </c>
      <c r="C53" s="300"/>
      <c r="D53" s="300"/>
      <c r="E53" s="301"/>
      <c r="F53" s="300"/>
      <c r="G53" s="300"/>
      <c r="H53" s="301"/>
      <c r="I53" s="302"/>
    </row>
    <row r="54" spans="1:9">
      <c r="A54" s="506"/>
      <c r="B54" s="13" t="s">
        <v>81</v>
      </c>
      <c r="C54" s="300"/>
      <c r="D54" s="300"/>
      <c r="E54" s="301"/>
      <c r="F54" s="300"/>
      <c r="G54" s="300"/>
      <c r="H54" s="301"/>
      <c r="I54" s="302"/>
    </row>
    <row r="55" spans="1:9">
      <c r="A55" s="506"/>
      <c r="B55" s="13" t="s">
        <v>82</v>
      </c>
      <c r="C55" s="300"/>
      <c r="D55" s="300"/>
      <c r="E55" s="301"/>
      <c r="F55" s="300"/>
      <c r="G55" s="300"/>
      <c r="H55" s="301"/>
      <c r="I55" s="302"/>
    </row>
    <row r="56" spans="1:9">
      <c r="A56" s="506"/>
    </row>
    <row r="57" spans="1:9">
      <c r="A57" s="506"/>
    </row>
    <row r="58" spans="1:9">
      <c r="A58" s="506"/>
    </row>
    <row r="59" spans="1:9">
      <c r="A59" s="506"/>
    </row>
    <row r="60" spans="1:9">
      <c r="A60" s="506"/>
    </row>
    <row r="61" spans="1:9">
      <c r="A61" s="506"/>
    </row>
    <row r="62" spans="1:9">
      <c r="A62" s="506"/>
    </row>
    <row r="63" spans="1:9">
      <c r="A63" s="506"/>
    </row>
    <row r="64" spans="1:9">
      <c r="A64" s="506"/>
    </row>
    <row r="65" spans="1:1">
      <c r="A65" s="506"/>
    </row>
    <row r="66" spans="1:1">
      <c r="A66" s="506"/>
    </row>
    <row r="67" spans="1:1">
      <c r="A67" s="506"/>
    </row>
    <row r="68" spans="1:1">
      <c r="A68" s="506"/>
    </row>
    <row r="69" spans="1:1">
      <c r="A69" s="506"/>
    </row>
    <row r="70" spans="1:1">
      <c r="A70" s="506"/>
    </row>
    <row r="71" spans="1:1">
      <c r="A71" s="506"/>
    </row>
    <row r="72" spans="1:1">
      <c r="A72" s="506"/>
    </row>
    <row r="73" spans="1:1">
      <c r="A73" s="506"/>
    </row>
    <row r="74" spans="1:1">
      <c r="A74" s="506"/>
    </row>
    <row r="75" spans="1:1">
      <c r="A75" s="506"/>
    </row>
    <row r="76" spans="1:1">
      <c r="A76" s="506"/>
    </row>
    <row r="77" spans="1:1">
      <c r="A77" s="506"/>
    </row>
    <row r="78" spans="1:1">
      <c r="A78" s="506"/>
    </row>
    <row r="79" spans="1:1">
      <c r="A79" s="506"/>
    </row>
    <row r="80" spans="1:1">
      <c r="A80" s="506"/>
    </row>
    <row r="81" spans="1:1">
      <c r="A81" s="506"/>
    </row>
    <row r="82" spans="1:1">
      <c r="A82" s="506"/>
    </row>
    <row r="83" spans="1:1">
      <c r="A83" s="506"/>
    </row>
    <row r="84" spans="1:1">
      <c r="A84" s="506"/>
    </row>
    <row r="85" spans="1:1">
      <c r="A85" s="506"/>
    </row>
    <row r="86" spans="1:1">
      <c r="A86" s="506"/>
    </row>
    <row r="87" spans="1:1">
      <c r="A87" s="506"/>
    </row>
    <row r="88" spans="1:1">
      <c r="A88" s="506"/>
    </row>
    <row r="89" spans="1:1">
      <c r="A89" s="506"/>
    </row>
    <row r="90" spans="1:1">
      <c r="A90" s="506"/>
    </row>
    <row r="91" spans="1:1">
      <c r="A91" s="506"/>
    </row>
    <row r="92" spans="1:1">
      <c r="A92" s="506"/>
    </row>
    <row r="93" spans="1:1">
      <c r="A93" s="506"/>
    </row>
    <row r="94" spans="1:1">
      <c r="A94" s="506"/>
    </row>
    <row r="95" spans="1:1">
      <c r="A95" s="506"/>
    </row>
    <row r="96" spans="1:1">
      <c r="A96" s="506"/>
    </row>
    <row r="97" spans="1:1">
      <c r="A97" s="506"/>
    </row>
    <row r="98" spans="1:1">
      <c r="A98" s="506"/>
    </row>
    <row r="99" spans="1:1">
      <c r="A99" s="506"/>
    </row>
    <row r="100" spans="1:1">
      <c r="A100" s="506"/>
    </row>
  </sheetData>
  <mergeCells count="9">
    <mergeCell ref="B1:I1"/>
    <mergeCell ref="B4:B5"/>
    <mergeCell ref="C4:C5"/>
    <mergeCell ref="D4:D5"/>
    <mergeCell ref="E4:E5"/>
    <mergeCell ref="F4:F5"/>
    <mergeCell ref="G4:G5"/>
    <mergeCell ref="H4:H5"/>
    <mergeCell ref="I4:I5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autoPageBreaks="0" fitToPage="1"/>
  </sheetPr>
  <dimension ref="A1:H60"/>
  <sheetViews>
    <sheetView showGridLines="0" showRowColHeaders="0" topLeftCell="A3" zoomScaleNormal="100" workbookViewId="0">
      <pane ySplit="5" topLeftCell="A32" activePane="bottomLeft" state="frozen"/>
      <selection activeCell="L32" sqref="L32"/>
      <selection pane="bottomLeft" activeCell="K66" sqref="K66"/>
    </sheetView>
  </sheetViews>
  <sheetFormatPr baseColWidth="10" defaultColWidth="11.5703125" defaultRowHeight="12.75"/>
  <cols>
    <col min="1" max="1" width="2.7109375" style="2" customWidth="1"/>
    <col min="2" max="2" width="17" style="177" customWidth="1"/>
    <col min="3" max="3" width="20.42578125" style="306" customWidth="1"/>
    <col min="4" max="4" width="17.85546875" style="176" customWidth="1"/>
    <col min="5" max="5" width="16.140625" style="176" customWidth="1"/>
    <col min="6" max="6" width="17.140625" style="176" customWidth="1"/>
    <col min="7" max="7" width="12.85546875" style="176" customWidth="1"/>
    <col min="8" max="8" width="0.140625" style="176" customWidth="1"/>
    <col min="9" max="16384" width="11.5703125" style="2"/>
  </cols>
  <sheetData>
    <row r="1" spans="1:8" hidden="1"/>
    <row r="2" spans="1:8" hidden="1"/>
    <row r="3" spans="1:8" ht="18" customHeight="1">
      <c r="B3" s="1029" t="s">
        <v>227</v>
      </c>
      <c r="C3" s="1030"/>
      <c r="D3" s="1030"/>
      <c r="E3" s="1030"/>
      <c r="F3" s="1030"/>
      <c r="G3" s="1030"/>
    </row>
    <row r="4" spans="1:8" s="308" customFormat="1" ht="15.75">
      <c r="A4" s="184"/>
      <c r="B4" s="1029" t="s">
        <v>78</v>
      </c>
      <c r="C4" s="1030"/>
      <c r="D4" s="1030"/>
      <c r="E4" s="1030"/>
      <c r="F4" s="1030"/>
      <c r="G4" s="1030"/>
      <c r="H4" s="176"/>
    </row>
    <row r="5" spans="1:8" s="308" customFormat="1" ht="6.95" customHeight="1">
      <c r="A5" s="2"/>
      <c r="B5" s="309"/>
      <c r="C5" s="310"/>
      <c r="D5" s="311"/>
      <c r="E5" s="311"/>
      <c r="F5" s="311"/>
      <c r="G5" s="311"/>
      <c r="H5" s="311"/>
    </row>
    <row r="6" spans="1:8" ht="27.6" customHeight="1">
      <c r="B6" s="1033" t="s">
        <v>570</v>
      </c>
      <c r="C6" s="1031" t="s">
        <v>88</v>
      </c>
      <c r="D6" s="312" t="s">
        <v>245</v>
      </c>
      <c r="E6" s="313"/>
      <c r="F6" s="312" t="s">
        <v>246</v>
      </c>
      <c r="G6" s="313"/>
    </row>
    <row r="7" spans="1:8" ht="18" customHeight="1">
      <c r="B7" s="1033"/>
      <c r="C7" s="1032"/>
      <c r="D7" s="314" t="s">
        <v>7</v>
      </c>
      <c r="E7" s="315" t="s">
        <v>249</v>
      </c>
      <c r="F7" s="316" t="s">
        <v>7</v>
      </c>
      <c r="G7" s="317" t="s">
        <v>249</v>
      </c>
    </row>
    <row r="8" spans="1:8">
      <c r="B8" s="322">
        <v>2002</v>
      </c>
      <c r="C8" s="321">
        <v>16321804.82</v>
      </c>
      <c r="D8" s="320">
        <v>-97434.250000001863</v>
      </c>
      <c r="E8" s="319">
        <v>-0.59341513686847236</v>
      </c>
      <c r="F8" s="320">
        <v>492394.81000000052</v>
      </c>
      <c r="G8" s="319">
        <v>3.1106327379790883</v>
      </c>
    </row>
    <row r="9" spans="1:8">
      <c r="B9" s="322">
        <v>2005</v>
      </c>
      <c r="C9" s="321">
        <v>18168312.589999996</v>
      </c>
      <c r="D9" s="320">
        <v>-92081.480000004172</v>
      </c>
      <c r="E9" s="319">
        <v>-0.50426885447825498</v>
      </c>
      <c r="F9" s="320">
        <v>908137.93999999762</v>
      </c>
      <c r="G9" s="319">
        <v>5.2614643734210347</v>
      </c>
    </row>
    <row r="10" spans="1:8">
      <c r="B10" s="322">
        <v>2006</v>
      </c>
      <c r="C10" s="321">
        <v>18760546.599999994</v>
      </c>
      <c r="D10" s="320">
        <v>-184409.74000000581</v>
      </c>
      <c r="E10" s="319">
        <v>-0.97339754544931623</v>
      </c>
      <c r="F10" s="320">
        <v>592234.00999999791</v>
      </c>
      <c r="G10" s="319">
        <v>3.2597083910036275</v>
      </c>
    </row>
    <row r="11" spans="1:8">
      <c r="B11" s="322">
        <v>2007</v>
      </c>
      <c r="C11" s="321">
        <v>19286185.189999994</v>
      </c>
      <c r="D11" s="320">
        <v>-206865.01000000164</v>
      </c>
      <c r="E11" s="319">
        <v>-1.0612244255134584</v>
      </c>
      <c r="F11" s="320">
        <v>525638.58999999985</v>
      </c>
      <c r="G11" s="319">
        <v>2.801829825150179</v>
      </c>
    </row>
    <row r="12" spans="1:8">
      <c r="B12" s="322">
        <v>2008</v>
      </c>
      <c r="C12" s="318">
        <v>19137556.149999999</v>
      </c>
      <c r="D12" s="320">
        <v>-244666.45000000298</v>
      </c>
      <c r="E12" s="319">
        <v>-1.2623240123142665</v>
      </c>
      <c r="F12" s="320">
        <v>-148629.03999999538</v>
      </c>
      <c r="G12" s="319">
        <v>-0.77065027912860273</v>
      </c>
    </row>
    <row r="13" spans="1:8">
      <c r="B13" s="322">
        <v>2009</v>
      </c>
      <c r="C13" s="318">
        <v>18001310.040000003</v>
      </c>
      <c r="D13" s="320">
        <v>-142243.99999999627</v>
      </c>
      <c r="E13" s="319">
        <v>-0.78399193281757107</v>
      </c>
      <c r="F13" s="320">
        <v>-1136246.1099999957</v>
      </c>
      <c r="G13" s="319">
        <v>-5.9372581383647258</v>
      </c>
    </row>
    <row r="14" spans="1:8">
      <c r="B14" s="322">
        <v>2010</v>
      </c>
      <c r="C14" s="318">
        <v>17716464.27</v>
      </c>
      <c r="D14" s="320">
        <v>-131858.3599999994</v>
      </c>
      <c r="E14" s="319">
        <v>-0.73877171952487686</v>
      </c>
      <c r="F14" s="320">
        <v>-284845.77000000328</v>
      </c>
      <c r="G14" s="319">
        <v>-1.582361335741993</v>
      </c>
    </row>
    <row r="15" spans="1:8">
      <c r="B15" s="322">
        <v>2011</v>
      </c>
      <c r="C15" s="318">
        <v>17500517.370000001</v>
      </c>
      <c r="D15" s="320">
        <v>-136834.28999999911</v>
      </c>
      <c r="E15" s="319">
        <v>-0.7758210679119486</v>
      </c>
      <c r="F15" s="320">
        <v>-215946.89999999851</v>
      </c>
      <c r="G15" s="319">
        <v>-1.218905176049546</v>
      </c>
    </row>
    <row r="16" spans="1:8">
      <c r="B16" s="322">
        <v>2012</v>
      </c>
      <c r="C16" s="318">
        <v>16809803.149999999</v>
      </c>
      <c r="D16" s="320">
        <v>-86173.75</v>
      </c>
      <c r="E16" s="319">
        <v>-0.51002525932666742</v>
      </c>
      <c r="F16" s="320">
        <v>-625759.47999999672</v>
      </c>
      <c r="G16" s="319">
        <v>-3.5889780511761842</v>
      </c>
    </row>
    <row r="17" spans="2:7">
      <c r="B17" s="322">
        <v>2013</v>
      </c>
      <c r="C17" s="318">
        <v>16327687.18</v>
      </c>
      <c r="D17" s="320">
        <v>-99068.599999999627</v>
      </c>
      <c r="E17" s="319">
        <v>-0.60309291333483372</v>
      </c>
      <c r="F17" s="320">
        <v>-568289.71999999881</v>
      </c>
      <c r="G17" s="319">
        <v>-3.3634617481040721</v>
      </c>
    </row>
    <row r="18" spans="2:7">
      <c r="B18" s="322">
        <v>2014</v>
      </c>
      <c r="C18" s="318">
        <v>16649520.5</v>
      </c>
      <c r="D18" s="320">
        <v>-97582.150000000373</v>
      </c>
      <c r="E18" s="319">
        <v>-0.58268078986188243</v>
      </c>
      <c r="F18" s="320">
        <v>321833.3200000003</v>
      </c>
      <c r="G18" s="319">
        <v>1.9710894534666181</v>
      </c>
    </row>
    <row r="19" spans="2:7">
      <c r="B19" s="322">
        <v>2015</v>
      </c>
      <c r="C19" s="318">
        <v>17180898.899999999</v>
      </c>
      <c r="D19" s="320">
        <v>-134288.66000000015</v>
      </c>
      <c r="E19" s="319">
        <v>-0.7755541748229291</v>
      </c>
      <c r="F19" s="320">
        <v>531378.39999999851</v>
      </c>
      <c r="G19" s="319">
        <v>3.1915537747768639</v>
      </c>
    </row>
    <row r="20" spans="2:7">
      <c r="B20" s="327">
        <v>2016</v>
      </c>
      <c r="C20" s="318">
        <v>17699995.289999999</v>
      </c>
      <c r="D20" s="320">
        <v>-144996.62999999896</v>
      </c>
      <c r="E20" s="319">
        <v>-0.81253401878815623</v>
      </c>
      <c r="F20" s="320">
        <v>519096.3900000006</v>
      </c>
      <c r="G20" s="319">
        <v>3.0213575728566866</v>
      </c>
    </row>
    <row r="21" spans="2:7">
      <c r="B21" s="327">
        <v>2017</v>
      </c>
      <c r="C21" s="318">
        <v>18309843.889999997</v>
      </c>
      <c r="D21" s="320">
        <v>-179485.06000000238</v>
      </c>
      <c r="E21" s="319">
        <v>-0.97074945491736742</v>
      </c>
      <c r="F21" s="320">
        <v>609848.59999999776</v>
      </c>
      <c r="G21" s="319">
        <v>3.4454732332304303</v>
      </c>
    </row>
    <row r="22" spans="2:7">
      <c r="B22" s="327">
        <v>2018</v>
      </c>
      <c r="C22" s="324"/>
      <c r="D22" s="325"/>
      <c r="E22" s="326"/>
      <c r="F22" s="325"/>
      <c r="G22" s="326"/>
    </row>
    <row r="23" spans="2:7">
      <c r="B23" s="329" t="s">
        <v>9</v>
      </c>
      <c r="C23" s="330">
        <v>18282030.809999999</v>
      </c>
      <c r="D23" s="331">
        <v>-178169.70999999717</v>
      </c>
      <c r="E23" s="332">
        <v>-0.9651558757824148</v>
      </c>
      <c r="F23" s="331">
        <v>607856.30999999866</v>
      </c>
      <c r="G23" s="332">
        <v>3.4392345170067244</v>
      </c>
    </row>
    <row r="24" spans="2:7">
      <c r="B24" s="329" t="s">
        <v>10</v>
      </c>
      <c r="C24" s="330">
        <v>18363514.199999999</v>
      </c>
      <c r="D24" s="331">
        <v>81483.390000000596</v>
      </c>
      <c r="E24" s="332">
        <v>0.44570207132257167</v>
      </c>
      <c r="F24" s="331">
        <v>615259.34999999776</v>
      </c>
      <c r="G24" s="332">
        <v>3.4665906884923743</v>
      </c>
    </row>
    <row r="25" spans="2:7">
      <c r="B25" s="329" t="s">
        <v>67</v>
      </c>
      <c r="C25" s="330">
        <v>18502087.599999998</v>
      </c>
      <c r="D25" s="331">
        <v>138573.39999999851</v>
      </c>
      <c r="E25" s="332">
        <v>0.75461264380429327</v>
      </c>
      <c r="F25" s="331">
        <v>592080.96999999881</v>
      </c>
      <c r="G25" s="332">
        <v>3.3058668387550512</v>
      </c>
    </row>
    <row r="26" spans="2:7">
      <c r="B26" s="329" t="s">
        <v>68</v>
      </c>
      <c r="C26" s="333">
        <v>18678460.850000001</v>
      </c>
      <c r="D26" s="334">
        <v>176373.25000000373</v>
      </c>
      <c r="E26" s="335">
        <v>0.95326134981657162</v>
      </c>
      <c r="F26" s="334">
        <v>556238.55000000447</v>
      </c>
      <c r="G26" s="335">
        <v>3.069372733607878</v>
      </c>
    </row>
    <row r="27" spans="2:7">
      <c r="B27" s="329" t="s">
        <v>69</v>
      </c>
      <c r="C27" s="333">
        <v>18915667.809999999</v>
      </c>
      <c r="D27" s="334">
        <v>237206.95999999717</v>
      </c>
      <c r="E27" s="335">
        <v>1.2699491778520837</v>
      </c>
      <c r="F27" s="334">
        <v>570253.61999999732</v>
      </c>
      <c r="G27" s="335">
        <v>3.108425975527112</v>
      </c>
    </row>
    <row r="28" spans="2:7">
      <c r="B28" s="329" t="s">
        <v>70</v>
      </c>
      <c r="C28" s="333">
        <v>19006990.190000001</v>
      </c>
      <c r="D28" s="334">
        <v>91322.380000002682</v>
      </c>
      <c r="E28" s="335">
        <v>0.48278697277461902</v>
      </c>
      <c r="F28" s="334">
        <v>573883.68000000343</v>
      </c>
      <c r="G28" s="335">
        <v>3.1133313296305829</v>
      </c>
    </row>
    <row r="29" spans="2:7">
      <c r="B29" s="329" t="s">
        <v>71</v>
      </c>
      <c r="C29" s="333">
        <v>19042809.68</v>
      </c>
      <c r="D29" s="334">
        <v>35819.489999998361</v>
      </c>
      <c r="E29" s="335">
        <v>0.18845429834991023</v>
      </c>
      <c r="F29" s="334">
        <v>553480.73000000045</v>
      </c>
      <c r="G29" s="335">
        <v>2.9935144293054492</v>
      </c>
    </row>
    <row r="30" spans="2:7">
      <c r="B30" s="234" t="s">
        <v>72</v>
      </c>
      <c r="C30" s="336">
        <v>18839813.769999996</v>
      </c>
      <c r="D30" s="337">
        <v>-202995.91000000387</v>
      </c>
      <c r="E30" s="338">
        <v>-1.0659976831738334</v>
      </c>
      <c r="F30" s="337">
        <v>529969.87999999896</v>
      </c>
      <c r="G30" s="338">
        <v>2.8944532961826326</v>
      </c>
    </row>
    <row r="31" spans="2:7">
      <c r="B31" s="329" t="s">
        <v>79</v>
      </c>
      <c r="C31" s="333">
        <v>18862712.800000004</v>
      </c>
      <c r="D31" s="334">
        <v>22899.030000008643</v>
      </c>
      <c r="E31" s="335">
        <v>0.12154594668271557</v>
      </c>
      <c r="F31" s="334">
        <v>526551.35000000522</v>
      </c>
      <c r="G31" s="335">
        <v>2.8716552885719011</v>
      </c>
    </row>
    <row r="32" spans="2:7">
      <c r="B32" s="329" t="s">
        <v>80</v>
      </c>
      <c r="C32" s="333">
        <v>18993072.809999999</v>
      </c>
      <c r="D32" s="334">
        <v>130360.00999999419</v>
      </c>
      <c r="E32" s="335">
        <v>0.69109894945754036</v>
      </c>
      <c r="F32" s="334">
        <v>562543.77999999747</v>
      </c>
      <c r="G32" s="335">
        <v>3.052238918830426</v>
      </c>
    </row>
    <row r="33" spans="2:7">
      <c r="B33" s="329" t="s">
        <v>81</v>
      </c>
      <c r="C33" s="333">
        <v>18945624.190000001</v>
      </c>
      <c r="D33" s="334">
        <v>-47448.619999997318</v>
      </c>
      <c r="E33" s="335">
        <v>-0.24982066079910226</v>
      </c>
      <c r="F33" s="334">
        <v>527867.98999999836</v>
      </c>
      <c r="G33" s="335">
        <v>2.8660819714835668</v>
      </c>
    </row>
    <row r="34" spans="2:7">
      <c r="B34" s="329" t="s">
        <v>82</v>
      </c>
      <c r="C34" s="333">
        <v>19024165.170000002</v>
      </c>
      <c r="D34" s="334">
        <v>78540.980000000447</v>
      </c>
      <c r="E34" s="335">
        <v>0.41456000188928499</v>
      </c>
      <c r="F34" s="334">
        <v>563964.65000000596</v>
      </c>
      <c r="G34" s="335">
        <v>3.0550299244528816</v>
      </c>
    </row>
    <row r="35" spans="2:7">
      <c r="B35" s="339">
        <v>2019</v>
      </c>
      <c r="C35" s="340"/>
      <c r="D35" s="341"/>
      <c r="E35" s="342"/>
      <c r="F35" s="341"/>
      <c r="G35" s="342"/>
    </row>
    <row r="36" spans="2:7">
      <c r="B36" s="329" t="s">
        <v>9</v>
      </c>
      <c r="C36" s="330">
        <v>18819300.09</v>
      </c>
      <c r="D36" s="331">
        <v>-204865.08000000194</v>
      </c>
      <c r="E36" s="332">
        <v>-1.0768676479063686</v>
      </c>
      <c r="F36" s="331">
        <v>537269.28000000119</v>
      </c>
      <c r="G36" s="332">
        <v>2.9387833637504031</v>
      </c>
    </row>
    <row r="37" spans="2:7">
      <c r="B37" s="329" t="s">
        <v>10</v>
      </c>
      <c r="C37" s="330">
        <v>18888471.899999999</v>
      </c>
      <c r="D37" s="331">
        <v>69171.809999998659</v>
      </c>
      <c r="E37" s="332">
        <v>0.36755782451629671</v>
      </c>
      <c r="F37" s="331">
        <v>524957.69999999925</v>
      </c>
      <c r="G37" s="332">
        <v>2.8586995619825188</v>
      </c>
    </row>
    <row r="38" spans="2:7">
      <c r="B38" s="329" t="s">
        <v>67</v>
      </c>
      <c r="C38" s="330">
        <v>19043576.329999998</v>
      </c>
      <c r="D38" s="331">
        <v>155104.4299999997</v>
      </c>
      <c r="E38" s="332">
        <v>0.82115922781449058</v>
      </c>
      <c r="F38" s="331">
        <v>541488.73000000045</v>
      </c>
      <c r="G38" s="332">
        <v>2.9266358570262128</v>
      </c>
    </row>
    <row r="39" spans="2:7">
      <c r="B39" s="329" t="s">
        <v>68</v>
      </c>
      <c r="C39" s="333">
        <v>19230361.750000004</v>
      </c>
      <c r="D39" s="334">
        <v>186785.42000000551</v>
      </c>
      <c r="E39" s="335">
        <v>0.98083162932876178</v>
      </c>
      <c r="F39" s="334">
        <v>551900.90000000224</v>
      </c>
      <c r="G39" s="335">
        <v>2.9547450640184962</v>
      </c>
    </row>
    <row r="40" spans="2:7">
      <c r="B40" s="329" t="s">
        <v>69</v>
      </c>
      <c r="C40" s="333">
        <v>19442113.454545431</v>
      </c>
      <c r="D40" s="334">
        <v>211751.70454542711</v>
      </c>
      <c r="E40" s="335">
        <v>1.1011321955263185</v>
      </c>
      <c r="F40" s="334">
        <v>526445.64454543218</v>
      </c>
      <c r="G40" s="335">
        <v>2.7831195273323601</v>
      </c>
    </row>
    <row r="41" spans="2:7">
      <c r="B41" s="329" t="s">
        <v>70</v>
      </c>
      <c r="C41" s="333">
        <v>19517697.200000003</v>
      </c>
      <c r="D41" s="334">
        <v>75583.745454572141</v>
      </c>
      <c r="E41" s="335">
        <v>0.38876300990263246</v>
      </c>
      <c r="F41" s="334">
        <v>510707.01000000164</v>
      </c>
      <c r="G41" s="335">
        <v>2.6869430924876099</v>
      </c>
    </row>
    <row r="42" spans="2:7">
      <c r="B42" s="329" t="s">
        <v>71</v>
      </c>
      <c r="C42" s="333">
        <v>19533210.73</v>
      </c>
      <c r="D42" s="334">
        <v>15513.529999997467</v>
      </c>
      <c r="E42" s="335">
        <v>7.9484428111726402E-2</v>
      </c>
      <c r="F42" s="334">
        <v>490401.05000000075</v>
      </c>
      <c r="G42" s="335">
        <v>2.5752557434581433</v>
      </c>
    </row>
    <row r="43" spans="2:7">
      <c r="B43" s="234" t="s">
        <v>72</v>
      </c>
      <c r="C43" s="336">
        <v>19320227.088095266</v>
      </c>
      <c r="D43" s="337">
        <v>-212983.64190473408</v>
      </c>
      <c r="E43" s="338">
        <v>-1.0903667853110477</v>
      </c>
      <c r="F43" s="337">
        <v>480413.31809527054</v>
      </c>
      <c r="G43" s="338">
        <v>2.5499897396027649</v>
      </c>
    </row>
    <row r="44" spans="2:7">
      <c r="B44" s="329" t="s">
        <v>79</v>
      </c>
      <c r="C44" s="333">
        <v>19323451.469999999</v>
      </c>
      <c r="D44" s="334">
        <v>3224.3819047324359</v>
      </c>
      <c r="E44" s="335">
        <v>1.6689151167994964E-2</v>
      </c>
      <c r="F44" s="334">
        <v>460738.66999999434</v>
      </c>
      <c r="G44" s="335">
        <v>2.4425896470204265</v>
      </c>
    </row>
    <row r="45" spans="2:7">
      <c r="B45" s="329" t="s">
        <v>80</v>
      </c>
      <c r="C45" s="333">
        <v>19429992.649999999</v>
      </c>
      <c r="D45" s="334">
        <v>106541.1799999997</v>
      </c>
      <c r="E45" s="335">
        <v>0.5513568844852017</v>
      </c>
      <c r="F45" s="334">
        <v>436919.83999999985</v>
      </c>
      <c r="G45" s="335">
        <v>2.3004168118070822</v>
      </c>
    </row>
    <row r="46" spans="2:7">
      <c r="B46" s="329" t="s">
        <v>81</v>
      </c>
      <c r="C46" s="333">
        <v>19376878.449999999</v>
      </c>
      <c r="D46" s="334">
        <v>-53114.199999999255</v>
      </c>
      <c r="E46" s="335">
        <v>-0.27336191503911778</v>
      </c>
      <c r="F46" s="334">
        <v>431254.25999999791</v>
      </c>
      <c r="G46" s="335">
        <v>2.2762736961056333</v>
      </c>
    </row>
    <row r="47" spans="2:7">
      <c r="B47" s="329" t="s">
        <v>82</v>
      </c>
      <c r="C47" s="333">
        <v>19408537.829999998</v>
      </c>
      <c r="D47" s="334">
        <v>31659.379999998957</v>
      </c>
      <c r="E47" s="335">
        <v>0.16338741083447417</v>
      </c>
      <c r="F47" s="334">
        <v>384372.65999999642</v>
      </c>
      <c r="G47" s="335">
        <v>2.020444295795599</v>
      </c>
    </row>
    <row r="48" spans="2:7">
      <c r="B48" s="339">
        <v>2020</v>
      </c>
      <c r="C48" s="340"/>
      <c r="D48" s="341"/>
      <c r="E48" s="342"/>
      <c r="F48" s="341"/>
      <c r="G48" s="342"/>
    </row>
    <row r="49" spans="2:7">
      <c r="B49" s="329" t="s">
        <v>9</v>
      </c>
      <c r="C49" s="330">
        <v>19164493.639999997</v>
      </c>
      <c r="D49" s="331">
        <v>-244044.19000000134</v>
      </c>
      <c r="E49" s="332">
        <v>-1.257406364856493</v>
      </c>
      <c r="F49" s="331">
        <v>345193.54999999702</v>
      </c>
      <c r="G49" s="332">
        <v>1.8342528592942813</v>
      </c>
    </row>
    <row r="50" spans="2:7">
      <c r="B50" s="329" t="s">
        <v>10</v>
      </c>
      <c r="C50" s="330">
        <v>19250228.949999999</v>
      </c>
      <c r="D50" s="331">
        <v>85735.310000002384</v>
      </c>
      <c r="E50" s="332">
        <v>0.44736538105580337</v>
      </c>
      <c r="F50" s="331">
        <v>361757.05000000075</v>
      </c>
      <c r="G50" s="332">
        <v>1.9152266626714294</v>
      </c>
    </row>
    <row r="51" spans="2:7">
      <c r="B51" s="343" t="s">
        <v>67</v>
      </c>
      <c r="C51" s="333">
        <v>19006759.590909131</v>
      </c>
      <c r="D51" s="334">
        <v>-243469.35909086838</v>
      </c>
      <c r="E51" s="335">
        <v>-1.2647608489397584</v>
      </c>
      <c r="F51" s="334">
        <v>-36816.739090867341</v>
      </c>
      <c r="G51" s="335">
        <v>-0.19332891287268694</v>
      </c>
    </row>
    <row r="52" spans="2:7">
      <c r="B52" s="344" t="s">
        <v>68</v>
      </c>
      <c r="C52" s="333">
        <v>18458666.800000001</v>
      </c>
      <c r="D52" s="334">
        <v>-548092.79090913013</v>
      </c>
      <c r="E52" s="335">
        <v>-2.8836729811181527</v>
      </c>
      <c r="F52" s="334">
        <v>-771694.95000000298</v>
      </c>
      <c r="G52" s="335">
        <v>-4.0128987693120308</v>
      </c>
    </row>
    <row r="53" spans="2:7">
      <c r="B53" s="329" t="s">
        <v>69</v>
      </c>
      <c r="C53" s="333">
        <v>18556129</v>
      </c>
      <c r="D53" s="334">
        <v>97462.199999999255</v>
      </c>
      <c r="E53" s="335">
        <v>0.52800237989019649</v>
      </c>
      <c r="F53" s="334">
        <v>-885984.45454543084</v>
      </c>
      <c r="G53" s="335">
        <v>-4.5570377758406408</v>
      </c>
    </row>
    <row r="54" spans="2:7">
      <c r="B54" s="329" t="s">
        <v>70</v>
      </c>
      <c r="C54" s="333">
        <v>18624336.681818176</v>
      </c>
      <c r="D54" s="334">
        <v>68207.681818176061</v>
      </c>
      <c r="E54" s="335">
        <v>0.36757494959307735</v>
      </c>
      <c r="F54" s="334">
        <v>-893360.51818182692</v>
      </c>
      <c r="G54" s="335">
        <v>-4.5771819750427625</v>
      </c>
    </row>
    <row r="55" spans="2:7">
      <c r="B55" s="329" t="s">
        <v>71</v>
      </c>
      <c r="C55" s="333">
        <v>18785554</v>
      </c>
      <c r="D55" s="334">
        <v>161217.31818182394</v>
      </c>
      <c r="E55" s="335">
        <v>0.86562716802262685</v>
      </c>
      <c r="F55" s="334">
        <v>-747656.73000000045</v>
      </c>
      <c r="G55" s="335">
        <v>-3.8276182053968029</v>
      </c>
    </row>
    <row r="56" spans="2:7">
      <c r="B56" s="234" t="s">
        <v>72</v>
      </c>
      <c r="C56" s="336">
        <v>18792376</v>
      </c>
      <c r="D56" s="337">
        <v>6822</v>
      </c>
      <c r="E56" s="338">
        <v>3.6315138749714038E-2</v>
      </c>
      <c r="F56" s="337">
        <v>-527851.08809526637</v>
      </c>
      <c r="G56" s="338">
        <v>-2.7321163756947584</v>
      </c>
    </row>
    <row r="57" spans="2:7">
      <c r="B57" s="329" t="s">
        <v>79</v>
      </c>
      <c r="C57" s="333"/>
      <c r="D57" s="334"/>
      <c r="E57" s="335"/>
      <c r="F57" s="334"/>
      <c r="G57" s="335"/>
    </row>
    <row r="58" spans="2:7">
      <c r="B58" s="329" t="s">
        <v>80</v>
      </c>
      <c r="C58" s="333"/>
      <c r="D58" s="334"/>
      <c r="E58" s="335"/>
      <c r="F58" s="334"/>
      <c r="G58" s="335"/>
    </row>
    <row r="59" spans="2:7">
      <c r="B59" s="329" t="s">
        <v>81</v>
      </c>
      <c r="C59" s="333"/>
      <c r="D59" s="334"/>
      <c r="E59" s="335"/>
      <c r="F59" s="334"/>
      <c r="G59" s="335"/>
    </row>
    <row r="60" spans="2:7">
      <c r="B60" s="329" t="s">
        <v>82</v>
      </c>
      <c r="C60" s="333"/>
      <c r="D60" s="331"/>
      <c r="E60" s="332"/>
      <c r="F60" s="331"/>
      <c r="G60" s="332"/>
    </row>
  </sheetData>
  <mergeCells count="4">
    <mergeCell ref="B3:G3"/>
    <mergeCell ref="B4:G4"/>
    <mergeCell ref="C6:C7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9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autoPageBreaks="0" fitToPage="1"/>
  </sheetPr>
  <dimension ref="A1:K62"/>
  <sheetViews>
    <sheetView showGridLines="0" showRowColHeaders="0" topLeftCell="A3" zoomScaleNormal="100" workbookViewId="0">
      <pane ySplit="5" topLeftCell="A10" activePane="bottomLeft" state="frozen"/>
      <selection activeCell="L32" sqref="L32"/>
      <selection pane="bottomLeft" activeCell="F36" sqref="F36"/>
    </sheetView>
  </sheetViews>
  <sheetFormatPr baseColWidth="10" defaultColWidth="11.5703125" defaultRowHeight="12.75"/>
  <cols>
    <col min="1" max="1" width="2.7109375" style="2" customWidth="1"/>
    <col min="2" max="2" width="17.42578125" style="177" customWidth="1"/>
    <col min="3" max="3" width="17" style="176" customWidth="1"/>
    <col min="4" max="4" width="20.42578125" style="176" customWidth="1"/>
    <col min="5" max="5" width="17.85546875" style="176" customWidth="1"/>
    <col min="6" max="6" width="14.85546875" style="176" customWidth="1"/>
    <col min="7" max="7" width="17.140625" style="176" customWidth="1"/>
    <col min="8" max="8" width="13.85546875" style="2" customWidth="1"/>
    <col min="9" max="9" width="17.42578125" style="2" customWidth="1"/>
    <col min="10" max="16384" width="11.5703125" style="2"/>
  </cols>
  <sheetData>
    <row r="1" spans="1:11" hidden="1"/>
    <row r="2" spans="1:11" hidden="1"/>
    <row r="3" spans="1:11" ht="18" customHeight="1">
      <c r="B3" s="1029" t="s">
        <v>227</v>
      </c>
      <c r="C3" s="1030"/>
      <c r="D3" s="1030"/>
      <c r="E3" s="1030"/>
      <c r="F3" s="1030"/>
      <c r="G3" s="1030"/>
      <c r="J3" s="307"/>
    </row>
    <row r="4" spans="1:11" s="308" customFormat="1" ht="16.5" customHeight="1">
      <c r="A4" s="184"/>
      <c r="B4" s="1029" t="s">
        <v>194</v>
      </c>
      <c r="C4" s="1030"/>
      <c r="D4" s="1030"/>
      <c r="E4" s="1030"/>
      <c r="F4" s="1030"/>
      <c r="G4" s="1030"/>
      <c r="I4" s="506"/>
      <c r="J4" s="526"/>
      <c r="K4" s="506"/>
    </row>
    <row r="5" spans="1:11" s="308" customFormat="1" ht="4.5" customHeight="1">
      <c r="A5" s="2"/>
      <c r="B5" s="345"/>
      <c r="C5" s="345"/>
      <c r="D5" s="345"/>
      <c r="E5" s="345"/>
      <c r="F5" s="345"/>
      <c r="G5" s="345"/>
      <c r="I5" s="506"/>
      <c r="J5" s="526"/>
      <c r="K5" s="506"/>
    </row>
    <row r="6" spans="1:11" ht="24" customHeight="1">
      <c r="B6" s="1036" t="s">
        <v>570</v>
      </c>
      <c r="C6" s="1034" t="s">
        <v>88</v>
      </c>
      <c r="D6" s="312" t="s">
        <v>245</v>
      </c>
      <c r="E6" s="313"/>
      <c r="F6" s="312" t="s">
        <v>246</v>
      </c>
      <c r="G6" s="313"/>
      <c r="I6" s="352"/>
      <c r="J6" s="352"/>
      <c r="K6" s="352"/>
    </row>
    <row r="7" spans="1:11" ht="17.25" customHeight="1">
      <c r="B7" s="1037"/>
      <c r="C7" s="1035"/>
      <c r="D7" s="314" t="s">
        <v>7</v>
      </c>
      <c r="E7" s="315" t="s">
        <v>249</v>
      </c>
      <c r="F7" s="316" t="s">
        <v>7</v>
      </c>
      <c r="G7" s="317" t="s">
        <v>249</v>
      </c>
      <c r="I7" s="352"/>
      <c r="J7" s="352"/>
      <c r="K7" s="352"/>
    </row>
    <row r="8" spans="1:11">
      <c r="A8" s="506"/>
      <c r="B8" s="322">
        <v>2002</v>
      </c>
      <c r="C8" s="321">
        <v>12266043.85</v>
      </c>
      <c r="D8" s="320">
        <v>-92888.800000000745</v>
      </c>
      <c r="E8" s="319">
        <v>-0.75159241198713289</v>
      </c>
      <c r="F8" s="320">
        <v>429781.49000000022</v>
      </c>
      <c r="G8" s="319">
        <v>3.6310574818992052</v>
      </c>
    </row>
    <row r="9" spans="1:11">
      <c r="A9" s="506"/>
      <c r="B9" s="322">
        <v>2003</v>
      </c>
      <c r="C9" s="321">
        <v>12666726.09</v>
      </c>
      <c r="D9" s="320">
        <v>-124389.50999999978</v>
      </c>
      <c r="E9" s="319">
        <v>-0.97246803085728573</v>
      </c>
      <c r="F9" s="320">
        <v>400682.24000000022</v>
      </c>
      <c r="G9" s="319">
        <v>3.2665971596049843</v>
      </c>
    </row>
    <row r="10" spans="1:11">
      <c r="A10" s="506"/>
      <c r="B10" s="322">
        <v>2004</v>
      </c>
      <c r="C10" s="321">
        <v>13077800.27</v>
      </c>
      <c r="D10" s="320">
        <v>-138050.6400000006</v>
      </c>
      <c r="E10" s="319">
        <v>-1.0445838178723932</v>
      </c>
      <c r="F10" s="320">
        <v>411074.1799999997</v>
      </c>
      <c r="G10" s="319">
        <v>3.2453072489230692</v>
      </c>
    </row>
    <row r="11" spans="1:11">
      <c r="A11" s="506"/>
      <c r="B11" s="322">
        <v>2005</v>
      </c>
      <c r="C11" s="321">
        <v>13753718.949999999</v>
      </c>
      <c r="D11" s="320">
        <v>-104538.52000000142</v>
      </c>
      <c r="E11" s="319">
        <v>-0.75434101456336577</v>
      </c>
      <c r="F11" s="320">
        <v>675918.6799999997</v>
      </c>
      <c r="G11" s="319">
        <v>5.1684432094480997</v>
      </c>
    </row>
    <row r="12" spans="1:11">
      <c r="B12" s="322">
        <v>2008</v>
      </c>
      <c r="C12" s="318">
        <v>14670677.65</v>
      </c>
      <c r="D12" s="320">
        <v>-222006.29999999888</v>
      </c>
      <c r="E12" s="319">
        <v>-1.490707119988258</v>
      </c>
      <c r="F12" s="320">
        <v>-173736.79999999888</v>
      </c>
      <c r="G12" s="319">
        <v>-1.1703849995915334</v>
      </c>
    </row>
    <row r="13" spans="1:11">
      <c r="B13" s="322">
        <v>2009</v>
      </c>
      <c r="C13" s="318">
        <v>13658460.23</v>
      </c>
      <c r="D13" s="320">
        <v>-115959.54999999888</v>
      </c>
      <c r="E13" s="319">
        <v>-0.84184707488273602</v>
      </c>
      <c r="F13" s="320">
        <v>-1012217.4199999999</v>
      </c>
      <c r="G13" s="319">
        <v>-6.8995955343617084</v>
      </c>
    </row>
    <row r="14" spans="1:11">
      <c r="B14" s="322">
        <v>2010</v>
      </c>
      <c r="C14" s="318">
        <v>13448473.220000001</v>
      </c>
      <c r="D14" s="320">
        <v>-104950.95999999903</v>
      </c>
      <c r="E14" s="319">
        <v>-0.7743501465472491</v>
      </c>
      <c r="F14" s="320">
        <v>-209987.00999999978</v>
      </c>
      <c r="G14" s="319">
        <v>-1.5374134892509659</v>
      </c>
    </row>
    <row r="15" spans="1:11">
      <c r="B15" s="322">
        <v>2011</v>
      </c>
      <c r="C15" s="318">
        <v>13253361.359999999</v>
      </c>
      <c r="D15" s="320">
        <v>-116084.6400000006</v>
      </c>
      <c r="E15" s="319">
        <v>-0.86828309864148423</v>
      </c>
      <c r="F15" s="320">
        <v>-195111.86000000127</v>
      </c>
      <c r="G15" s="319">
        <v>-1.4508104883596644</v>
      </c>
    </row>
    <row r="16" spans="1:11">
      <c r="B16" s="322">
        <v>2012</v>
      </c>
      <c r="C16" s="318">
        <v>13692547.850000001</v>
      </c>
      <c r="D16" s="320">
        <v>-79106.139999998733</v>
      </c>
      <c r="E16" s="319">
        <v>-0.5744127761083746</v>
      </c>
      <c r="F16" s="320">
        <v>529693.08000000194</v>
      </c>
      <c r="G16" s="319">
        <v>4.0241504541039745</v>
      </c>
    </row>
    <row r="17" spans="2:7">
      <c r="B17" s="322">
        <v>2013</v>
      </c>
      <c r="C17" s="318">
        <v>13224447.890000002</v>
      </c>
      <c r="D17" s="320">
        <v>-86404.39999999851</v>
      </c>
      <c r="E17" s="319">
        <v>-0.64912747972502416</v>
      </c>
      <c r="F17" s="320">
        <v>-551346.95999999717</v>
      </c>
      <c r="G17" s="319">
        <v>-4</v>
      </c>
    </row>
    <row r="18" spans="2:7">
      <c r="B18" s="322">
        <v>2014</v>
      </c>
      <c r="C18" s="318">
        <v>13470784.450000001</v>
      </c>
      <c r="D18" s="320">
        <v>-88034.549999998882</v>
      </c>
      <c r="E18" s="319">
        <v>-0.64927889368534863</v>
      </c>
      <c r="F18" s="320">
        <v>246336.55999999866</v>
      </c>
      <c r="G18" s="319">
        <v>1.8627360631537044</v>
      </c>
    </row>
    <row r="19" spans="2:7">
      <c r="B19" s="322">
        <v>2015</v>
      </c>
      <c r="C19" s="318">
        <v>13947587.800000001</v>
      </c>
      <c r="D19" s="320">
        <v>-120987.53999999724</v>
      </c>
      <c r="E19" s="319">
        <v>-0.85998430598728248</v>
      </c>
      <c r="F19" s="320">
        <v>476803.34999999963</v>
      </c>
      <c r="G19" s="319">
        <v>3.5395366303259408</v>
      </c>
    </row>
    <row r="20" spans="2:7">
      <c r="B20" s="323">
        <v>2016</v>
      </c>
      <c r="C20" s="318">
        <v>14436704.85</v>
      </c>
      <c r="D20" s="320">
        <v>-132242.50999999978</v>
      </c>
      <c r="E20" s="319">
        <v>-0.90770119990330045</v>
      </c>
      <c r="F20" s="320">
        <v>489117.04999999888</v>
      </c>
      <c r="G20" s="319">
        <v>3.5068218032654954</v>
      </c>
    </row>
    <row r="21" spans="2:7">
      <c r="B21" s="323">
        <v>2017</v>
      </c>
      <c r="C21" s="347">
        <v>15025348.809999999</v>
      </c>
      <c r="D21" s="348">
        <v>-162733.6900000032</v>
      </c>
      <c r="E21" s="349">
        <v>-1.0714564527813337</v>
      </c>
      <c r="F21" s="348">
        <v>588643.95999999903</v>
      </c>
      <c r="G21" s="349">
        <v>4.0774121665305074</v>
      </c>
    </row>
    <row r="22" spans="2:7">
      <c r="B22" s="323">
        <v>2018</v>
      </c>
      <c r="C22" s="346"/>
      <c r="D22" s="325"/>
      <c r="E22" s="326"/>
      <c r="F22" s="325"/>
      <c r="G22" s="326"/>
    </row>
    <row r="23" spans="2:7">
      <c r="B23" s="350" t="s">
        <v>9</v>
      </c>
      <c r="C23" s="330">
        <v>15025513.660000002</v>
      </c>
      <c r="D23" s="331">
        <v>-165969.25999999791</v>
      </c>
      <c r="E23" s="332">
        <v>-1.0925151999578304</v>
      </c>
      <c r="F23" s="331">
        <v>591239.53000000305</v>
      </c>
      <c r="G23" s="332">
        <v>4.0960807912825885</v>
      </c>
    </row>
    <row r="24" spans="2:7">
      <c r="B24" s="350" t="s">
        <v>10</v>
      </c>
      <c r="C24" s="330">
        <v>15090156.199999999</v>
      </c>
      <c r="D24" s="331">
        <v>64642.539999997243</v>
      </c>
      <c r="E24" s="332">
        <v>0.43021850342516643</v>
      </c>
      <c r="F24" s="331">
        <v>587375.59999999963</v>
      </c>
      <c r="G24" s="332">
        <v>4.0500895393811476</v>
      </c>
    </row>
    <row r="25" spans="2:7">
      <c r="B25" s="350" t="s">
        <v>67</v>
      </c>
      <c r="C25" s="330">
        <v>15206426.949999999</v>
      </c>
      <c r="D25" s="331">
        <v>116270.75</v>
      </c>
      <c r="E25" s="332">
        <v>0.77050726618720944</v>
      </c>
      <c r="F25" s="331">
        <v>559309.61000000127</v>
      </c>
      <c r="G25" s="332">
        <v>3.8185644111184587</v>
      </c>
    </row>
    <row r="26" spans="2:7">
      <c r="B26" s="343" t="s">
        <v>68</v>
      </c>
      <c r="C26" s="333">
        <v>15364490.51</v>
      </c>
      <c r="D26" s="334">
        <v>158063.56000000052</v>
      </c>
      <c r="E26" s="335">
        <v>1.0394523349878853</v>
      </c>
      <c r="F26" s="334">
        <v>523436.47999999858</v>
      </c>
      <c r="G26" s="335">
        <v>3.5269494938965522</v>
      </c>
    </row>
    <row r="27" spans="2:7">
      <c r="B27" s="350" t="s">
        <v>69</v>
      </c>
      <c r="C27" s="333">
        <v>15586623.16</v>
      </c>
      <c r="D27" s="334">
        <v>222132.65000000037</v>
      </c>
      <c r="E27" s="335">
        <v>1.445753439435066</v>
      </c>
      <c r="F27" s="334">
        <v>537998.40999999829</v>
      </c>
      <c r="G27" s="335">
        <v>3.575066950885315</v>
      </c>
    </row>
    <row r="28" spans="2:7">
      <c r="B28" s="350" t="s">
        <v>70</v>
      </c>
      <c r="C28" s="333">
        <v>15664099.75</v>
      </c>
      <c r="D28" s="334">
        <v>77476.589999999851</v>
      </c>
      <c r="E28" s="335">
        <v>0.49707104101182153</v>
      </c>
      <c r="F28" s="334">
        <v>538380.99000000022</v>
      </c>
      <c r="G28" s="335">
        <v>3.5593745893500994</v>
      </c>
    </row>
    <row r="29" spans="2:7">
      <c r="B29" s="350" t="s">
        <v>71</v>
      </c>
      <c r="C29" s="333">
        <v>15704128.529999999</v>
      </c>
      <c r="D29" s="334">
        <v>40028.779999999329</v>
      </c>
      <c r="E29" s="335">
        <v>0.25554472097893211</v>
      </c>
      <c r="F29" s="334">
        <v>516046.02999999747</v>
      </c>
      <c r="G29" s="335">
        <v>3.3977036271695056</v>
      </c>
    </row>
    <row r="30" spans="2:7">
      <c r="B30" s="351" t="s">
        <v>72</v>
      </c>
      <c r="C30" s="336">
        <v>15519468.93</v>
      </c>
      <c r="D30" s="337">
        <v>-184659.59999999963</v>
      </c>
      <c r="E30" s="338">
        <v>-1.1758665859569248</v>
      </c>
      <c r="F30" s="337">
        <v>494120.12000000104</v>
      </c>
      <c r="G30" s="338">
        <v>3.2885766996047607</v>
      </c>
    </row>
    <row r="31" spans="2:7">
      <c r="B31" s="350" t="s">
        <v>79</v>
      </c>
      <c r="C31" s="333">
        <v>15539603.6</v>
      </c>
      <c r="D31" s="334">
        <v>20134.669999999925</v>
      </c>
      <c r="E31" s="335">
        <v>0.12973813788872235</v>
      </c>
      <c r="F31" s="334">
        <v>489743.46999999881</v>
      </c>
      <c r="G31" s="335">
        <v>3.2541396781738712</v>
      </c>
    </row>
    <row r="32" spans="2:7">
      <c r="B32" s="350" t="s">
        <v>80</v>
      </c>
      <c r="C32" s="333">
        <v>15666453.439999999</v>
      </c>
      <c r="D32" s="334">
        <v>126849.83999999985</v>
      </c>
      <c r="E32" s="335">
        <v>0.8163003591674709</v>
      </c>
      <c r="F32" s="334">
        <v>521614.40000000037</v>
      </c>
      <c r="G32" s="335">
        <v>3.444172622913527</v>
      </c>
    </row>
    <row r="33" spans="2:7">
      <c r="B33" s="350" t="s">
        <v>81</v>
      </c>
      <c r="C33" s="333">
        <v>15624488.27</v>
      </c>
      <c r="D33" s="334">
        <v>-41965.169999999925</v>
      </c>
      <c r="E33" s="335">
        <v>-0.26786643295318413</v>
      </c>
      <c r="F33" s="334">
        <v>484503.81000000052</v>
      </c>
      <c r="G33" s="335">
        <v>3.2001605502308479</v>
      </c>
    </row>
    <row r="34" spans="2:7">
      <c r="B34" s="329" t="s">
        <v>82</v>
      </c>
      <c r="C34" s="333">
        <v>15704883.34</v>
      </c>
      <c r="D34" s="334">
        <v>80395.070000000298</v>
      </c>
      <c r="E34" s="335">
        <v>0.51454529972903629</v>
      </c>
      <c r="F34" s="334">
        <v>513400.41999999993</v>
      </c>
      <c r="G34" s="335">
        <v>3.3795280072631613</v>
      </c>
    </row>
    <row r="35" spans="2:7">
      <c r="B35" s="339">
        <v>2019</v>
      </c>
      <c r="C35" s="340"/>
      <c r="D35" s="341"/>
      <c r="E35" s="342"/>
      <c r="F35" s="341"/>
      <c r="G35" s="342"/>
    </row>
    <row r="36" spans="2:7">
      <c r="B36" s="350" t="s">
        <v>9</v>
      </c>
      <c r="C36" s="330">
        <v>15522075.26</v>
      </c>
      <c r="D36" s="331">
        <v>-182808.08000000007</v>
      </c>
      <c r="E36" s="332">
        <v>-1.1640206172967282</v>
      </c>
      <c r="F36" s="331">
        <v>496561.59999999776</v>
      </c>
      <c r="G36" s="332">
        <v>3.3047895149296238</v>
      </c>
    </row>
    <row r="37" spans="2:7">
      <c r="B37" s="350" t="s">
        <v>10</v>
      </c>
      <c r="C37" s="330">
        <v>15584786.1</v>
      </c>
      <c r="D37" s="331">
        <v>62710.839999999851</v>
      </c>
      <c r="E37" s="332">
        <v>0.4040106683518303</v>
      </c>
      <c r="F37" s="331">
        <v>494629.90000000037</v>
      </c>
      <c r="G37" s="332">
        <v>3.2778315442486985</v>
      </c>
    </row>
    <row r="38" spans="2:7">
      <c r="B38" s="350" t="s">
        <v>67</v>
      </c>
      <c r="C38" s="330">
        <v>15723509.710000001</v>
      </c>
      <c r="D38" s="331">
        <v>138723.61000000127</v>
      </c>
      <c r="E38" s="332">
        <v>0.890122001738618</v>
      </c>
      <c r="F38" s="331">
        <v>517082.76000000164</v>
      </c>
      <c r="G38" s="332">
        <v>3.4004224772868241</v>
      </c>
    </row>
    <row r="39" spans="2:7">
      <c r="B39" s="343" t="s">
        <v>68</v>
      </c>
      <c r="C39" s="333">
        <v>15897051.700000001</v>
      </c>
      <c r="D39" s="334">
        <v>173541.99000000022</v>
      </c>
      <c r="E39" s="335">
        <v>1.1037102606272953</v>
      </c>
      <c r="F39" s="334">
        <v>532561.19000000134</v>
      </c>
      <c r="G39" s="335">
        <v>3.4661819059563612</v>
      </c>
    </row>
    <row r="40" spans="2:7">
      <c r="B40" s="350" t="s">
        <v>69</v>
      </c>
      <c r="C40" s="333">
        <v>16097437.545454519</v>
      </c>
      <c r="D40" s="334">
        <v>200385.84545451775</v>
      </c>
      <c r="E40" s="335">
        <v>1.2605220718664185</v>
      </c>
      <c r="F40" s="334">
        <v>510814.38545451872</v>
      </c>
      <c r="G40" s="335">
        <v>3.2772614068544499</v>
      </c>
    </row>
    <row r="41" spans="2:7">
      <c r="B41" s="350" t="s">
        <v>70</v>
      </c>
      <c r="C41" s="333">
        <v>16162451.6</v>
      </c>
      <c r="D41" s="334">
        <v>65014.054545480758</v>
      </c>
      <c r="E41" s="335">
        <v>0.40387828411758164</v>
      </c>
      <c r="F41" s="334">
        <v>498351.84999999963</v>
      </c>
      <c r="G41" s="335">
        <v>3.1814905290040656</v>
      </c>
    </row>
    <row r="42" spans="2:7">
      <c r="B42" s="350" t="s">
        <v>71</v>
      </c>
      <c r="C42" s="333">
        <v>16183391.990000002</v>
      </c>
      <c r="D42" s="334">
        <v>20940.390000002459</v>
      </c>
      <c r="E42" s="335">
        <v>0.12956196571072098</v>
      </c>
      <c r="F42" s="334">
        <v>479263.46000000276</v>
      </c>
      <c r="G42" s="335">
        <v>3.0518309824353054</v>
      </c>
    </row>
    <row r="43" spans="2:7">
      <c r="B43" s="351" t="s">
        <v>72</v>
      </c>
      <c r="C43" s="336">
        <v>15987629.333333356</v>
      </c>
      <c r="D43" s="337">
        <v>-195762.65666664578</v>
      </c>
      <c r="E43" s="338">
        <v>-1.2096515785294599</v>
      </c>
      <c r="F43" s="337">
        <v>468160.4033333566</v>
      </c>
      <c r="G43" s="338">
        <v>3.0166006674904793</v>
      </c>
    </row>
    <row r="44" spans="2:7">
      <c r="B44" s="350" t="s">
        <v>79</v>
      </c>
      <c r="C44" s="333">
        <v>15987768.42</v>
      </c>
      <c r="D44" s="334">
        <v>139.08666664361954</v>
      </c>
      <c r="E44" s="335">
        <v>8.699642939120622E-4</v>
      </c>
      <c r="F44" s="334">
        <v>448164.8200000003</v>
      </c>
      <c r="G44" s="335">
        <v>2.8840170672049794</v>
      </c>
    </row>
    <row r="45" spans="2:7">
      <c r="B45" s="350" t="s">
        <v>80</v>
      </c>
      <c r="C45" s="333">
        <v>16090646.5156522</v>
      </c>
      <c r="D45" s="334">
        <v>102878.09565220028</v>
      </c>
      <c r="E45" s="335">
        <v>0.64348002141127836</v>
      </c>
      <c r="F45" s="334">
        <v>424193.07565220073</v>
      </c>
      <c r="G45" s="335">
        <v>2.7076522282263369</v>
      </c>
    </row>
    <row r="46" spans="2:7">
      <c r="B46" s="350" t="s">
        <v>81</v>
      </c>
      <c r="C46" s="333">
        <v>16041754.35</v>
      </c>
      <c r="D46" s="334">
        <v>-48892.16565220058</v>
      </c>
      <c r="E46" s="335">
        <v>-0.30385457541834171</v>
      </c>
      <c r="F46" s="334">
        <v>417266.08000000007</v>
      </c>
      <c r="G46" s="335">
        <v>2.6705903757576266</v>
      </c>
    </row>
    <row r="47" spans="2:7">
      <c r="B47" s="350" t="s">
        <v>82</v>
      </c>
      <c r="C47" s="333">
        <v>16076050.370000001</v>
      </c>
      <c r="D47" s="334">
        <v>34296.020000001416</v>
      </c>
      <c r="E47" s="335">
        <v>0.21379220284593714</v>
      </c>
      <c r="F47" s="334">
        <v>371167.03000000119</v>
      </c>
      <c r="G47" s="335">
        <v>2.3633861007718906</v>
      </c>
    </row>
    <row r="48" spans="2:7">
      <c r="B48" s="339">
        <v>2020</v>
      </c>
      <c r="C48" s="340"/>
      <c r="D48" s="341"/>
      <c r="E48" s="342"/>
      <c r="F48" s="341"/>
      <c r="G48" s="342"/>
    </row>
    <row r="49" spans="2:7">
      <c r="B49" s="350" t="s">
        <v>9</v>
      </c>
      <c r="C49" s="330">
        <v>15851141.18</v>
      </c>
      <c r="D49" s="331">
        <v>-224909.19000000134</v>
      </c>
      <c r="E49" s="332">
        <v>-1.399032628186518</v>
      </c>
      <c r="F49" s="331">
        <v>329065.91999999993</v>
      </c>
      <c r="G49" s="332">
        <v>2.1199866286436304</v>
      </c>
    </row>
    <row r="50" spans="2:7">
      <c r="B50" s="350" t="s">
        <v>10</v>
      </c>
      <c r="C50" s="330">
        <v>15929150.699999999</v>
      </c>
      <c r="D50" s="331">
        <v>78009.519999999553</v>
      </c>
      <c r="E50" s="332">
        <v>0.49213819443123441</v>
      </c>
      <c r="F50" s="331">
        <v>344364.59999999963</v>
      </c>
      <c r="G50" s="332">
        <v>2.2096203168293584</v>
      </c>
    </row>
    <row r="51" spans="2:7">
      <c r="B51" s="343" t="s">
        <v>67</v>
      </c>
      <c r="C51" s="333">
        <v>15690349.545454582</v>
      </c>
      <c r="D51" s="334">
        <v>-238801.15454541706</v>
      </c>
      <c r="E51" s="335">
        <v>-1.4991455542285479</v>
      </c>
      <c r="F51" s="334">
        <v>-33160.164545418695</v>
      </c>
      <c r="G51" s="335">
        <v>-0.21089543719573101</v>
      </c>
    </row>
    <row r="52" spans="2:7">
      <c r="B52" s="343" t="s">
        <v>68</v>
      </c>
      <c r="C52" s="333">
        <v>15184891.85</v>
      </c>
      <c r="D52" s="334">
        <v>-505457.69545458257</v>
      </c>
      <c r="E52" s="335">
        <v>-3.2214559273538299</v>
      </c>
      <c r="F52" s="334">
        <v>-712159.85000000149</v>
      </c>
      <c r="G52" s="335">
        <v>-4.4798234505332886</v>
      </c>
    </row>
    <row r="53" spans="2:7">
      <c r="B53" s="350" t="s">
        <v>69</v>
      </c>
      <c r="C53" s="333">
        <v>15272073</v>
      </c>
      <c r="D53" s="334">
        <v>87181.150000000373</v>
      </c>
      <c r="E53" s="335">
        <v>0.57413085889051274</v>
      </c>
      <c r="F53" s="334">
        <v>-825364.54545451887</v>
      </c>
      <c r="G53" s="335">
        <v>-5.1273039148244948</v>
      </c>
    </row>
    <row r="54" spans="2:7">
      <c r="B54" s="350" t="s">
        <v>70</v>
      </c>
      <c r="C54" s="333">
        <v>15314801.363636356</v>
      </c>
      <c r="D54" s="334">
        <v>42728.363636355847</v>
      </c>
      <c r="E54" s="335">
        <v>0.27978103323862058</v>
      </c>
      <c r="F54" s="334">
        <v>-847650.23636364378</v>
      </c>
      <c r="G54" s="335">
        <v>-5.2445647315265234</v>
      </c>
    </row>
    <row r="55" spans="2:7">
      <c r="B55" s="350" t="s">
        <v>71</v>
      </c>
      <c r="C55" s="333">
        <v>15455918</v>
      </c>
      <c r="D55" s="334">
        <v>141116.63636364415</v>
      </c>
      <c r="E55" s="335">
        <v>0.92143954735655598</v>
      </c>
      <c r="F55" s="334">
        <v>-727473.99000000209</v>
      </c>
      <c r="G55" s="335">
        <v>-4.4951885887057585</v>
      </c>
    </row>
    <row r="56" spans="2:7">
      <c r="B56" s="351" t="s">
        <v>72</v>
      </c>
      <c r="C56" s="336">
        <v>15462464</v>
      </c>
      <c r="D56" s="337">
        <v>6546</v>
      </c>
      <c r="E56" s="338">
        <v>4.235270916939271E-2</v>
      </c>
      <c r="F56" s="337">
        <v>-525165.33333335631</v>
      </c>
      <c r="G56" s="338">
        <v>-3.2848230490208721</v>
      </c>
    </row>
    <row r="57" spans="2:7">
      <c r="B57" s="350" t="s">
        <v>79</v>
      </c>
      <c r="C57" s="333"/>
      <c r="D57" s="334"/>
      <c r="E57" s="335"/>
      <c r="F57" s="334"/>
      <c r="G57" s="335"/>
    </row>
    <row r="58" spans="2:7">
      <c r="B58" s="350" t="s">
        <v>80</v>
      </c>
      <c r="C58" s="333"/>
      <c r="D58" s="334"/>
      <c r="E58" s="335"/>
      <c r="F58" s="334"/>
      <c r="G58" s="335"/>
    </row>
    <row r="59" spans="2:7">
      <c r="B59" s="350" t="s">
        <v>81</v>
      </c>
      <c r="C59" s="333"/>
      <c r="D59" s="334"/>
      <c r="E59" s="335"/>
      <c r="F59" s="334"/>
      <c r="G59" s="335"/>
    </row>
    <row r="60" spans="2:7">
      <c r="B60" s="350" t="s">
        <v>82</v>
      </c>
      <c r="C60" s="333"/>
      <c r="D60" s="334"/>
      <c r="E60" s="335"/>
      <c r="F60" s="334"/>
      <c r="G60" s="335"/>
    </row>
    <row r="61" spans="2:7">
      <c r="D61" s="737"/>
      <c r="E61" s="738"/>
      <c r="F61" s="739"/>
      <c r="G61" s="740"/>
    </row>
    <row r="62" spans="2:7">
      <c r="B62" s="176" t="s">
        <v>296</v>
      </c>
      <c r="D62" s="235"/>
      <c r="E62" s="235"/>
    </row>
  </sheetData>
  <mergeCells count="4">
    <mergeCell ref="B4:G4"/>
    <mergeCell ref="C6:C7"/>
    <mergeCell ref="B3:G3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9">
    <pageSetUpPr autoPageBreaks="0" fitToPage="1"/>
  </sheetPr>
  <dimension ref="A1:IF34"/>
  <sheetViews>
    <sheetView showGridLines="0" showRowColHeaders="0" topLeftCell="A3" zoomScaleNormal="100" workbookViewId="0">
      <pane ySplit="5" topLeftCell="A8" activePane="bottomLeft" state="frozen"/>
      <selection activeCell="L32" sqref="L32"/>
      <selection pane="bottomLeft" activeCell="F42" sqref="F42"/>
    </sheetView>
  </sheetViews>
  <sheetFormatPr baseColWidth="10" defaultColWidth="11.42578125" defaultRowHeight="15"/>
  <cols>
    <col min="1" max="1" width="3" style="353" customWidth="1"/>
    <col min="2" max="2" width="41.7109375" style="354" customWidth="1"/>
    <col min="3" max="3" width="13" style="355" customWidth="1"/>
    <col min="4" max="4" width="12.85546875" style="355" customWidth="1"/>
    <col min="5" max="5" width="10" style="355" customWidth="1"/>
    <col min="6" max="6" width="12.140625" style="355" customWidth="1"/>
    <col min="7" max="7" width="9.5703125" style="356" customWidth="1"/>
    <col min="8" max="16384" width="11.42578125" style="355"/>
  </cols>
  <sheetData>
    <row r="1" spans="1:240" hidden="1">
      <c r="C1" s="354"/>
      <c r="E1" s="354"/>
    </row>
    <row r="2" spans="1:240" hidden="1">
      <c r="C2" s="354"/>
      <c r="E2" s="354"/>
    </row>
    <row r="3" spans="1:240" ht="18" customHeight="1">
      <c r="B3" s="1038" t="s">
        <v>293</v>
      </c>
      <c r="C3" s="1039"/>
      <c r="D3" s="1039"/>
      <c r="E3" s="1039"/>
      <c r="F3" s="1039"/>
      <c r="G3" s="1040"/>
    </row>
    <row r="4" spans="1:240" ht="18.95" customHeight="1">
      <c r="B4" s="1041" t="s">
        <v>232</v>
      </c>
      <c r="C4" s="1042"/>
      <c r="D4" s="1042"/>
      <c r="E4" s="1042"/>
      <c r="F4" s="1042"/>
      <c r="G4" s="1043"/>
    </row>
    <row r="5" spans="1:240" s="360" customFormat="1" ht="19.5">
      <c r="A5" s="358"/>
      <c r="B5" s="1044" t="s">
        <v>136</v>
      </c>
      <c r="C5" s="1047" t="s">
        <v>574</v>
      </c>
      <c r="D5" s="1050" t="s">
        <v>137</v>
      </c>
      <c r="E5" s="1051"/>
      <c r="F5" s="1044" t="s">
        <v>247</v>
      </c>
      <c r="G5" s="1051"/>
      <c r="H5" s="359"/>
      <c r="I5" s="359"/>
      <c r="J5" s="359"/>
      <c r="K5" s="359"/>
      <c r="L5" s="359"/>
      <c r="M5" s="359"/>
      <c r="N5" s="359"/>
      <c r="O5" s="359"/>
      <c r="P5" s="359"/>
      <c r="Q5" s="359"/>
      <c r="R5" s="359"/>
      <c r="S5" s="359"/>
      <c r="T5" s="359"/>
      <c r="U5" s="359"/>
      <c r="V5" s="359"/>
      <c r="W5" s="359"/>
      <c r="X5" s="359"/>
      <c r="Y5" s="359"/>
      <c r="Z5" s="359"/>
      <c r="AA5" s="359"/>
      <c r="AB5" s="359"/>
      <c r="AC5" s="359"/>
      <c r="AD5" s="359"/>
      <c r="AE5" s="359"/>
      <c r="AF5" s="359"/>
      <c r="AG5" s="359"/>
      <c r="AH5" s="359"/>
      <c r="AI5" s="359"/>
      <c r="AJ5" s="359"/>
      <c r="AK5" s="359"/>
      <c r="AL5" s="359"/>
      <c r="AM5" s="359"/>
      <c r="AN5" s="359"/>
      <c r="AO5" s="359"/>
      <c r="AP5" s="359"/>
      <c r="AQ5" s="359"/>
      <c r="AR5" s="359"/>
      <c r="AS5" s="359"/>
      <c r="AT5" s="359"/>
      <c r="AU5" s="359"/>
      <c r="AV5" s="359"/>
      <c r="AW5" s="359"/>
      <c r="AX5" s="359"/>
      <c r="AY5" s="359"/>
      <c r="AZ5" s="359"/>
      <c r="BA5" s="359"/>
      <c r="BB5" s="359"/>
      <c r="BC5" s="359"/>
      <c r="BD5" s="359"/>
      <c r="BE5" s="359"/>
      <c r="BF5" s="359"/>
      <c r="BG5" s="359"/>
      <c r="BH5" s="359"/>
      <c r="BI5" s="359"/>
      <c r="BJ5" s="359"/>
      <c r="BK5" s="359"/>
      <c r="BL5" s="359"/>
      <c r="BM5" s="359"/>
      <c r="BN5" s="359"/>
      <c r="BO5" s="359"/>
      <c r="BP5" s="359"/>
      <c r="BQ5" s="359"/>
      <c r="BR5" s="359"/>
      <c r="BS5" s="359"/>
      <c r="BT5" s="359"/>
      <c r="BU5" s="359"/>
      <c r="BV5" s="359"/>
      <c r="BW5" s="359"/>
      <c r="BX5" s="359"/>
      <c r="BY5" s="359"/>
      <c r="BZ5" s="359"/>
      <c r="CA5" s="359"/>
      <c r="CB5" s="359"/>
      <c r="CC5" s="359"/>
      <c r="CD5" s="359"/>
      <c r="CE5" s="359"/>
      <c r="CF5" s="359"/>
      <c r="CG5" s="359"/>
      <c r="CH5" s="359"/>
      <c r="CI5" s="359"/>
      <c r="CJ5" s="359"/>
      <c r="CK5" s="359"/>
      <c r="CL5" s="359"/>
      <c r="CM5" s="359"/>
      <c r="CN5" s="359"/>
      <c r="CO5" s="359"/>
      <c r="CP5" s="359"/>
      <c r="CQ5" s="359"/>
      <c r="CR5" s="359"/>
      <c r="CS5" s="359"/>
      <c r="CT5" s="359"/>
      <c r="CU5" s="359"/>
      <c r="CV5" s="359"/>
      <c r="CW5" s="359"/>
      <c r="CX5" s="359"/>
      <c r="CY5" s="359"/>
      <c r="CZ5" s="359"/>
      <c r="DA5" s="359"/>
      <c r="DB5" s="359"/>
      <c r="DC5" s="359"/>
      <c r="DD5" s="359"/>
      <c r="DE5" s="359"/>
      <c r="DF5" s="359"/>
      <c r="DG5" s="359"/>
      <c r="DH5" s="359"/>
      <c r="DI5" s="359"/>
      <c r="DJ5" s="359"/>
      <c r="DK5" s="359"/>
      <c r="DL5" s="359"/>
      <c r="DM5" s="359"/>
      <c r="DN5" s="359"/>
      <c r="DO5" s="359"/>
      <c r="DP5" s="359"/>
      <c r="DQ5" s="359"/>
      <c r="DR5" s="359"/>
      <c r="DS5" s="359"/>
      <c r="DT5" s="359"/>
      <c r="DU5" s="359"/>
      <c r="DV5" s="359"/>
      <c r="DW5" s="359"/>
      <c r="DX5" s="359"/>
      <c r="DY5" s="359"/>
      <c r="DZ5" s="359"/>
      <c r="EA5" s="359"/>
      <c r="EB5" s="359"/>
      <c r="EC5" s="359"/>
      <c r="ED5" s="359"/>
      <c r="EE5" s="359"/>
      <c r="EF5" s="359"/>
      <c r="EG5" s="359"/>
      <c r="EH5" s="359"/>
      <c r="EI5" s="359"/>
      <c r="EJ5" s="359"/>
      <c r="EK5" s="359"/>
      <c r="EL5" s="359"/>
      <c r="EM5" s="359"/>
      <c r="EN5" s="359"/>
      <c r="EO5" s="359"/>
      <c r="EP5" s="359"/>
      <c r="EQ5" s="359"/>
      <c r="ER5" s="359"/>
      <c r="ES5" s="359"/>
      <c r="ET5" s="359"/>
      <c r="EU5" s="359"/>
      <c r="EV5" s="359"/>
      <c r="EW5" s="359"/>
      <c r="EX5" s="359"/>
      <c r="EY5" s="359"/>
      <c r="EZ5" s="359"/>
      <c r="FA5" s="359"/>
      <c r="FB5" s="359"/>
      <c r="FC5" s="359"/>
      <c r="FD5" s="359"/>
      <c r="FE5" s="359"/>
      <c r="FF5" s="359"/>
      <c r="FG5" s="359"/>
      <c r="FH5" s="359"/>
      <c r="FI5" s="359"/>
      <c r="FJ5" s="359"/>
      <c r="FK5" s="359"/>
      <c r="FL5" s="359"/>
      <c r="FM5" s="359"/>
      <c r="FN5" s="359"/>
      <c r="FO5" s="359"/>
      <c r="FP5" s="359"/>
      <c r="FQ5" s="359"/>
      <c r="FR5" s="359"/>
      <c r="FS5" s="359"/>
      <c r="FT5" s="359"/>
      <c r="FU5" s="359"/>
      <c r="FV5" s="359"/>
      <c r="FW5" s="359"/>
      <c r="FX5" s="359"/>
      <c r="FY5" s="359"/>
      <c r="FZ5" s="359"/>
      <c r="GA5" s="359"/>
      <c r="GB5" s="359"/>
      <c r="GC5" s="359"/>
      <c r="GD5" s="359"/>
      <c r="GE5" s="359"/>
      <c r="GF5" s="359"/>
      <c r="GG5" s="359"/>
      <c r="GH5" s="359"/>
      <c r="GI5" s="359"/>
      <c r="GJ5" s="359"/>
      <c r="GK5" s="359"/>
      <c r="GL5" s="359"/>
      <c r="GM5" s="359"/>
      <c r="GN5" s="359"/>
      <c r="GO5" s="359"/>
      <c r="GP5" s="359"/>
      <c r="GQ5" s="359"/>
      <c r="GR5" s="359"/>
      <c r="GS5" s="359"/>
      <c r="GT5" s="359"/>
      <c r="GU5" s="359"/>
      <c r="GV5" s="359"/>
      <c r="GW5" s="359"/>
      <c r="GX5" s="359"/>
      <c r="GY5" s="359"/>
      <c r="GZ5" s="359"/>
      <c r="HA5" s="359"/>
      <c r="HB5" s="359"/>
      <c r="HC5" s="359"/>
      <c r="HD5" s="359"/>
      <c r="HE5" s="359"/>
      <c r="HF5" s="359"/>
      <c r="HG5" s="359"/>
      <c r="HH5" s="359"/>
      <c r="HI5" s="359"/>
      <c r="HJ5" s="359"/>
      <c r="HK5" s="359"/>
      <c r="HL5" s="359"/>
      <c r="HM5" s="359"/>
      <c r="HN5" s="359"/>
      <c r="HO5" s="359"/>
      <c r="HP5" s="359"/>
      <c r="HQ5" s="359"/>
      <c r="HR5" s="359"/>
      <c r="HS5" s="359"/>
      <c r="HT5" s="359"/>
      <c r="HU5" s="359"/>
      <c r="HV5" s="359"/>
      <c r="HW5" s="359"/>
      <c r="HX5" s="359"/>
      <c r="HY5" s="359"/>
      <c r="HZ5" s="359"/>
      <c r="IA5" s="359"/>
      <c r="IB5" s="359"/>
      <c r="IC5" s="359"/>
      <c r="ID5" s="359"/>
      <c r="IE5" s="359"/>
      <c r="IF5" s="359"/>
    </row>
    <row r="6" spans="1:240" s="360" customFormat="1" ht="14.45" customHeight="1">
      <c r="A6" s="358"/>
      <c r="B6" s="1045"/>
      <c r="C6" s="1048"/>
      <c r="D6" s="1046"/>
      <c r="E6" s="1052"/>
      <c r="F6" s="1046"/>
      <c r="G6" s="1052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W6" s="359"/>
      <c r="X6" s="359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  <c r="AR6" s="359"/>
      <c r="AS6" s="359"/>
      <c r="AT6" s="359"/>
      <c r="AU6" s="359"/>
      <c r="AV6" s="359"/>
      <c r="AW6" s="359"/>
      <c r="AX6" s="359"/>
      <c r="AY6" s="359"/>
      <c r="AZ6" s="359"/>
      <c r="BA6" s="359"/>
      <c r="BB6" s="359"/>
      <c r="BC6" s="359"/>
      <c r="BD6" s="359"/>
      <c r="BE6" s="359"/>
      <c r="BF6" s="359"/>
      <c r="BG6" s="359"/>
      <c r="BH6" s="359"/>
      <c r="BI6" s="359"/>
      <c r="BJ6" s="359"/>
      <c r="BK6" s="359"/>
      <c r="BL6" s="359"/>
      <c r="BM6" s="359"/>
      <c r="BN6" s="359"/>
      <c r="BO6" s="359"/>
      <c r="BP6" s="359"/>
      <c r="BQ6" s="359"/>
      <c r="BR6" s="359"/>
      <c r="BS6" s="359"/>
      <c r="BT6" s="359"/>
      <c r="BU6" s="359"/>
      <c r="BV6" s="359"/>
      <c r="BW6" s="359"/>
      <c r="BX6" s="359"/>
      <c r="BY6" s="359"/>
      <c r="BZ6" s="359"/>
      <c r="CA6" s="359"/>
      <c r="CB6" s="359"/>
      <c r="CC6" s="359"/>
      <c r="CD6" s="359"/>
      <c r="CE6" s="359"/>
      <c r="CF6" s="359"/>
      <c r="CG6" s="359"/>
      <c r="CH6" s="359"/>
      <c r="CI6" s="359"/>
      <c r="CJ6" s="359"/>
      <c r="CK6" s="359"/>
      <c r="CL6" s="359"/>
      <c r="CM6" s="359"/>
      <c r="CN6" s="359"/>
      <c r="CO6" s="359"/>
      <c r="CP6" s="359"/>
      <c r="CQ6" s="359"/>
      <c r="CR6" s="359"/>
      <c r="CS6" s="359"/>
      <c r="CT6" s="359"/>
      <c r="CU6" s="359"/>
      <c r="CV6" s="359"/>
      <c r="CW6" s="359"/>
      <c r="CX6" s="359"/>
      <c r="CY6" s="359"/>
      <c r="CZ6" s="359"/>
      <c r="DA6" s="359"/>
      <c r="DB6" s="359"/>
      <c r="DC6" s="359"/>
      <c r="DD6" s="359"/>
      <c r="DE6" s="359"/>
      <c r="DF6" s="359"/>
      <c r="DG6" s="359"/>
      <c r="DH6" s="359"/>
      <c r="DI6" s="359"/>
      <c r="DJ6" s="359"/>
      <c r="DK6" s="359"/>
      <c r="DL6" s="359"/>
      <c r="DM6" s="359"/>
      <c r="DN6" s="359"/>
      <c r="DO6" s="359"/>
      <c r="DP6" s="359"/>
      <c r="DQ6" s="359"/>
      <c r="DR6" s="359"/>
      <c r="DS6" s="359"/>
      <c r="DT6" s="359"/>
      <c r="DU6" s="359"/>
      <c r="DV6" s="359"/>
      <c r="DW6" s="359"/>
      <c r="DX6" s="359"/>
      <c r="DY6" s="359"/>
      <c r="DZ6" s="359"/>
      <c r="EA6" s="359"/>
      <c r="EB6" s="359"/>
      <c r="EC6" s="359"/>
      <c r="ED6" s="359"/>
      <c r="EE6" s="359"/>
      <c r="EF6" s="359"/>
      <c r="EG6" s="359"/>
      <c r="EH6" s="359"/>
      <c r="EI6" s="359"/>
      <c r="EJ6" s="359"/>
      <c r="EK6" s="359"/>
      <c r="EL6" s="359"/>
      <c r="EM6" s="359"/>
      <c r="EN6" s="359"/>
      <c r="EO6" s="359"/>
      <c r="EP6" s="359"/>
      <c r="EQ6" s="359"/>
      <c r="ER6" s="359"/>
      <c r="ES6" s="359"/>
      <c r="ET6" s="359"/>
      <c r="EU6" s="359"/>
      <c r="EV6" s="359"/>
      <c r="EW6" s="359"/>
      <c r="EX6" s="359"/>
      <c r="EY6" s="359"/>
      <c r="EZ6" s="359"/>
      <c r="FA6" s="359"/>
      <c r="FB6" s="359"/>
      <c r="FC6" s="359"/>
      <c r="FD6" s="359"/>
      <c r="FE6" s="359"/>
      <c r="FF6" s="359"/>
      <c r="FG6" s="359"/>
      <c r="FH6" s="359"/>
      <c r="FI6" s="359"/>
      <c r="FJ6" s="359"/>
      <c r="FK6" s="359"/>
      <c r="FL6" s="359"/>
      <c r="FM6" s="359"/>
      <c r="FN6" s="359"/>
      <c r="FO6" s="359"/>
      <c r="FP6" s="359"/>
      <c r="FQ6" s="359"/>
      <c r="FR6" s="359"/>
      <c r="FS6" s="359"/>
      <c r="FT6" s="359"/>
      <c r="FU6" s="359"/>
      <c r="FV6" s="359"/>
      <c r="FW6" s="359"/>
      <c r="FX6" s="359"/>
      <c r="FY6" s="359"/>
      <c r="FZ6" s="359"/>
      <c r="GA6" s="359"/>
      <c r="GB6" s="359"/>
      <c r="GC6" s="359"/>
      <c r="GD6" s="359"/>
      <c r="GE6" s="359"/>
      <c r="GF6" s="359"/>
      <c r="GG6" s="359"/>
      <c r="GH6" s="359"/>
      <c r="GI6" s="359"/>
      <c r="GJ6" s="359"/>
      <c r="GK6" s="359"/>
      <c r="GL6" s="359"/>
      <c r="GM6" s="359"/>
      <c r="GN6" s="359"/>
      <c r="GO6" s="359"/>
      <c r="GP6" s="359"/>
      <c r="GQ6" s="359"/>
      <c r="GR6" s="359"/>
      <c r="GS6" s="359"/>
      <c r="GT6" s="359"/>
      <c r="GU6" s="359"/>
      <c r="GV6" s="359"/>
      <c r="GW6" s="359"/>
      <c r="GX6" s="359"/>
      <c r="GY6" s="359"/>
      <c r="GZ6" s="359"/>
      <c r="HA6" s="359"/>
      <c r="HB6" s="359"/>
      <c r="HC6" s="359"/>
      <c r="HD6" s="359"/>
      <c r="HE6" s="359"/>
      <c r="HF6" s="359"/>
      <c r="HG6" s="359"/>
      <c r="HH6" s="359"/>
      <c r="HI6" s="359"/>
      <c r="HJ6" s="359"/>
      <c r="HK6" s="359"/>
      <c r="HL6" s="359"/>
      <c r="HM6" s="359"/>
      <c r="HN6" s="359"/>
      <c r="HO6" s="359"/>
      <c r="HP6" s="359"/>
      <c r="HQ6" s="359"/>
      <c r="HR6" s="359"/>
      <c r="HS6" s="359"/>
      <c r="HT6" s="359"/>
      <c r="HU6" s="359"/>
      <c r="HV6" s="359"/>
      <c r="HW6" s="359"/>
      <c r="HX6" s="359"/>
      <c r="HY6" s="359"/>
      <c r="HZ6" s="359"/>
      <c r="IA6" s="359"/>
      <c r="IB6" s="359"/>
      <c r="IC6" s="359"/>
      <c r="ID6" s="359"/>
      <c r="IE6" s="359"/>
      <c r="IF6" s="359"/>
    </row>
    <row r="7" spans="1:240" s="360" customFormat="1" ht="20.25" customHeight="1">
      <c r="A7" s="358"/>
      <c r="B7" s="1046"/>
      <c r="C7" s="1049"/>
      <c r="D7" s="361" t="s">
        <v>11</v>
      </c>
      <c r="E7" s="362" t="s">
        <v>8</v>
      </c>
      <c r="F7" s="361" t="s">
        <v>11</v>
      </c>
      <c r="G7" s="362" t="s">
        <v>8</v>
      </c>
      <c r="H7" s="359"/>
      <c r="I7" s="359"/>
      <c r="J7" s="359"/>
      <c r="K7" s="359"/>
      <c r="L7" s="359"/>
      <c r="M7" s="359"/>
      <c r="N7" s="359"/>
      <c r="O7" s="359"/>
      <c r="P7" s="359"/>
      <c r="Q7" s="359"/>
      <c r="R7" s="359"/>
      <c r="S7" s="359"/>
      <c r="T7" s="359"/>
      <c r="U7" s="359"/>
      <c r="V7" s="359"/>
      <c r="W7" s="359"/>
      <c r="X7" s="359"/>
      <c r="Y7" s="359"/>
      <c r="Z7" s="359"/>
      <c r="AA7" s="359"/>
      <c r="AB7" s="359"/>
      <c r="AC7" s="359"/>
      <c r="AD7" s="359"/>
      <c r="AE7" s="359"/>
      <c r="AF7" s="359"/>
      <c r="AG7" s="359"/>
      <c r="AH7" s="359"/>
      <c r="AI7" s="359"/>
      <c r="AJ7" s="359"/>
      <c r="AK7" s="359"/>
      <c r="AL7" s="359"/>
      <c r="AM7" s="359"/>
      <c r="AN7" s="359"/>
      <c r="AO7" s="359"/>
      <c r="AP7" s="359"/>
      <c r="AQ7" s="359"/>
      <c r="AR7" s="359"/>
      <c r="AS7" s="359"/>
      <c r="AT7" s="359"/>
      <c r="AU7" s="359"/>
      <c r="AV7" s="359"/>
      <c r="AW7" s="359"/>
      <c r="AX7" s="359"/>
      <c r="AY7" s="359"/>
      <c r="AZ7" s="359"/>
      <c r="BA7" s="359"/>
      <c r="BB7" s="359"/>
      <c r="BC7" s="359"/>
      <c r="BD7" s="359"/>
      <c r="BE7" s="359"/>
      <c r="BF7" s="359"/>
      <c r="BG7" s="359"/>
      <c r="BH7" s="359"/>
      <c r="BI7" s="359"/>
      <c r="BJ7" s="359"/>
      <c r="BK7" s="359"/>
      <c r="BL7" s="359"/>
      <c r="BM7" s="359"/>
      <c r="BN7" s="359"/>
      <c r="BO7" s="359"/>
      <c r="BP7" s="359"/>
      <c r="BQ7" s="359"/>
      <c r="BR7" s="359"/>
      <c r="BS7" s="359"/>
      <c r="BT7" s="359"/>
      <c r="BU7" s="359"/>
      <c r="BV7" s="359"/>
      <c r="BW7" s="359"/>
      <c r="BX7" s="359"/>
      <c r="BY7" s="359"/>
      <c r="BZ7" s="359"/>
      <c r="CA7" s="359"/>
      <c r="CB7" s="359"/>
      <c r="CC7" s="359"/>
      <c r="CD7" s="359"/>
      <c r="CE7" s="359"/>
      <c r="CF7" s="359"/>
      <c r="CG7" s="359"/>
      <c r="CH7" s="359"/>
      <c r="CI7" s="359"/>
      <c r="CJ7" s="359"/>
      <c r="CK7" s="359"/>
      <c r="CL7" s="359"/>
      <c r="CM7" s="359"/>
      <c r="CN7" s="359"/>
      <c r="CO7" s="359"/>
      <c r="CP7" s="359"/>
      <c r="CQ7" s="359"/>
      <c r="CR7" s="359"/>
      <c r="CS7" s="359"/>
      <c r="CT7" s="359"/>
      <c r="CU7" s="359"/>
      <c r="CV7" s="359"/>
      <c r="CW7" s="359"/>
      <c r="CX7" s="359"/>
      <c r="CY7" s="359"/>
      <c r="CZ7" s="359"/>
      <c r="DA7" s="359"/>
      <c r="DB7" s="359"/>
      <c r="DC7" s="359"/>
      <c r="DD7" s="359"/>
      <c r="DE7" s="359"/>
      <c r="DF7" s="359"/>
      <c r="DG7" s="359"/>
      <c r="DH7" s="359"/>
      <c r="DI7" s="359"/>
      <c r="DJ7" s="359"/>
      <c r="DK7" s="359"/>
      <c r="DL7" s="359"/>
      <c r="DM7" s="359"/>
      <c r="DN7" s="359"/>
      <c r="DO7" s="359"/>
      <c r="DP7" s="359"/>
      <c r="DQ7" s="359"/>
      <c r="DR7" s="359"/>
      <c r="DS7" s="359"/>
      <c r="DT7" s="359"/>
      <c r="DU7" s="359"/>
      <c r="DV7" s="359"/>
      <c r="DW7" s="359"/>
      <c r="DX7" s="359"/>
      <c r="DY7" s="359"/>
      <c r="DZ7" s="359"/>
      <c r="EA7" s="359"/>
      <c r="EB7" s="359"/>
      <c r="EC7" s="359"/>
      <c r="ED7" s="359"/>
      <c r="EE7" s="359"/>
      <c r="EF7" s="359"/>
      <c r="EG7" s="359"/>
      <c r="EH7" s="359"/>
      <c r="EI7" s="359"/>
      <c r="EJ7" s="359"/>
      <c r="EK7" s="359"/>
      <c r="EL7" s="359"/>
      <c r="EM7" s="359"/>
      <c r="EN7" s="359"/>
      <c r="EO7" s="359"/>
      <c r="EP7" s="359"/>
      <c r="EQ7" s="359"/>
      <c r="ER7" s="359"/>
      <c r="ES7" s="359"/>
      <c r="ET7" s="359"/>
      <c r="EU7" s="359"/>
      <c r="EV7" s="359"/>
      <c r="EW7" s="359"/>
      <c r="EX7" s="359"/>
      <c r="EY7" s="359"/>
      <c r="EZ7" s="359"/>
      <c r="FA7" s="359"/>
      <c r="FB7" s="359"/>
      <c r="FC7" s="359"/>
      <c r="FD7" s="359"/>
      <c r="FE7" s="359"/>
      <c r="FF7" s="359"/>
      <c r="FG7" s="359"/>
      <c r="FH7" s="359"/>
      <c r="FI7" s="359"/>
      <c r="FJ7" s="359"/>
      <c r="FK7" s="359"/>
      <c r="FL7" s="359"/>
      <c r="FM7" s="359"/>
      <c r="FN7" s="359"/>
      <c r="FO7" s="359"/>
      <c r="FP7" s="359"/>
      <c r="FQ7" s="359"/>
      <c r="FR7" s="359"/>
      <c r="FS7" s="359"/>
      <c r="FT7" s="359"/>
      <c r="FU7" s="359"/>
      <c r="FV7" s="359"/>
      <c r="FW7" s="359"/>
      <c r="FX7" s="359"/>
      <c r="FY7" s="359"/>
      <c r="FZ7" s="359"/>
      <c r="GA7" s="359"/>
      <c r="GB7" s="359"/>
      <c r="GC7" s="359"/>
      <c r="GD7" s="359"/>
      <c r="GE7" s="359"/>
      <c r="GF7" s="359"/>
      <c r="GG7" s="359"/>
      <c r="GH7" s="359"/>
      <c r="GI7" s="359"/>
      <c r="GJ7" s="359"/>
      <c r="GK7" s="359"/>
      <c r="GL7" s="359"/>
      <c r="GM7" s="359"/>
      <c r="GN7" s="359"/>
      <c r="GO7" s="359"/>
      <c r="GP7" s="359"/>
      <c r="GQ7" s="359"/>
      <c r="GR7" s="359"/>
      <c r="GS7" s="359"/>
      <c r="GT7" s="359"/>
      <c r="GU7" s="359"/>
      <c r="GV7" s="359"/>
      <c r="GW7" s="359"/>
      <c r="GX7" s="359"/>
      <c r="GY7" s="359"/>
      <c r="GZ7" s="359"/>
      <c r="HA7" s="359"/>
      <c r="HB7" s="359"/>
      <c r="HC7" s="359"/>
      <c r="HD7" s="359"/>
      <c r="HE7" s="359"/>
      <c r="HF7" s="359"/>
      <c r="HG7" s="359"/>
      <c r="HH7" s="359"/>
      <c r="HI7" s="359"/>
      <c r="HJ7" s="359"/>
      <c r="HK7" s="359"/>
      <c r="HL7" s="359"/>
      <c r="HM7" s="359"/>
      <c r="HN7" s="359"/>
      <c r="HO7" s="359"/>
      <c r="HP7" s="359"/>
      <c r="HQ7" s="359"/>
      <c r="HR7" s="359"/>
      <c r="HS7" s="359"/>
      <c r="HT7" s="359"/>
      <c r="HU7" s="359"/>
      <c r="HV7" s="359"/>
      <c r="HW7" s="359"/>
      <c r="HX7" s="359"/>
      <c r="HY7" s="359"/>
      <c r="HZ7" s="359"/>
      <c r="IA7" s="359"/>
      <c r="IB7" s="359"/>
      <c r="IC7" s="359"/>
      <c r="ID7" s="359"/>
      <c r="IE7" s="359"/>
      <c r="IF7" s="359"/>
    </row>
    <row r="8" spans="1:240" s="367" customFormat="1" ht="28.5" customHeight="1">
      <c r="A8" s="363"/>
      <c r="B8" s="364" t="s">
        <v>139</v>
      </c>
      <c r="C8" s="6">
        <v>78023.761904761894</v>
      </c>
      <c r="D8" s="365">
        <v>-682.15113871640642</v>
      </c>
      <c r="E8" s="366">
        <v>-8.667088816307511E-3</v>
      </c>
      <c r="F8" s="365">
        <v>2403.7619047618937</v>
      </c>
      <c r="G8" s="366">
        <v>3.1787383030440264E-2</v>
      </c>
    </row>
    <row r="9" spans="1:240" s="367" customFormat="1" ht="24.95" customHeight="1">
      <c r="A9" s="363"/>
      <c r="B9" s="364" t="s">
        <v>140</v>
      </c>
      <c r="C9" s="6">
        <v>18904.0952380952</v>
      </c>
      <c r="D9" s="365">
        <v>13.61697722559984</v>
      </c>
      <c r="E9" s="366">
        <v>7.2083814065249108E-4</v>
      </c>
      <c r="F9" s="365">
        <v>-823.90476190479967</v>
      </c>
      <c r="G9" s="366">
        <v>-4.1763217858110324E-2</v>
      </c>
    </row>
    <row r="10" spans="1:240" s="367" customFormat="1" ht="27.2" customHeight="1">
      <c r="A10" s="363"/>
      <c r="B10" s="364" t="s">
        <v>141</v>
      </c>
      <c r="C10" s="6">
        <v>1807743.8095238099</v>
      </c>
      <c r="D10" s="365">
        <v>-7239.5383022800088</v>
      </c>
      <c r="E10" s="366">
        <v>-3.9887629332528984E-3</v>
      </c>
      <c r="F10" s="365">
        <v>-49022.190476190066</v>
      </c>
      <c r="G10" s="366">
        <v>-2.6401921661744154E-2</v>
      </c>
    </row>
    <row r="11" spans="1:240" s="367" customFormat="1" ht="30.95" customHeight="1">
      <c r="A11" s="363"/>
      <c r="B11" s="364" t="s">
        <v>142</v>
      </c>
      <c r="C11" s="6">
        <v>33983.047619047597</v>
      </c>
      <c r="D11" s="365">
        <v>-218.82194616980269</v>
      </c>
      <c r="E11" s="366">
        <v>-6.397952771340365E-3</v>
      </c>
      <c r="F11" s="365">
        <v>-1082.9523809524035</v>
      </c>
      <c r="G11" s="366">
        <v>-3.0883259594832735E-2</v>
      </c>
    </row>
    <row r="12" spans="1:240" s="367" customFormat="1" ht="35.85" customHeight="1">
      <c r="A12" s="363"/>
      <c r="B12" s="364" t="s">
        <v>143</v>
      </c>
      <c r="C12" s="6">
        <v>152673.85714285701</v>
      </c>
      <c r="D12" s="365">
        <v>1594.5093167700106</v>
      </c>
      <c r="E12" s="366">
        <v>1.055411834717157E-2</v>
      </c>
      <c r="F12" s="365">
        <v>827.85714285701397</v>
      </c>
      <c r="G12" s="366">
        <v>5.4519522599014714E-3</v>
      </c>
    </row>
    <row r="13" spans="1:240" s="367" customFormat="1" ht="26.25" customHeight="1">
      <c r="A13" s="363"/>
      <c r="B13" s="364" t="s">
        <v>98</v>
      </c>
      <c r="C13" s="6">
        <v>857189.42857142899</v>
      </c>
      <c r="D13" s="365">
        <v>-7354.7018633539556</v>
      </c>
      <c r="E13" s="366">
        <v>-8.5070288542185013E-3</v>
      </c>
      <c r="F13" s="365">
        <v>-6396.5714285710128</v>
      </c>
      <c r="G13" s="366">
        <v>-7.4069883353493626E-3</v>
      </c>
    </row>
    <row r="14" spans="1:240" s="367" customFormat="1" ht="30.95" customHeight="1">
      <c r="A14" s="363"/>
      <c r="B14" s="364" t="s">
        <v>163</v>
      </c>
      <c r="C14" s="6">
        <v>2401791.4761904799</v>
      </c>
      <c r="D14" s="365">
        <v>2679.1283643897623</v>
      </c>
      <c r="E14" s="366">
        <v>1.1167165084275954E-3</v>
      </c>
      <c r="F14" s="365">
        <v>-91028.523809520062</v>
      </c>
      <c r="G14" s="366">
        <v>-3.6516284292295476E-2</v>
      </c>
    </row>
    <row r="15" spans="1:240" s="367" customFormat="1" ht="26.25" customHeight="1">
      <c r="A15" s="363"/>
      <c r="B15" s="364" t="s">
        <v>144</v>
      </c>
      <c r="C15" s="6">
        <v>708807.80952381005</v>
      </c>
      <c r="D15" s="365">
        <v>2505.0703933750046</v>
      </c>
      <c r="E15" s="366">
        <v>3.5467374747253366E-3</v>
      </c>
      <c r="F15" s="365">
        <v>-30578.19047618995</v>
      </c>
      <c r="G15" s="366">
        <v>-4.1356193485121318E-2</v>
      </c>
    </row>
    <row r="16" spans="1:240" s="367" customFormat="1" ht="25.5" customHeight="1">
      <c r="A16" s="363"/>
      <c r="B16" s="364" t="s">
        <v>145</v>
      </c>
      <c r="C16" s="6">
        <v>1245912.33333333</v>
      </c>
      <c r="D16" s="365">
        <v>24535.637681159889</v>
      </c>
      <c r="E16" s="366">
        <v>2.0088509768117602E-2</v>
      </c>
      <c r="F16" s="365">
        <v>-238285.66666667</v>
      </c>
      <c r="G16" s="366">
        <v>-0.16054843536150165</v>
      </c>
    </row>
    <row r="17" spans="1:7" s="367" customFormat="1" ht="25.5" customHeight="1">
      <c r="A17" s="363"/>
      <c r="B17" s="364" t="s">
        <v>146</v>
      </c>
      <c r="C17" s="6">
        <v>500265</v>
      </c>
      <c r="D17" s="365">
        <v>1.4347826089942828</v>
      </c>
      <c r="E17" s="366">
        <v>2.8680533796787699E-6</v>
      </c>
      <c r="F17" s="365">
        <v>4461</v>
      </c>
      <c r="G17" s="366">
        <v>8.9975070794103829E-3</v>
      </c>
    </row>
    <row r="18" spans="1:7" s="367" customFormat="1" ht="26.25" customHeight="1">
      <c r="A18" s="363"/>
      <c r="B18" s="364" t="s">
        <v>155</v>
      </c>
      <c r="C18" s="6">
        <v>319338.14285714302</v>
      </c>
      <c r="D18" s="365">
        <v>-47.509316770010628</v>
      </c>
      <c r="E18" s="366">
        <v>-1.4875219486731872E-4</v>
      </c>
      <c r="F18" s="365">
        <v>-2168.8571428569849</v>
      </c>
      <c r="G18" s="366">
        <v>-6.7459095536239744E-3</v>
      </c>
    </row>
    <row r="19" spans="1:7" s="367" customFormat="1" ht="28.5" customHeight="1">
      <c r="A19" s="363"/>
      <c r="B19" s="364" t="s">
        <v>147</v>
      </c>
      <c r="C19" s="6">
        <v>95632.809523809497</v>
      </c>
      <c r="D19" s="365">
        <v>259.20082815729256</v>
      </c>
      <c r="E19" s="366">
        <v>2.7177416446979574E-3</v>
      </c>
      <c r="F19" s="365">
        <v>-3962.1904761905025</v>
      </c>
      <c r="G19" s="366">
        <v>-3.9783026017275014E-2</v>
      </c>
    </row>
    <row r="20" spans="1:7" s="367" customFormat="1" ht="30.95" customHeight="1">
      <c r="A20" s="363"/>
      <c r="B20" s="364" t="s">
        <v>156</v>
      </c>
      <c r="C20" s="6">
        <v>742377.33333333302</v>
      </c>
      <c r="D20" s="365">
        <v>-4698.5362318849657</v>
      </c>
      <c r="E20" s="366">
        <v>-6.2892357032217072E-3</v>
      </c>
      <c r="F20" s="365">
        <v>-10035.666666666977</v>
      </c>
      <c r="G20" s="366">
        <v>-1.3337976173546928E-2</v>
      </c>
    </row>
    <row r="21" spans="1:7" s="367" customFormat="1" ht="32.450000000000003" customHeight="1">
      <c r="A21" s="363"/>
      <c r="B21" s="364" t="s">
        <v>157</v>
      </c>
      <c r="C21" s="6">
        <v>1270941.0952381</v>
      </c>
      <c r="D21" s="365">
        <v>12282.051759839989</v>
      </c>
      <c r="E21" s="366">
        <v>9.75804513818046E-3</v>
      </c>
      <c r="F21" s="365">
        <v>-70393.904761899961</v>
      </c>
      <c r="G21" s="366">
        <v>-5.2480480090283166E-2</v>
      </c>
    </row>
    <row r="22" spans="1:7" s="367" customFormat="1" ht="30.95" customHeight="1">
      <c r="A22" s="363"/>
      <c r="B22" s="364" t="s">
        <v>158</v>
      </c>
      <c r="C22" s="6">
        <v>1110159.4761904799</v>
      </c>
      <c r="D22" s="365">
        <v>-1067.3064182200469</v>
      </c>
      <c r="E22" s="366">
        <v>-9.6047578669267164E-4</v>
      </c>
      <c r="F22" s="365">
        <v>1220.4761904799379</v>
      </c>
      <c r="G22" s="366">
        <v>1.100580095460657E-3</v>
      </c>
    </row>
    <row r="23" spans="1:7" s="367" customFormat="1" ht="25.5" customHeight="1">
      <c r="A23" s="363"/>
      <c r="B23" s="364" t="s">
        <v>148</v>
      </c>
      <c r="C23" s="6">
        <v>774743.33333333302</v>
      </c>
      <c r="D23" s="365">
        <v>-34146.536231884034</v>
      </c>
      <c r="E23" s="366">
        <v>-4.2214073283224574E-2</v>
      </c>
      <c r="F23" s="365">
        <v>18006.333333333023</v>
      </c>
      <c r="G23" s="366">
        <v>2.37947045450837E-2</v>
      </c>
    </row>
    <row r="24" spans="1:7" s="367" customFormat="1" ht="30.95" customHeight="1">
      <c r="A24" s="363"/>
      <c r="B24" s="364" t="s">
        <v>159</v>
      </c>
      <c r="C24" s="6">
        <v>1694011.9047619081</v>
      </c>
      <c r="D24" s="365">
        <v>31794.991718430305</v>
      </c>
      <c r="E24" s="366">
        <v>1.9128064134670941E-2</v>
      </c>
      <c r="F24" s="365">
        <v>43861.90476190811</v>
      </c>
      <c r="G24" s="366">
        <v>2.6580556168777525E-2</v>
      </c>
    </row>
    <row r="25" spans="1:7" s="367" customFormat="1" ht="30.95" customHeight="1">
      <c r="A25" s="363"/>
      <c r="B25" s="364" t="s">
        <v>160</v>
      </c>
      <c r="C25" s="6">
        <v>228739.80952380999</v>
      </c>
      <c r="D25" s="365">
        <v>-8689.6687370600121</v>
      </c>
      <c r="E25" s="366">
        <v>-3.6598946351187434E-2</v>
      </c>
      <c r="F25" s="365">
        <v>-32006.190476190008</v>
      </c>
      <c r="G25" s="366">
        <v>-0.1227485387165671</v>
      </c>
    </row>
    <row r="26" spans="1:7" s="367" customFormat="1" ht="25.5" customHeight="1">
      <c r="A26" s="363"/>
      <c r="B26" s="364" t="s">
        <v>149</v>
      </c>
      <c r="C26" s="6">
        <v>306515.14285714302</v>
      </c>
      <c r="D26" s="365">
        <v>-2439.1614906829782</v>
      </c>
      <c r="E26" s="366">
        <v>-7.8948940226996056E-3</v>
      </c>
      <c r="F26" s="365">
        <v>-22747.857142856985</v>
      </c>
      <c r="G26" s="366">
        <v>-6.9087195168776927E-2</v>
      </c>
    </row>
    <row r="27" spans="1:7" s="367" customFormat="1" ht="53.45" customHeight="1">
      <c r="A27" s="363"/>
      <c r="B27" s="364" t="s">
        <v>150</v>
      </c>
      <c r="C27" s="6">
        <v>46018.857142857101</v>
      </c>
      <c r="D27" s="365">
        <v>2162.6832298135996</v>
      </c>
      <c r="E27" s="366">
        <v>4.9313084951315922E-2</v>
      </c>
      <c r="F27" s="365">
        <v>-1020.1428571428987</v>
      </c>
      <c r="G27" s="366">
        <v>-2.1687171435253672E-2</v>
      </c>
    </row>
    <row r="28" spans="1:7" s="367" customFormat="1" ht="30.95" customHeight="1">
      <c r="A28" s="363"/>
      <c r="B28" s="364" t="s">
        <v>151</v>
      </c>
      <c r="C28" s="6">
        <v>3364</v>
      </c>
      <c r="D28" s="365">
        <v>104.86956521739012</v>
      </c>
      <c r="E28" s="366">
        <v>3.2177161152614264E-2</v>
      </c>
      <c r="F28" s="365">
        <v>-16</v>
      </c>
      <c r="G28" s="366">
        <v>-4.7337278106508451E-3</v>
      </c>
    </row>
    <row r="29" spans="1:7" s="372" customFormat="1" ht="23.85" customHeight="1">
      <c r="A29" s="368"/>
      <c r="B29" s="369" t="s">
        <v>197</v>
      </c>
      <c r="C29" s="370">
        <v>14397136.523809539</v>
      </c>
      <c r="D29" s="7">
        <v>11349.262939967215</v>
      </c>
      <c r="E29" s="371">
        <v>7.8892192232249414E-4</v>
      </c>
      <c r="F29" s="7">
        <v>-488789.47619046085</v>
      </c>
      <c r="G29" s="371">
        <v>-3.2835678223206322E-2</v>
      </c>
    </row>
    <row r="30" spans="1:7" ht="6" customHeight="1">
      <c r="B30" s="373"/>
      <c r="C30" s="374"/>
      <c r="D30" s="374"/>
      <c r="E30" s="374"/>
      <c r="F30" s="374"/>
      <c r="G30" s="375"/>
    </row>
    <row r="31" spans="1:7" s="367" customFormat="1" ht="22.7" customHeight="1">
      <c r="A31" s="363"/>
      <c r="B31" s="376" t="s">
        <v>198</v>
      </c>
      <c r="C31" s="6">
        <v>691389</v>
      </c>
      <c r="D31" s="365">
        <v>-4247</v>
      </c>
      <c r="E31" s="366">
        <v>-6.1052044460033761E-3</v>
      </c>
      <c r="F31" s="365">
        <v>-12261</v>
      </c>
      <c r="G31" s="366">
        <v>-1.7424856107439823E-2</v>
      </c>
    </row>
    <row r="32" spans="1:7" s="367" customFormat="1" ht="21.6" hidden="1" customHeight="1">
      <c r="A32" s="363"/>
      <c r="B32" s="376"/>
      <c r="C32" s="6">
        <v>373938</v>
      </c>
      <c r="D32" s="365"/>
      <c r="E32" s="366"/>
      <c r="F32" s="365"/>
      <c r="G32" s="377"/>
    </row>
    <row r="33" spans="1:7" s="367" customFormat="1" ht="22.7" customHeight="1">
      <c r="A33" s="363"/>
      <c r="B33" s="376" t="s">
        <v>199</v>
      </c>
      <c r="C33" s="6">
        <v>373938</v>
      </c>
      <c r="D33" s="365">
        <v>-557</v>
      </c>
      <c r="E33" s="366">
        <v>-1.4873362795231326E-3</v>
      </c>
      <c r="F33" s="365">
        <v>-24115</v>
      </c>
      <c r="G33" s="366">
        <v>-6.0582384757808638E-2</v>
      </c>
    </row>
    <row r="34" spans="1:7" s="372" customFormat="1" ht="24.95" customHeight="1">
      <c r="A34" s="368"/>
      <c r="B34" s="369" t="s">
        <v>200</v>
      </c>
      <c r="C34" s="370">
        <v>15462463.523809539</v>
      </c>
      <c r="D34" s="7">
        <v>6545.2629399672151</v>
      </c>
      <c r="E34" s="371">
        <v>4.2347939666176337E-4</v>
      </c>
      <c r="F34" s="7">
        <v>-525165.47619046085</v>
      </c>
      <c r="G34" s="371">
        <v>-3.2848240110554316E-2</v>
      </c>
    </row>
  </sheetData>
  <sortState ref="B192:G212">
    <sortCondition ref="D192:D212"/>
  </sortState>
  <mergeCells count="6">
    <mergeCell ref="B3:G3"/>
    <mergeCell ref="B4:G4"/>
    <mergeCell ref="B5:B7"/>
    <mergeCell ref="C5:C7"/>
    <mergeCell ref="D5:E6"/>
    <mergeCell ref="F5:G6"/>
  </mergeCells>
  <printOptions horizontalCentered="1" verticalCentered="1"/>
  <pageMargins left="0.39370078740157483" right="0.39370078740157483" top="0.19685039370078741" bottom="0.19685039370078741" header="0" footer="0"/>
  <pageSetup paperSize="9" scale="9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Chart.8" shapeId="256001" r:id="rId4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1" r:id="rId4"/>
      </mc:Fallback>
    </mc:AlternateContent>
    <mc:AlternateContent xmlns:mc="http://schemas.openxmlformats.org/markup-compatibility/2006">
      <mc:Choice Requires="x14">
        <oleObject progId="Excel.Chart.8" shapeId="256002" r:id="rId6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2" r:id="rId6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autoPageBreaks="0" fitToPage="1"/>
  </sheetPr>
  <dimension ref="A1:P259"/>
  <sheetViews>
    <sheetView showGridLines="0" showRowColHeaders="0" zoomScaleNormal="100" workbookViewId="0">
      <selection activeCell="L32" sqref="L32"/>
    </sheetView>
  </sheetViews>
  <sheetFormatPr baseColWidth="10" defaultColWidth="11.42578125" defaultRowHeight="15"/>
  <cols>
    <col min="1" max="1" width="3.140625" style="353" customWidth="1"/>
    <col min="2" max="2" width="9.85546875" style="380" customWidth="1"/>
    <col min="3" max="3" width="36.140625" style="379" customWidth="1"/>
    <col min="4" max="4" width="15.85546875" style="379" customWidth="1"/>
    <col min="5" max="5" width="15.42578125" style="381" customWidth="1"/>
    <col min="6" max="6" width="12.7109375" style="379" customWidth="1"/>
    <col min="7" max="16384" width="11.42578125" style="379"/>
  </cols>
  <sheetData>
    <row r="1" spans="1:16" ht="44.45" customHeight="1">
      <c r="B1" s="1053" t="s">
        <v>255</v>
      </c>
      <c r="C1" s="1054"/>
      <c r="D1" s="1054"/>
      <c r="E1" s="1054"/>
      <c r="F1" s="1054"/>
      <c r="G1" s="1055"/>
      <c r="H1" s="527"/>
      <c r="I1" s="527"/>
      <c r="J1" s="527"/>
      <c r="K1" s="527"/>
      <c r="L1" s="527"/>
      <c r="M1" s="528"/>
      <c r="N1" s="527"/>
      <c r="O1" s="527"/>
      <c r="P1" s="527"/>
    </row>
    <row r="2" spans="1:16" ht="25.5" customHeight="1">
      <c r="B2" s="1056"/>
      <c r="C2" s="1057"/>
      <c r="D2" s="1060">
        <v>43647</v>
      </c>
      <c r="E2" s="1060">
        <v>44013</v>
      </c>
      <c r="F2" s="1062" t="s">
        <v>240</v>
      </c>
      <c r="G2" s="1063"/>
      <c r="H2" s="533"/>
      <c r="I2" s="527"/>
      <c r="J2" s="527"/>
      <c r="K2" s="527"/>
      <c r="L2" s="527"/>
      <c r="M2" s="527"/>
      <c r="N2" s="527"/>
      <c r="O2" s="527"/>
      <c r="P2" s="527"/>
    </row>
    <row r="3" spans="1:16" ht="29.25" customHeight="1">
      <c r="B3" s="1058"/>
      <c r="C3" s="1059"/>
      <c r="D3" s="1061"/>
      <c r="E3" s="1061"/>
      <c r="F3" s="382" t="s">
        <v>11</v>
      </c>
      <c r="G3" s="382" t="s">
        <v>13</v>
      </c>
      <c r="H3" s="533"/>
      <c r="I3" s="527"/>
      <c r="J3" s="529"/>
      <c r="K3" s="529"/>
      <c r="L3" s="527"/>
      <c r="M3" s="527"/>
      <c r="N3" s="527"/>
      <c r="O3" s="527"/>
      <c r="P3" s="527"/>
    </row>
    <row r="4" spans="1:16" ht="39.75" customHeight="1">
      <c r="A4" s="358"/>
      <c r="B4" s="741"/>
      <c r="C4" s="742" t="s">
        <v>241</v>
      </c>
      <c r="D4" s="743">
        <v>345556</v>
      </c>
      <c r="E4" s="743">
        <v>353100</v>
      </c>
      <c r="F4" s="743">
        <f>E4-D4</f>
        <v>7544</v>
      </c>
      <c r="G4" s="744">
        <f>E4/D4-1</f>
        <v>2.1831483174941324E-2</v>
      </c>
      <c r="H4" s="533"/>
      <c r="I4" s="527"/>
      <c r="J4" s="530"/>
      <c r="K4" s="530"/>
      <c r="L4" s="527"/>
      <c r="M4" s="527"/>
      <c r="N4" s="527"/>
      <c r="O4" s="527"/>
      <c r="P4" s="527"/>
    </row>
    <row r="5" spans="1:16" ht="39.75" customHeight="1">
      <c r="A5" s="358"/>
      <c r="B5" s="741"/>
      <c r="C5" s="742" t="s">
        <v>242</v>
      </c>
      <c r="D5" s="743">
        <v>1508797</v>
      </c>
      <c r="E5" s="743">
        <v>1558976</v>
      </c>
      <c r="F5" s="743">
        <f>E5-D5</f>
        <v>50179</v>
      </c>
      <c r="G5" s="744">
        <f>E5/D5-1</f>
        <v>3.3257621800679704E-2</v>
      </c>
      <c r="H5" s="533"/>
      <c r="I5" s="527"/>
      <c r="J5" s="530"/>
      <c r="K5" s="530"/>
      <c r="L5" s="527"/>
      <c r="M5" s="527"/>
      <c r="N5" s="527"/>
      <c r="O5" s="527"/>
      <c r="P5" s="527"/>
    </row>
    <row r="6" spans="1:16" ht="28.5" customHeight="1">
      <c r="A6" s="358"/>
      <c r="B6" s="741"/>
      <c r="C6" s="742" t="s">
        <v>243</v>
      </c>
      <c r="D6" s="743">
        <v>723708</v>
      </c>
      <c r="E6" s="743">
        <v>702291</v>
      </c>
      <c r="F6" s="743">
        <f>E6-D6</f>
        <v>-21417</v>
      </c>
      <c r="G6" s="744">
        <f>E6/D6-1</f>
        <v>-2.9593427183339127E-2</v>
      </c>
      <c r="H6" s="533"/>
      <c r="I6" s="527"/>
      <c r="J6" s="530"/>
      <c r="K6" s="530"/>
      <c r="L6" s="527"/>
      <c r="M6" s="527"/>
      <c r="N6" s="527"/>
      <c r="O6" s="527"/>
      <c r="P6" s="527"/>
    </row>
    <row r="7" spans="1:16" ht="39.75" customHeight="1">
      <c r="A7" s="363"/>
      <c r="B7" s="383"/>
      <c r="C7" s="384" t="s">
        <v>244</v>
      </c>
      <c r="D7" s="385">
        <f>SUM(D4:D6)</f>
        <v>2578061</v>
      </c>
      <c r="E7" s="385">
        <f>SUM(E4:E6)</f>
        <v>2614367</v>
      </c>
      <c r="F7" s="385">
        <f>E7-D7</f>
        <v>36306</v>
      </c>
      <c r="G7" s="386">
        <f>E7/D7-1</f>
        <v>1.4082676864511701E-2</v>
      </c>
      <c r="H7" s="534"/>
      <c r="I7" s="531"/>
      <c r="J7" s="530"/>
      <c r="K7" s="530"/>
      <c r="L7" s="531"/>
      <c r="M7" s="531"/>
      <c r="N7" s="527"/>
      <c r="O7" s="527"/>
      <c r="P7" s="527"/>
    </row>
    <row r="8" spans="1:16" ht="15.6" hidden="1" customHeight="1">
      <c r="A8" s="363"/>
      <c r="D8" s="381">
        <f>SUM(D4:D6)</f>
        <v>2578061</v>
      </c>
      <c r="E8" s="381">
        <v>2262409</v>
      </c>
      <c r="F8" s="381">
        <f>E7-D7</f>
        <v>36306</v>
      </c>
      <c r="H8" s="527"/>
      <c r="I8" s="527"/>
      <c r="J8" s="527"/>
      <c r="K8" s="527"/>
      <c r="L8" s="527"/>
      <c r="M8" s="527"/>
      <c r="N8" s="527"/>
      <c r="O8" s="527"/>
      <c r="P8" s="527"/>
    </row>
    <row r="9" spans="1:16" hidden="1">
      <c r="A9" s="363"/>
      <c r="E9" s="379"/>
      <c r="H9" s="527"/>
      <c r="I9" s="527"/>
      <c r="J9" s="527"/>
      <c r="K9" s="527"/>
      <c r="L9" s="527"/>
      <c r="M9" s="527"/>
      <c r="N9" s="527"/>
      <c r="O9" s="527"/>
      <c r="P9" s="527"/>
    </row>
    <row r="10" spans="1:16" hidden="1">
      <c r="A10" s="363"/>
      <c r="D10" s="381">
        <f>SUM(D4:D6)</f>
        <v>2578061</v>
      </c>
      <c r="E10" s="381">
        <f>SUM(E4:E6)</f>
        <v>2614367</v>
      </c>
      <c r="F10" s="381">
        <f>D10-E10</f>
        <v>-36306</v>
      </c>
      <c r="H10" s="527"/>
      <c r="I10" s="527"/>
      <c r="J10" s="527"/>
      <c r="K10" s="527"/>
      <c r="L10" s="527"/>
      <c r="M10" s="527"/>
      <c r="N10" s="527"/>
      <c r="O10" s="527"/>
      <c r="P10" s="527"/>
    </row>
    <row r="11" spans="1:16">
      <c r="A11" s="363"/>
      <c r="H11" s="527"/>
      <c r="I11" s="527"/>
      <c r="J11" s="532"/>
      <c r="K11" s="532"/>
      <c r="L11" s="527"/>
      <c r="M11" s="527"/>
      <c r="N11" s="527"/>
      <c r="O11" s="527"/>
      <c r="P11" s="527"/>
    </row>
    <row r="12" spans="1:16" ht="25.35" customHeight="1">
      <c r="A12" s="363"/>
    </row>
    <row r="13" spans="1:16" ht="31.15" customHeight="1">
      <c r="A13" s="363"/>
      <c r="J13" s="381"/>
    </row>
    <row r="14" spans="1:16">
      <c r="A14" s="363"/>
    </row>
    <row r="15" spans="1:16" ht="10.5" customHeight="1">
      <c r="A15" s="363"/>
    </row>
    <row r="16" spans="1:16" ht="10.5" customHeight="1">
      <c r="A16" s="363"/>
    </row>
    <row r="17" spans="1:1" ht="10.5" customHeight="1">
      <c r="A17" s="363"/>
    </row>
    <row r="18" spans="1:1" ht="10.5" customHeight="1">
      <c r="A18" s="363"/>
    </row>
    <row r="19" spans="1:1" ht="10.5" customHeight="1">
      <c r="A19" s="363"/>
    </row>
    <row r="20" spans="1:1" ht="10.5" customHeight="1">
      <c r="A20" s="363"/>
    </row>
    <row r="21" spans="1:1" ht="10.5" customHeight="1">
      <c r="A21" s="363"/>
    </row>
    <row r="22" spans="1:1" ht="10.5" customHeight="1">
      <c r="A22" s="363"/>
    </row>
    <row r="23" spans="1:1" ht="10.5" customHeight="1">
      <c r="A23" s="363"/>
    </row>
    <row r="24" spans="1:1" ht="10.5" customHeight="1">
      <c r="A24" s="363"/>
    </row>
    <row r="25" spans="1:1" ht="10.5" customHeight="1">
      <c r="A25" s="363"/>
    </row>
    <row r="26" spans="1:1" ht="10.5" customHeight="1">
      <c r="A26" s="363"/>
    </row>
    <row r="27" spans="1:1" ht="10.5" customHeight="1">
      <c r="A27" s="363"/>
    </row>
    <row r="28" spans="1:1" ht="10.5" customHeight="1">
      <c r="A28" s="368"/>
    </row>
    <row r="29" spans="1:1" ht="10.5" customHeight="1"/>
    <row r="30" spans="1:1" ht="10.5" customHeight="1">
      <c r="A30" s="363"/>
    </row>
    <row r="31" spans="1:1" ht="10.5" customHeight="1">
      <c r="A31" s="363"/>
    </row>
    <row r="32" spans="1:1" ht="10.5" customHeight="1">
      <c r="A32" s="363"/>
    </row>
    <row r="33" spans="1:3" ht="10.5" customHeight="1">
      <c r="A33" s="368"/>
    </row>
    <row r="34" spans="1:3" ht="10.5" customHeight="1"/>
    <row r="35" spans="1:3" ht="24.95" customHeight="1"/>
    <row r="36" spans="1:3" hidden="1"/>
    <row r="37" spans="1:3" hidden="1"/>
    <row r="38" spans="1:3" hidden="1"/>
    <row r="39" spans="1:3" hidden="1"/>
    <row r="40" spans="1:3" hidden="1">
      <c r="C40" s="387"/>
    </row>
    <row r="41" spans="1:3" hidden="1"/>
    <row r="42" spans="1:3" hidden="1"/>
    <row r="43" spans="1:3" hidden="1"/>
    <row r="44" spans="1:3" hidden="1"/>
    <row r="45" spans="1:3" hidden="1"/>
    <row r="46" spans="1:3" hidden="1"/>
    <row r="47" spans="1:3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spans="5:5" hidden="1"/>
    <row r="179" spans="5:5" hidden="1"/>
    <row r="180" spans="5:5" hidden="1"/>
    <row r="181" spans="5:5" hidden="1"/>
    <row r="182" spans="5:5" hidden="1"/>
    <row r="183" spans="5:5" hidden="1"/>
    <row r="184" spans="5:5" hidden="1">
      <c r="E184" s="381">
        <f>G167</f>
        <v>0</v>
      </c>
    </row>
    <row r="185" spans="5:5" hidden="1">
      <c r="E185" s="381" t="e">
        <f>'Evolución trab. Extranjeros'!#REF!</f>
        <v>#REF!</v>
      </c>
    </row>
    <row r="186" spans="5:5" hidden="1"/>
    <row r="187" spans="5:5" hidden="1"/>
    <row r="188" spans="5:5" hidden="1"/>
    <row r="189" spans="5:5" hidden="1"/>
    <row r="190" spans="5:5" hidden="1"/>
    <row r="192" spans="5:5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33" spans="2:7">
      <c r="B233" s="388"/>
      <c r="C233" s="389"/>
      <c r="D233" s="389"/>
      <c r="E233" s="390"/>
      <c r="F233" s="389"/>
      <c r="G233" s="389"/>
    </row>
    <row r="246" spans="2:7">
      <c r="B246" s="388"/>
      <c r="C246" s="389"/>
      <c r="D246" s="389"/>
      <c r="E246" s="390"/>
      <c r="F246" s="389"/>
      <c r="G246" s="389"/>
    </row>
    <row r="259" spans="2:7">
      <c r="B259" s="388"/>
      <c r="C259" s="389"/>
      <c r="D259" s="389"/>
      <c r="E259" s="390"/>
      <c r="F259" s="389"/>
      <c r="G259" s="389"/>
    </row>
  </sheetData>
  <mergeCells count="5">
    <mergeCell ref="B1:G1"/>
    <mergeCell ref="B2:C3"/>
    <mergeCell ref="D2:D3"/>
    <mergeCell ref="E2:E3"/>
    <mergeCell ref="F2:G2"/>
  </mergeCells>
  <phoneticPr fontId="62" type="noConversion"/>
  <printOptions horizontalCentered="1"/>
  <pageMargins left="0" right="0" top="0.59055118110236227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autoPageBreaks="0" fitToPage="1"/>
  </sheetPr>
  <dimension ref="A3:R191"/>
  <sheetViews>
    <sheetView showGridLines="0" showRowColHeaders="0" topLeftCell="A17" zoomScale="87" zoomScaleNormal="87" workbookViewId="0">
      <selection activeCell="H57" sqref="H57"/>
    </sheetView>
  </sheetViews>
  <sheetFormatPr baseColWidth="10" defaultRowHeight="12.75"/>
  <cols>
    <col min="1" max="1" width="3.5703125" style="15" customWidth="1"/>
    <col min="2" max="2" width="11.42578125" style="15"/>
    <col min="3" max="3" width="3.140625" style="15" customWidth="1"/>
    <col min="4" max="4" width="11.42578125" style="15"/>
    <col min="5" max="5" width="3.140625" style="15" customWidth="1"/>
    <col min="6" max="6" width="11.42578125" style="15"/>
    <col min="7" max="7" width="3.28515625" style="15" customWidth="1"/>
    <col min="8" max="8" width="11.42578125" style="15" customWidth="1"/>
    <col min="9" max="9" width="3.140625" style="15" customWidth="1"/>
    <col min="10" max="10" width="13.140625" style="15" customWidth="1"/>
    <col min="11" max="11" width="11.42578125" style="15"/>
    <col min="12" max="12" width="3.5703125" style="15" customWidth="1"/>
    <col min="13" max="21" width="11.42578125" style="15"/>
    <col min="22" max="22" width="11.42578125" style="15" customWidth="1"/>
    <col min="23" max="16384" width="11.42578125" style="15"/>
  </cols>
  <sheetData>
    <row r="3" spans="2:18" ht="5.25" customHeight="1">
      <c r="M3" s="499"/>
      <c r="N3" s="499"/>
      <c r="O3" s="499"/>
      <c r="P3" s="499"/>
      <c r="Q3" s="499"/>
      <c r="R3" s="499"/>
    </row>
    <row r="4" spans="2:18" hidden="1">
      <c r="M4" s="499"/>
      <c r="N4" s="499"/>
      <c r="O4" s="499"/>
      <c r="P4" s="499"/>
      <c r="Q4" s="499"/>
      <c r="R4" s="499"/>
    </row>
    <row r="5" spans="2:18" ht="55.5" customHeight="1">
      <c r="B5" s="972" t="s">
        <v>568</v>
      </c>
      <c r="C5" s="972"/>
      <c r="D5" s="972"/>
      <c r="E5" s="972"/>
      <c r="F5" s="972"/>
      <c r="G5" s="972"/>
      <c r="H5" s="972"/>
      <c r="I5" s="972"/>
      <c r="J5" s="972"/>
      <c r="K5" s="972"/>
      <c r="M5" s="499"/>
      <c r="N5" s="499"/>
      <c r="O5" s="500"/>
      <c r="P5" s="499"/>
      <c r="Q5" s="499"/>
      <c r="R5" s="499"/>
    </row>
    <row r="6" spans="2:18" ht="10.5" customHeight="1">
      <c r="M6" s="499"/>
      <c r="N6" s="499"/>
      <c r="O6" s="499"/>
      <c r="P6" s="499"/>
      <c r="Q6" s="499"/>
      <c r="R6" s="499"/>
    </row>
    <row r="7" spans="2:18" ht="12.75" customHeight="1">
      <c r="B7" s="976" t="s">
        <v>14</v>
      </c>
      <c r="C7" s="976"/>
      <c r="D7" s="976"/>
      <c r="F7" s="973">
        <v>18792376</v>
      </c>
      <c r="G7" s="973"/>
      <c r="H7" s="973"/>
      <c r="I7" s="973"/>
      <c r="J7" s="973"/>
      <c r="K7" s="973"/>
      <c r="M7" s="499"/>
      <c r="N7" s="499"/>
      <c r="O7" s="499"/>
      <c r="P7" s="499"/>
      <c r="Q7" s="499"/>
      <c r="R7" s="499"/>
    </row>
    <row r="8" spans="2:18" ht="12.75" customHeight="1">
      <c r="B8" s="976"/>
      <c r="C8" s="976"/>
      <c r="D8" s="976"/>
      <c r="E8" s="16"/>
      <c r="F8" s="973"/>
      <c r="G8" s="973"/>
      <c r="H8" s="973"/>
      <c r="I8" s="973"/>
      <c r="J8" s="973"/>
      <c r="K8" s="973"/>
      <c r="M8" s="499"/>
      <c r="N8" s="499"/>
      <c r="O8" s="499"/>
      <c r="P8" s="499"/>
      <c r="Q8" s="499"/>
      <c r="R8" s="499"/>
    </row>
    <row r="9" spans="2:18" ht="12.75" customHeight="1">
      <c r="B9" s="976"/>
      <c r="C9" s="976"/>
      <c r="D9" s="976"/>
      <c r="E9" s="16"/>
      <c r="F9" s="973"/>
      <c r="G9" s="973"/>
      <c r="H9" s="973"/>
      <c r="I9" s="973"/>
      <c r="J9" s="973"/>
      <c r="K9" s="973"/>
      <c r="M9" s="499"/>
      <c r="N9" s="499"/>
      <c r="O9" s="499"/>
      <c r="P9" s="499"/>
      <c r="Q9" s="499"/>
      <c r="R9" s="499"/>
    </row>
    <row r="10" spans="2:18" ht="12.75" customHeight="1">
      <c r="B10" s="976"/>
      <c r="C10" s="976"/>
      <c r="D10" s="976"/>
      <c r="E10" s="16"/>
      <c r="F10" s="973"/>
      <c r="G10" s="973"/>
      <c r="H10" s="973"/>
      <c r="I10" s="973"/>
      <c r="J10" s="973"/>
      <c r="K10" s="973"/>
      <c r="M10" s="499"/>
      <c r="N10" s="499"/>
      <c r="O10" s="499"/>
      <c r="P10" s="501"/>
      <c r="Q10" s="499"/>
      <c r="R10" s="499"/>
    </row>
    <row r="11" spans="2:18" ht="12.75" customHeight="1">
      <c r="B11" s="976"/>
      <c r="C11" s="976"/>
      <c r="D11" s="976"/>
      <c r="F11" s="973"/>
      <c r="G11" s="973"/>
      <c r="H11" s="973"/>
      <c r="I11" s="973"/>
      <c r="J11" s="973"/>
      <c r="K11" s="973"/>
      <c r="M11" s="499"/>
      <c r="N11" s="499"/>
      <c r="O11" s="499"/>
      <c r="P11" s="499"/>
      <c r="Q11" s="499"/>
      <c r="R11" s="499"/>
    </row>
    <row r="12" spans="2:18" ht="69" customHeight="1">
      <c r="B12" s="976"/>
      <c r="C12" s="976"/>
      <c r="D12" s="976"/>
      <c r="F12" s="973"/>
      <c r="G12" s="973"/>
      <c r="H12" s="973"/>
      <c r="I12" s="973"/>
      <c r="J12" s="973"/>
      <c r="K12" s="973"/>
      <c r="M12" s="499"/>
      <c r="N12" s="499"/>
      <c r="O12" s="499"/>
      <c r="P12" s="499"/>
      <c r="Q12" s="499"/>
      <c r="R12" s="499"/>
    </row>
    <row r="13" spans="2:18" ht="17.100000000000001" customHeight="1">
      <c r="M13" s="499"/>
      <c r="N13" s="499"/>
      <c r="O13" s="499"/>
      <c r="P13" s="499"/>
      <c r="Q13" s="499"/>
      <c r="R13" s="499"/>
    </row>
    <row r="14" spans="2:18" ht="17.100000000000001" customHeight="1">
      <c r="M14" s="499"/>
      <c r="N14" s="499"/>
      <c r="O14" s="499"/>
      <c r="P14" s="499"/>
      <c r="Q14" s="499"/>
      <c r="R14" s="499"/>
    </row>
    <row r="15" spans="2:18" ht="12.75" customHeight="1">
      <c r="B15" s="977">
        <v>6822</v>
      </c>
      <c r="C15" s="977"/>
      <c r="D15" s="977"/>
      <c r="E15" s="977"/>
      <c r="F15" s="977"/>
      <c r="G15" s="977"/>
      <c r="H15" s="977"/>
      <c r="I15" s="17"/>
      <c r="J15" s="978" t="s">
        <v>362</v>
      </c>
      <c r="K15" s="978"/>
      <c r="M15" s="499"/>
      <c r="N15" s="499"/>
      <c r="O15" s="499"/>
      <c r="P15" s="499"/>
      <c r="Q15" s="499"/>
      <c r="R15" s="499"/>
    </row>
    <row r="16" spans="2:18" ht="12.75" customHeight="1">
      <c r="B16" s="977"/>
      <c r="C16" s="977"/>
      <c r="D16" s="977"/>
      <c r="E16" s="977"/>
      <c r="F16" s="977"/>
      <c r="G16" s="977"/>
      <c r="H16" s="977"/>
      <c r="I16" s="14"/>
      <c r="J16" s="978"/>
      <c r="K16" s="978"/>
      <c r="M16" s="499"/>
      <c r="N16" s="499"/>
      <c r="O16" s="499"/>
      <c r="P16" s="501"/>
      <c r="Q16" s="499"/>
      <c r="R16" s="499"/>
    </row>
    <row r="17" spans="2:18" ht="12.75" customHeight="1">
      <c r="B17" s="977"/>
      <c r="C17" s="977"/>
      <c r="D17" s="977"/>
      <c r="E17" s="977"/>
      <c r="F17" s="977"/>
      <c r="G17" s="977"/>
      <c r="H17" s="977"/>
      <c r="I17" s="14"/>
      <c r="J17" s="978"/>
      <c r="K17" s="978"/>
      <c r="M17" s="499"/>
      <c r="N17" s="499"/>
      <c r="O17" s="499"/>
      <c r="P17" s="499"/>
      <c r="Q17" s="499"/>
      <c r="R17" s="499"/>
    </row>
    <row r="18" spans="2:18" ht="12.75" customHeight="1">
      <c r="B18" s="977"/>
      <c r="C18" s="977"/>
      <c r="D18" s="977"/>
      <c r="E18" s="977"/>
      <c r="F18" s="977"/>
      <c r="G18" s="977"/>
      <c r="H18" s="977"/>
      <c r="I18" s="14"/>
      <c r="J18" s="978"/>
      <c r="K18" s="978"/>
      <c r="M18" s="499"/>
      <c r="N18" s="499"/>
      <c r="O18" s="499"/>
      <c r="P18" s="502"/>
      <c r="Q18" s="503"/>
      <c r="R18" s="499"/>
    </row>
    <row r="19" spans="2:18" ht="12.75" customHeight="1">
      <c r="B19" s="979">
        <v>4.0000000000000002E-4</v>
      </c>
      <c r="C19" s="979"/>
      <c r="D19" s="979"/>
      <c r="E19" s="979"/>
      <c r="F19" s="979"/>
      <c r="G19" s="979"/>
      <c r="H19" s="979"/>
      <c r="I19" s="14"/>
      <c r="J19" s="978"/>
      <c r="K19" s="978"/>
      <c r="M19" s="499"/>
      <c r="N19" s="499"/>
      <c r="O19" s="499"/>
      <c r="P19" s="499"/>
      <c r="Q19" s="499"/>
      <c r="R19" s="499"/>
    </row>
    <row r="20" spans="2:18" ht="12.75" customHeight="1">
      <c r="B20" s="979"/>
      <c r="C20" s="979"/>
      <c r="D20" s="979"/>
      <c r="E20" s="979"/>
      <c r="F20" s="979"/>
      <c r="G20" s="979"/>
      <c r="H20" s="979"/>
      <c r="I20" s="14"/>
      <c r="J20" s="978"/>
      <c r="K20" s="978"/>
      <c r="M20" s="499"/>
      <c r="N20" s="499"/>
      <c r="O20" s="499"/>
      <c r="P20" s="499"/>
      <c r="Q20" s="499"/>
      <c r="R20" s="499"/>
    </row>
    <row r="21" spans="2:18" ht="36" customHeight="1">
      <c r="B21" s="979"/>
      <c r="C21" s="979"/>
      <c r="D21" s="979"/>
      <c r="E21" s="979"/>
      <c r="F21" s="979"/>
      <c r="G21" s="979"/>
      <c r="H21" s="979"/>
      <c r="I21" s="14"/>
      <c r="J21" s="978"/>
      <c r="K21" s="978"/>
      <c r="M21" s="499"/>
      <c r="N21" s="499"/>
      <c r="O21" s="499"/>
      <c r="P21" s="499"/>
      <c r="Q21" s="499"/>
      <c r="R21" s="499"/>
    </row>
    <row r="22" spans="2:18" ht="12.75" customHeight="1">
      <c r="B22" s="979"/>
      <c r="C22" s="979"/>
      <c r="D22" s="979"/>
      <c r="E22" s="979"/>
      <c r="F22" s="979"/>
      <c r="G22" s="979"/>
      <c r="H22" s="979"/>
      <c r="I22" s="14"/>
      <c r="J22" s="978"/>
      <c r="K22" s="978"/>
      <c r="M22" s="499"/>
      <c r="N22" s="499"/>
      <c r="O22" s="499"/>
      <c r="P22" s="499"/>
      <c r="Q22" s="499"/>
      <c r="R22" s="499"/>
    </row>
    <row r="23" spans="2:18" ht="17.100000000000001" customHeight="1">
      <c r="M23" s="499"/>
      <c r="N23" s="499"/>
      <c r="O23" s="499"/>
      <c r="P23" s="499"/>
      <c r="Q23" s="499"/>
      <c r="R23" s="499"/>
    </row>
    <row r="24" spans="2:18" ht="12.75" customHeight="1">
      <c r="B24" s="980" t="s">
        <v>363</v>
      </c>
      <c r="C24" s="980"/>
      <c r="D24" s="980"/>
      <c r="F24" s="981">
        <v>-527851</v>
      </c>
      <c r="G24" s="981"/>
      <c r="H24" s="981"/>
      <c r="I24" s="981"/>
      <c r="J24" s="981"/>
      <c r="K24" s="981"/>
      <c r="M24" s="499"/>
      <c r="N24" s="499"/>
      <c r="O24" s="499"/>
      <c r="P24" s="499"/>
      <c r="Q24" s="499"/>
      <c r="R24" s="499"/>
    </row>
    <row r="25" spans="2:18" ht="12.75" customHeight="1">
      <c r="B25" s="980"/>
      <c r="C25" s="980"/>
      <c r="D25" s="980"/>
      <c r="F25" s="981"/>
      <c r="G25" s="981"/>
      <c r="H25" s="981"/>
      <c r="I25" s="981"/>
      <c r="J25" s="981"/>
      <c r="K25" s="981"/>
      <c r="M25" s="499"/>
      <c r="N25" s="499"/>
      <c r="O25" s="499"/>
      <c r="P25" s="499"/>
      <c r="Q25" s="499"/>
      <c r="R25" s="499"/>
    </row>
    <row r="26" spans="2:18" ht="12.75" customHeight="1">
      <c r="B26" s="980"/>
      <c r="C26" s="980"/>
      <c r="D26" s="980"/>
      <c r="F26" s="981"/>
      <c r="G26" s="981"/>
      <c r="H26" s="981"/>
      <c r="I26" s="981"/>
      <c r="J26" s="981"/>
      <c r="K26" s="981"/>
      <c r="M26" s="499"/>
      <c r="N26" s="499"/>
      <c r="O26" s="499"/>
      <c r="P26" s="501"/>
      <c r="Q26" s="499"/>
      <c r="R26" s="499"/>
    </row>
    <row r="27" spans="2:18" ht="12.75" customHeight="1">
      <c r="B27" s="980"/>
      <c r="C27" s="980"/>
      <c r="D27" s="980"/>
      <c r="F27" s="981"/>
      <c r="G27" s="981"/>
      <c r="H27" s="981"/>
      <c r="I27" s="981"/>
      <c r="J27" s="981"/>
      <c r="K27" s="981"/>
      <c r="M27" s="499"/>
      <c r="N27" s="499"/>
      <c r="O27" s="499"/>
      <c r="P27" s="502"/>
      <c r="Q27" s="503"/>
      <c r="R27" s="499"/>
    </row>
    <row r="28" spans="2:18" ht="12.75" customHeight="1">
      <c r="B28" s="980"/>
      <c r="C28" s="980"/>
      <c r="D28" s="980"/>
      <c r="F28" s="982">
        <v>-2.7300000000000001E-2</v>
      </c>
      <c r="G28" s="982"/>
      <c r="H28" s="982"/>
      <c r="I28" s="982"/>
      <c r="J28" s="982"/>
      <c r="K28" s="982"/>
      <c r="M28" s="499"/>
      <c r="N28" s="499"/>
      <c r="O28" s="499"/>
      <c r="P28" s="499"/>
      <c r="Q28" s="499"/>
      <c r="R28" s="499"/>
    </row>
    <row r="29" spans="2:18" ht="12.75" customHeight="1">
      <c r="B29" s="980"/>
      <c r="C29" s="980"/>
      <c r="D29" s="980"/>
      <c r="F29" s="982"/>
      <c r="G29" s="982"/>
      <c r="H29" s="982"/>
      <c r="I29" s="982"/>
      <c r="J29" s="982"/>
      <c r="K29" s="982"/>
      <c r="M29" s="499"/>
      <c r="N29" s="499"/>
      <c r="O29" s="499"/>
      <c r="P29" s="499"/>
      <c r="Q29" s="499"/>
      <c r="R29" s="499"/>
    </row>
    <row r="30" spans="2:18" ht="12.75" customHeight="1">
      <c r="B30" s="980"/>
      <c r="C30" s="980"/>
      <c r="D30" s="980"/>
      <c r="F30" s="982"/>
      <c r="G30" s="982"/>
      <c r="H30" s="982"/>
      <c r="I30" s="982"/>
      <c r="J30" s="982"/>
      <c r="K30" s="982"/>
      <c r="M30" s="499"/>
      <c r="N30" s="499"/>
      <c r="O30" s="499"/>
      <c r="P30" s="499"/>
      <c r="Q30" s="499"/>
      <c r="R30" s="499"/>
    </row>
    <row r="31" spans="2:18" ht="34.5" customHeight="1">
      <c r="B31" s="980"/>
      <c r="C31" s="980"/>
      <c r="D31" s="980"/>
      <c r="F31" s="982"/>
      <c r="G31" s="982"/>
      <c r="H31" s="982"/>
      <c r="I31" s="982"/>
      <c r="J31" s="982"/>
      <c r="K31" s="982"/>
      <c r="M31" s="499"/>
      <c r="N31" s="499"/>
      <c r="O31" s="499"/>
      <c r="P31" s="499"/>
      <c r="Q31" s="499"/>
      <c r="R31" s="499"/>
    </row>
    <row r="32" spans="2:18" ht="16.5" customHeight="1" thickBot="1"/>
    <row r="33" spans="1:12" ht="16.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pans="1:12" ht="12.75" customHeight="1">
      <c r="B34" s="974"/>
      <c r="D34" s="19"/>
      <c r="E34" s="19"/>
      <c r="F34" s="19"/>
      <c r="G34" s="19"/>
      <c r="H34" s="19"/>
      <c r="I34" s="19"/>
      <c r="J34" s="19"/>
      <c r="K34" s="19"/>
    </row>
    <row r="35" spans="1:12" ht="12.75" customHeight="1">
      <c r="B35" s="974"/>
      <c r="D35" s="19"/>
      <c r="E35" s="19"/>
      <c r="F35" s="19"/>
      <c r="G35" s="19"/>
      <c r="H35" s="19"/>
      <c r="I35" s="19"/>
      <c r="J35" s="19"/>
      <c r="K35" s="19"/>
    </row>
    <row r="36" spans="1:12" ht="12.75" customHeight="1">
      <c r="B36" s="974"/>
      <c r="D36" s="975" t="s">
        <v>569</v>
      </c>
      <c r="E36" s="975"/>
      <c r="F36" s="975"/>
      <c r="G36" s="975"/>
      <c r="H36" s="975"/>
      <c r="I36" s="975"/>
      <c r="J36" s="19"/>
      <c r="K36" s="19"/>
    </row>
    <row r="37" spans="1:12" ht="12.75" customHeight="1">
      <c r="B37" s="974"/>
      <c r="D37" s="975"/>
      <c r="E37" s="975"/>
      <c r="F37" s="975"/>
      <c r="G37" s="975"/>
      <c r="H37" s="975"/>
      <c r="I37" s="975"/>
      <c r="J37" s="19"/>
      <c r="K37" s="19"/>
    </row>
    <row r="38" spans="1:12" ht="12.75" customHeight="1">
      <c r="B38" s="974"/>
      <c r="D38" s="975"/>
      <c r="E38" s="975"/>
      <c r="F38" s="975"/>
      <c r="G38" s="975"/>
      <c r="H38" s="975"/>
      <c r="I38" s="975"/>
      <c r="J38" s="19"/>
      <c r="K38" s="19"/>
    </row>
    <row r="39" spans="1:12" ht="12.75" customHeight="1">
      <c r="D39" s="975"/>
      <c r="E39" s="975"/>
      <c r="F39" s="975"/>
      <c r="G39" s="975"/>
      <c r="H39" s="975"/>
      <c r="I39" s="975"/>
    </row>
    <row r="40" spans="1:12" ht="17.25" customHeight="1">
      <c r="B40" s="974"/>
      <c r="D40" s="975"/>
      <c r="E40" s="975"/>
      <c r="F40" s="975"/>
      <c r="G40" s="975"/>
      <c r="H40" s="975"/>
      <c r="I40" s="975"/>
      <c r="J40" s="714"/>
    </row>
    <row r="41" spans="1:12" ht="8.25" customHeight="1">
      <c r="B41" s="974"/>
      <c r="D41" s="975"/>
      <c r="E41" s="975"/>
      <c r="F41" s="975"/>
      <c r="G41" s="975"/>
      <c r="H41" s="975"/>
      <c r="I41" s="975"/>
    </row>
    <row r="42" spans="1:12" ht="12.75" customHeight="1">
      <c r="B42" s="974"/>
      <c r="D42" s="975"/>
      <c r="E42" s="975"/>
      <c r="F42" s="975"/>
      <c r="G42" s="975"/>
      <c r="H42" s="975"/>
      <c r="I42" s="975"/>
    </row>
    <row r="43" spans="1:12" ht="12.75" customHeight="1">
      <c r="B43" s="974"/>
      <c r="D43" s="975"/>
      <c r="E43" s="975"/>
      <c r="F43" s="975"/>
      <c r="G43" s="975"/>
      <c r="H43" s="975"/>
      <c r="I43" s="975"/>
    </row>
    <row r="44" spans="1:12" ht="12.75" customHeight="1">
      <c r="B44" s="974"/>
      <c r="D44" s="975"/>
      <c r="E44" s="975"/>
      <c r="F44" s="975"/>
      <c r="G44" s="975"/>
      <c r="H44" s="975"/>
      <c r="I44" s="975"/>
    </row>
    <row r="45" spans="1:12" ht="12.75" customHeight="1">
      <c r="B45" s="974"/>
      <c r="D45" s="975"/>
      <c r="E45" s="975"/>
      <c r="F45" s="975"/>
      <c r="G45" s="975"/>
      <c r="H45" s="975"/>
      <c r="I45" s="975"/>
    </row>
    <row r="46" spans="1:12" ht="12.75" customHeight="1">
      <c r="B46" s="974"/>
      <c r="D46" s="975"/>
      <c r="E46" s="975"/>
      <c r="F46" s="975"/>
      <c r="G46" s="975"/>
      <c r="H46" s="975"/>
      <c r="I46" s="975"/>
    </row>
    <row r="47" spans="1:12" ht="12.75" customHeight="1">
      <c r="B47" s="974"/>
      <c r="D47" s="975"/>
      <c r="E47" s="975"/>
      <c r="F47" s="975"/>
      <c r="G47" s="975"/>
      <c r="H47" s="975"/>
      <c r="I47" s="975"/>
    </row>
    <row r="48" spans="1:12" ht="18.75" customHeight="1">
      <c r="D48" s="975"/>
      <c r="E48" s="975"/>
      <c r="F48" s="975"/>
      <c r="G48" s="975"/>
      <c r="H48" s="975"/>
      <c r="I48" s="975"/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</sheetData>
  <mergeCells count="12">
    <mergeCell ref="B5:K5"/>
    <mergeCell ref="F7:K12"/>
    <mergeCell ref="B34:B38"/>
    <mergeCell ref="B40:B47"/>
    <mergeCell ref="D36:I48"/>
    <mergeCell ref="B7:D12"/>
    <mergeCell ref="B15:H18"/>
    <mergeCell ref="J15:K22"/>
    <mergeCell ref="B19:H22"/>
    <mergeCell ref="B24:D31"/>
    <mergeCell ref="F24:K27"/>
    <mergeCell ref="F28:K31"/>
  </mergeCells>
  <conditionalFormatting sqref="D34:K35 J36:K38">
    <cfRule type="dataBar" priority="1">
      <dataBar>
        <cfvo type="percent" val="0"/>
        <cfvo type="percent" val="$E$34"/>
        <color rgb="FF638EC6"/>
      </dataBar>
      <extLst>
        <ext xmlns:x14="http://schemas.microsoft.com/office/spreadsheetml/2009/9/main" uri="{B025F937-C7B1-47D3-B67F-A62EFF666E3E}">
          <x14:id>{60F67725-5B49-4F3C-AFA9-5610E77D40FC}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{A3D9F892-22B2-41AB-A6B7-8F6A57512AB1}</x14:id>
        </ext>
      </extLst>
    </cfRule>
  </conditionalFormatting>
  <pageMargins left="0.70866141732283472" right="0.70866141732283472" top="0.94488188976377963" bottom="0.74803149606299213" header="0.31496062992125984" footer="0.31496062992125984"/>
  <pageSetup paperSize="9" scale="85" orientation="portrait" cellComments="atEnd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F67725-5B49-4F3C-AFA9-5610E77D40FC}">
            <x14:dataBar minLength="0" maxLength="100" gradient="0">
              <x14:cfvo type="percent">
                <xm:f>0</xm:f>
              </x14:cfvo>
              <x14:cfvo type="percent">
                <xm:f>$E$34</xm:f>
              </x14:cfvo>
              <x14:negativeFillColor rgb="FFFF0000"/>
              <x14:axisColor rgb="FF000000"/>
            </x14:dataBar>
          </x14:cfRule>
          <x14:cfRule type="dataBar" id="{A3D9F892-22B2-41AB-A6B7-8F6A57512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D34:K35 J36:K38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autoPageBreaks="0" fitToPage="1"/>
  </sheetPr>
  <dimension ref="A1:Y59"/>
  <sheetViews>
    <sheetView showGridLines="0" showRowColHeaders="0" topLeftCell="A3" zoomScaleNormal="100" workbookViewId="0">
      <pane ySplit="4" topLeftCell="A7" activePane="bottomLeft" state="frozen"/>
      <selection activeCell="L32" sqref="L32"/>
      <selection pane="bottomLeft" activeCell="K50" sqref="K50"/>
    </sheetView>
  </sheetViews>
  <sheetFormatPr baseColWidth="10" defaultColWidth="11.5703125" defaultRowHeight="15"/>
  <cols>
    <col min="1" max="1" width="3.140625" style="353" customWidth="1"/>
    <col min="2" max="2" width="18" style="391" customWidth="1"/>
    <col min="3" max="3" width="17" style="392" customWidth="1"/>
    <col min="4" max="4" width="20.42578125" style="392" customWidth="1"/>
    <col min="5" max="5" width="17.85546875" style="392" customWidth="1"/>
    <col min="6" max="6" width="14.5703125" style="392" customWidth="1"/>
    <col min="7" max="7" width="17.140625" style="392" customWidth="1"/>
    <col min="8" max="8" width="13.140625" style="44" customWidth="1"/>
    <col min="9" max="16384" width="11.5703125" style="44"/>
  </cols>
  <sheetData>
    <row r="1" spans="1:25" hidden="1"/>
    <row r="2" spans="1:25" ht="21.75" hidden="1" customHeight="1"/>
    <row r="3" spans="1:25" ht="18" customHeight="1">
      <c r="B3" s="1023" t="s">
        <v>227</v>
      </c>
      <c r="C3" s="1064"/>
      <c r="D3" s="1064"/>
      <c r="E3" s="1064"/>
      <c r="F3" s="1064"/>
      <c r="G3" s="1064"/>
      <c r="L3" s="393"/>
    </row>
    <row r="4" spans="1:25" s="151" customFormat="1" ht="19.5">
      <c r="A4" s="358"/>
      <c r="B4" s="1023" t="s">
        <v>231</v>
      </c>
      <c r="C4" s="1023"/>
      <c r="D4" s="1023"/>
      <c r="E4" s="1023"/>
      <c r="F4" s="1023"/>
      <c r="G4" s="1023"/>
      <c r="H4" s="535"/>
      <c r="I4" s="535"/>
      <c r="J4" s="535"/>
      <c r="K4" s="535"/>
      <c r="L4" s="394"/>
    </row>
    <row r="5" spans="1:25" ht="24.95" customHeight="1">
      <c r="A5" s="358"/>
      <c r="B5" s="1067" t="s">
        <v>570</v>
      </c>
      <c r="C5" s="1065" t="s">
        <v>88</v>
      </c>
      <c r="D5" s="395" t="s">
        <v>245</v>
      </c>
      <c r="E5" s="396"/>
      <c r="F5" s="395" t="s">
        <v>209</v>
      </c>
      <c r="G5" s="396"/>
      <c r="H5" s="420"/>
      <c r="I5" s="420"/>
      <c r="J5" s="420"/>
      <c r="K5" s="420"/>
    </row>
    <row r="6" spans="1:25" ht="23.1" customHeight="1">
      <c r="A6" s="363"/>
      <c r="B6" s="1067"/>
      <c r="C6" s="1066"/>
      <c r="D6" s="397" t="s">
        <v>7</v>
      </c>
      <c r="E6" s="398" t="s">
        <v>249</v>
      </c>
      <c r="F6" s="399" t="s">
        <v>7</v>
      </c>
      <c r="G6" s="400" t="s">
        <v>249</v>
      </c>
      <c r="H6" s="420"/>
      <c r="I6" s="420"/>
      <c r="J6" s="420"/>
      <c r="K6" s="420"/>
    </row>
    <row r="7" spans="1:25">
      <c r="B7" s="29">
        <v>2002</v>
      </c>
      <c r="C7" s="321">
        <v>2670634.09</v>
      </c>
      <c r="D7" s="401">
        <v>41.049999999813735</v>
      </c>
      <c r="E7" s="402">
        <v>1.5371117719951144E-3</v>
      </c>
      <c r="F7" s="401">
        <v>48682.5</v>
      </c>
      <c r="G7" s="402">
        <v>1.856727644616825</v>
      </c>
      <c r="H7" s="536"/>
      <c r="I7" s="536"/>
      <c r="J7" s="536"/>
      <c r="K7" s="536"/>
      <c r="L7" s="536"/>
      <c r="M7" s="536"/>
      <c r="N7" s="536"/>
      <c r="O7" s="536"/>
      <c r="P7" s="536"/>
      <c r="Q7" s="536"/>
      <c r="R7" s="536"/>
      <c r="S7" s="536"/>
      <c r="T7" s="536"/>
      <c r="U7" s="536"/>
      <c r="V7" s="536"/>
      <c r="W7" s="536"/>
      <c r="X7" s="536"/>
      <c r="Y7" s="536"/>
    </row>
    <row r="8" spans="1:25">
      <c r="B8" s="29">
        <v>2003</v>
      </c>
      <c r="C8" s="321">
        <v>2750904.95</v>
      </c>
      <c r="D8" s="401">
        <v>3034.1300000003539</v>
      </c>
      <c r="E8" s="402">
        <v>0.11041749044085236</v>
      </c>
      <c r="F8" s="401">
        <v>80270.860000000335</v>
      </c>
      <c r="G8" s="402">
        <v>3.0056854400446866</v>
      </c>
      <c r="H8" s="536"/>
      <c r="I8" s="536"/>
      <c r="J8" s="536"/>
      <c r="K8" s="536"/>
      <c r="L8" s="536"/>
      <c r="M8" s="536"/>
      <c r="N8" s="536"/>
      <c r="O8" s="536"/>
      <c r="P8" s="536"/>
      <c r="Q8" s="536"/>
      <c r="R8" s="536"/>
      <c r="S8" s="536"/>
      <c r="T8" s="536"/>
      <c r="U8" s="536"/>
      <c r="V8" s="536"/>
      <c r="W8" s="536"/>
      <c r="X8" s="536"/>
      <c r="Y8" s="536"/>
    </row>
    <row r="9" spans="1:25">
      <c r="B9" s="29">
        <v>2006</v>
      </c>
      <c r="C9" s="321">
        <v>3032031.31</v>
      </c>
      <c r="D9" s="401">
        <v>-1408.6400000001304</v>
      </c>
      <c r="E9" s="402">
        <v>-4.643704913294755E-2</v>
      </c>
      <c r="F9" s="401">
        <v>80575.089999999851</v>
      </c>
      <c r="G9" s="402">
        <v>2.7300113569023239</v>
      </c>
      <c r="H9" s="536"/>
      <c r="I9" s="536"/>
      <c r="J9" s="536"/>
      <c r="K9" s="536"/>
      <c r="L9" s="536"/>
      <c r="M9" s="536"/>
      <c r="N9" s="536"/>
      <c r="O9" s="536"/>
      <c r="P9" s="536"/>
      <c r="Q9" s="536"/>
      <c r="R9" s="536"/>
      <c r="S9" s="536"/>
      <c r="T9" s="536"/>
      <c r="U9" s="536"/>
      <c r="V9" s="536"/>
      <c r="W9" s="536"/>
      <c r="X9" s="536"/>
      <c r="Y9" s="536"/>
    </row>
    <row r="10" spans="1:25">
      <c r="B10" s="29">
        <v>2007</v>
      </c>
      <c r="C10" s="321">
        <v>3140701.81</v>
      </c>
      <c r="D10" s="401">
        <v>-482.68999999994412</v>
      </c>
      <c r="E10" s="402">
        <v>-1.5366496300998733E-2</v>
      </c>
      <c r="F10" s="401">
        <v>108670.5</v>
      </c>
      <c r="G10" s="402">
        <v>3.5840823820516619</v>
      </c>
      <c r="H10" s="536"/>
      <c r="I10" s="536"/>
      <c r="J10" s="536"/>
      <c r="K10" s="536"/>
      <c r="L10" s="536"/>
      <c r="M10" s="536"/>
      <c r="N10" s="536"/>
      <c r="O10" s="536"/>
      <c r="P10" s="536"/>
      <c r="Q10" s="536"/>
      <c r="R10" s="536"/>
      <c r="S10" s="536"/>
      <c r="T10" s="536"/>
      <c r="U10" s="536"/>
      <c r="V10" s="536"/>
      <c r="W10" s="536"/>
      <c r="X10" s="536"/>
      <c r="Y10" s="536"/>
    </row>
    <row r="11" spans="1:25">
      <c r="B11" s="29">
        <v>2008</v>
      </c>
      <c r="C11" s="318">
        <v>3382147.8</v>
      </c>
      <c r="D11" s="401">
        <v>-17479.670000000391</v>
      </c>
      <c r="E11" s="402">
        <v>-0.51416427694650224</v>
      </c>
      <c r="F11" s="401">
        <v>241445.98999999976</v>
      </c>
      <c r="G11" s="402">
        <v>7.6876445013415662</v>
      </c>
      <c r="H11" s="536"/>
      <c r="I11" s="536"/>
      <c r="J11" s="536"/>
      <c r="K11" s="536"/>
      <c r="L11" s="536"/>
      <c r="M11" s="536"/>
      <c r="N11" s="536"/>
      <c r="O11" s="536"/>
      <c r="P11" s="536"/>
      <c r="Q11" s="536"/>
      <c r="R11" s="536"/>
      <c r="S11" s="536"/>
      <c r="T11" s="536"/>
      <c r="U11" s="536"/>
      <c r="V11" s="536"/>
      <c r="W11" s="536"/>
      <c r="X11" s="536"/>
      <c r="Y11" s="536"/>
    </row>
    <row r="12" spans="1:25">
      <c r="B12" s="29">
        <v>2009</v>
      </c>
      <c r="C12" s="318">
        <v>3202304.61</v>
      </c>
      <c r="D12" s="401">
        <v>-16373.600000000093</v>
      </c>
      <c r="E12" s="402">
        <v>-0.5087057149462737</v>
      </c>
      <c r="F12" s="401">
        <v>-179843.18999999994</v>
      </c>
      <c r="G12" s="402">
        <v>-5.3174255128649293</v>
      </c>
      <c r="H12" s="536"/>
      <c r="I12" s="536"/>
      <c r="J12" s="536"/>
      <c r="K12" s="536"/>
      <c r="L12" s="536"/>
      <c r="M12" s="536"/>
      <c r="N12" s="536"/>
      <c r="O12" s="536"/>
      <c r="P12" s="536"/>
      <c r="Q12" s="536"/>
      <c r="R12" s="536"/>
      <c r="S12" s="536"/>
      <c r="T12" s="536"/>
      <c r="U12" s="536"/>
      <c r="V12" s="536"/>
      <c r="W12" s="536"/>
      <c r="X12" s="536"/>
      <c r="Y12" s="536"/>
    </row>
    <row r="13" spans="1:25">
      <c r="B13" s="29">
        <v>2010</v>
      </c>
      <c r="C13" s="318">
        <v>3126791.86</v>
      </c>
      <c r="D13" s="401">
        <v>-13538.590000000317</v>
      </c>
      <c r="E13" s="402">
        <v>-0.4311199160585204</v>
      </c>
      <c r="F13" s="401">
        <v>-75512.75</v>
      </c>
      <c r="G13" s="402">
        <v>-2.3580751738667374</v>
      </c>
      <c r="H13" s="536"/>
      <c r="I13" s="536"/>
      <c r="J13" s="536"/>
      <c r="K13" s="536"/>
      <c r="L13" s="536"/>
      <c r="M13" s="536"/>
      <c r="N13" s="536"/>
      <c r="O13" s="536"/>
      <c r="P13" s="536"/>
      <c r="Q13" s="536"/>
      <c r="R13" s="536"/>
      <c r="S13" s="536"/>
      <c r="T13" s="536"/>
      <c r="U13" s="536"/>
      <c r="V13" s="536"/>
      <c r="W13" s="536"/>
      <c r="X13" s="536"/>
      <c r="Y13" s="536"/>
    </row>
    <row r="14" spans="1:25">
      <c r="B14" s="29">
        <v>2011</v>
      </c>
      <c r="C14" s="318">
        <v>3094589.68</v>
      </c>
      <c r="D14" s="401">
        <v>-11255.509999999776</v>
      </c>
      <c r="E14" s="402">
        <v>-0.36239765060535944</v>
      </c>
      <c r="F14" s="401">
        <v>-32202.179999999702</v>
      </c>
      <c r="G14" s="402">
        <v>-1.029879232191675</v>
      </c>
      <c r="H14" s="536"/>
      <c r="I14" s="536"/>
      <c r="J14" s="536"/>
      <c r="K14" s="536"/>
      <c r="L14" s="536"/>
      <c r="M14" s="536"/>
      <c r="N14" s="536"/>
      <c r="O14" s="536"/>
      <c r="P14" s="536"/>
      <c r="Q14" s="536"/>
      <c r="R14" s="536"/>
      <c r="S14" s="536"/>
      <c r="T14" s="536"/>
      <c r="U14" s="536"/>
      <c r="V14" s="536"/>
      <c r="W14" s="536"/>
      <c r="X14" s="536"/>
      <c r="Y14" s="536"/>
    </row>
    <row r="15" spans="1:25">
      <c r="B15" s="29">
        <v>2012</v>
      </c>
      <c r="C15" s="318">
        <v>3050085.4</v>
      </c>
      <c r="D15" s="401">
        <v>-14757.229999999981</v>
      </c>
      <c r="E15" s="402">
        <v>-0.48150041556945666</v>
      </c>
      <c r="F15" s="401">
        <v>-44504.280000000261</v>
      </c>
      <c r="G15" s="402">
        <v>-1.4381318559816378</v>
      </c>
    </row>
    <row r="16" spans="1:25">
      <c r="B16" s="29">
        <v>2013</v>
      </c>
      <c r="C16" s="318">
        <v>3034003.47</v>
      </c>
      <c r="D16" s="401">
        <v>-12640.869999999646</v>
      </c>
      <c r="E16" s="402">
        <v>-0.41491124625329689</v>
      </c>
      <c r="F16" s="401">
        <v>-16081.929999999702</v>
      </c>
      <c r="G16" s="402">
        <v>-0.52726163011696769</v>
      </c>
    </row>
    <row r="17" spans="2:7">
      <c r="B17" s="29">
        <v>2014</v>
      </c>
      <c r="C17" s="318">
        <v>3109866.5</v>
      </c>
      <c r="D17" s="401">
        <v>-9566.5</v>
      </c>
      <c r="E17" s="402">
        <v>-0.306674321904012</v>
      </c>
      <c r="F17" s="401">
        <v>75863.029999999795</v>
      </c>
      <c r="G17" s="402">
        <v>-0.52726163011696769</v>
      </c>
    </row>
    <row r="18" spans="2:7">
      <c r="B18" s="29">
        <v>2015</v>
      </c>
      <c r="C18" s="318">
        <v>3164675.28</v>
      </c>
      <c r="D18" s="401">
        <v>-13677.110000000335</v>
      </c>
      <c r="E18" s="402">
        <v>-0.43032075496198274</v>
      </c>
      <c r="F18" s="401">
        <v>54808.779999999795</v>
      </c>
      <c r="G18" s="402">
        <v>1.762415846467988</v>
      </c>
    </row>
    <row r="19" spans="2:7">
      <c r="B19" s="405">
        <v>2016</v>
      </c>
      <c r="C19" s="318">
        <v>3191696.86</v>
      </c>
      <c r="D19" s="401">
        <v>-13330.370000000112</v>
      </c>
      <c r="E19" s="402">
        <v>-0.41592064726390277</v>
      </c>
      <c r="F19" s="401">
        <v>27021.580000000075</v>
      </c>
      <c r="G19" s="402">
        <v>0.8538500038462189</v>
      </c>
    </row>
    <row r="20" spans="2:7">
      <c r="B20" s="405">
        <v>2017</v>
      </c>
      <c r="C20" s="406">
        <v>3213139.95</v>
      </c>
      <c r="D20" s="407">
        <v>-16764.759999999776</v>
      </c>
      <c r="E20" s="408">
        <v>-0.51904813006076722</v>
      </c>
      <c r="F20" s="407">
        <v>21443.090000000317</v>
      </c>
      <c r="G20" s="408">
        <v>0.67183980624025708</v>
      </c>
    </row>
    <row r="21" spans="2:7">
      <c r="B21" s="34">
        <v>2018</v>
      </c>
      <c r="C21" s="346"/>
      <c r="D21" s="403"/>
      <c r="E21" s="404"/>
      <c r="F21" s="403"/>
      <c r="G21" s="404"/>
    </row>
    <row r="22" spans="2:7">
      <c r="B22" s="409" t="s">
        <v>9</v>
      </c>
      <c r="C22" s="330">
        <v>3193892.22</v>
      </c>
      <c r="D22" s="410">
        <v>-10785.329999999609</v>
      </c>
      <c r="E22" s="411">
        <v>-0.3365496163568622</v>
      </c>
      <c r="F22" s="410">
        <v>16460.94000000041</v>
      </c>
      <c r="G22" s="411">
        <v>0.51805809628714883</v>
      </c>
    </row>
    <row r="23" spans="2:7">
      <c r="B23" s="409" t="s">
        <v>10</v>
      </c>
      <c r="C23" s="330">
        <v>3209919.4</v>
      </c>
      <c r="D23" s="410">
        <v>16027.179999999702</v>
      </c>
      <c r="E23" s="411">
        <v>0.50180716492680233</v>
      </c>
      <c r="F23" s="410">
        <v>28447.249999999534</v>
      </c>
      <c r="G23" s="411">
        <v>0.89415367033778637</v>
      </c>
    </row>
    <row r="24" spans="2:7">
      <c r="B24" s="409" t="s">
        <v>67</v>
      </c>
      <c r="C24" s="330">
        <v>3230400</v>
      </c>
      <c r="D24" s="410">
        <v>20480.600000000093</v>
      </c>
      <c r="E24" s="411">
        <v>0.63804094271027623</v>
      </c>
      <c r="F24" s="410">
        <v>33645.569999999832</v>
      </c>
      <c r="G24" s="411">
        <v>1.0524915421795527</v>
      </c>
    </row>
    <row r="25" spans="2:7">
      <c r="B25" s="409" t="s">
        <v>68</v>
      </c>
      <c r="C25" s="333">
        <v>3246853.52</v>
      </c>
      <c r="D25" s="412">
        <v>16453.520000000019</v>
      </c>
      <c r="E25" s="413">
        <v>0.50933382862803001</v>
      </c>
      <c r="F25" s="412">
        <v>32846.299999999814</v>
      </c>
      <c r="G25" s="413">
        <v>1.0219734353925816</v>
      </c>
    </row>
    <row r="26" spans="2:7">
      <c r="B26" s="409" t="s">
        <v>69</v>
      </c>
      <c r="C26" s="333">
        <v>3261397.95</v>
      </c>
      <c r="D26" s="412">
        <v>14544.430000000168</v>
      </c>
      <c r="E26" s="413">
        <v>0.44795460929817921</v>
      </c>
      <c r="F26" s="412">
        <v>32311.860000000335</v>
      </c>
      <c r="G26" s="413">
        <v>1.0006503109367486</v>
      </c>
    </row>
    <row r="27" spans="2:7">
      <c r="B27" s="409" t="s">
        <v>70</v>
      </c>
      <c r="C27" s="333">
        <v>3273557.9</v>
      </c>
      <c r="D27" s="412">
        <v>12159.949999999721</v>
      </c>
      <c r="E27" s="413">
        <v>0.37284471832086297</v>
      </c>
      <c r="F27" s="412">
        <v>35147.589999999851</v>
      </c>
      <c r="G27" s="413">
        <v>1.0853346745922465</v>
      </c>
    </row>
    <row r="28" spans="2:7">
      <c r="B28" s="409" t="s">
        <v>71</v>
      </c>
      <c r="C28" s="333">
        <v>3267169.27</v>
      </c>
      <c r="D28" s="412">
        <v>-6388.6299999998882</v>
      </c>
      <c r="E28" s="413">
        <v>-0.19515860709229571</v>
      </c>
      <c r="F28" s="412">
        <v>37264.560000000056</v>
      </c>
      <c r="G28" s="413">
        <v>1.1537355849733331</v>
      </c>
    </row>
    <row r="29" spans="2:7">
      <c r="B29" s="73" t="s">
        <v>72</v>
      </c>
      <c r="C29" s="336">
        <v>3249275.31</v>
      </c>
      <c r="D29" s="414">
        <v>-17893.959999999963</v>
      </c>
      <c r="E29" s="415">
        <v>-0.5476900191339098</v>
      </c>
      <c r="F29" s="414">
        <v>36135.35999999987</v>
      </c>
      <c r="G29" s="415">
        <v>1.1246120792217624</v>
      </c>
    </row>
    <row r="30" spans="2:7">
      <c r="B30" s="409" t="s">
        <v>79</v>
      </c>
      <c r="C30" s="333">
        <v>3253670</v>
      </c>
      <c r="D30" s="412">
        <v>4394.6899999999441</v>
      </c>
      <c r="E30" s="413">
        <v>0.13525138933209746</v>
      </c>
      <c r="F30" s="412">
        <v>37398.290000000037</v>
      </c>
      <c r="G30" s="413">
        <v>1.1627839116863612</v>
      </c>
    </row>
    <row r="31" spans="2:7">
      <c r="B31" s="409" t="s">
        <v>80</v>
      </c>
      <c r="C31" s="333">
        <v>3258611.81</v>
      </c>
      <c r="D31" s="412">
        <v>4941.8100000000559</v>
      </c>
      <c r="E31" s="413">
        <v>0.1518841800182571</v>
      </c>
      <c r="F31" s="412">
        <v>40709.810000000056</v>
      </c>
      <c r="G31" s="413">
        <v>1.2651040957742055</v>
      </c>
    </row>
    <row r="32" spans="2:7">
      <c r="B32" s="409" t="s">
        <v>81</v>
      </c>
      <c r="C32" s="333">
        <v>3254137.61</v>
      </c>
      <c r="D32" s="412">
        <v>-4474.2000000001863</v>
      </c>
      <c r="E32" s="413">
        <v>-0.13730386621290336</v>
      </c>
      <c r="F32" s="412">
        <v>43258.089999999851</v>
      </c>
      <c r="G32" s="413">
        <v>1.3472349158712689</v>
      </c>
    </row>
    <row r="33" spans="2:7">
      <c r="B33" s="409" t="s">
        <v>82</v>
      </c>
      <c r="C33" s="333">
        <v>3254663.17</v>
      </c>
      <c r="D33" s="412">
        <v>525.56000000005588</v>
      </c>
      <c r="E33" s="413">
        <v>1.6150515527840525E-2</v>
      </c>
      <c r="F33" s="412">
        <v>49985.620000000112</v>
      </c>
      <c r="G33" s="413">
        <v>1.5597706546170258</v>
      </c>
    </row>
    <row r="34" spans="2:7">
      <c r="B34" s="59">
        <v>2019</v>
      </c>
      <c r="C34" s="340"/>
      <c r="D34" s="416"/>
      <c r="E34" s="417"/>
      <c r="F34" s="416"/>
      <c r="G34" s="417"/>
    </row>
    <row r="35" spans="2:7">
      <c r="B35" s="409" t="s">
        <v>9</v>
      </c>
      <c r="C35" s="330">
        <v>3234372.54</v>
      </c>
      <c r="D35" s="410">
        <v>-20290.629999999888</v>
      </c>
      <c r="E35" s="411">
        <v>-0.62343256245468126</v>
      </c>
      <c r="F35" s="410">
        <v>40480.319999999832</v>
      </c>
      <c r="G35" s="411">
        <v>1.2674291181936042</v>
      </c>
    </row>
    <row r="36" spans="2:7">
      <c r="B36" s="409" t="s">
        <v>10</v>
      </c>
      <c r="C36" s="330">
        <v>3239652.65</v>
      </c>
      <c r="D36" s="410">
        <v>5280.1099999998696</v>
      </c>
      <c r="E36" s="411">
        <v>0.16324990194233635</v>
      </c>
      <c r="F36" s="410">
        <v>29733.25</v>
      </c>
      <c r="G36" s="411">
        <v>0.92629272872085266</v>
      </c>
    </row>
    <row r="37" spans="2:7">
      <c r="B37" s="409" t="s">
        <v>67</v>
      </c>
      <c r="C37" s="330">
        <v>3254078.09</v>
      </c>
      <c r="D37" s="410">
        <v>14425.439999999944</v>
      </c>
      <c r="E37" s="411">
        <v>0.44527736638680437</v>
      </c>
      <c r="F37" s="410">
        <v>23678.089999999851</v>
      </c>
      <c r="G37" s="411">
        <v>0.73297703070826969</v>
      </c>
    </row>
    <row r="38" spans="2:7">
      <c r="B38" s="409" t="s">
        <v>68</v>
      </c>
      <c r="C38" s="333">
        <v>3266740.8</v>
      </c>
      <c r="D38" s="412">
        <v>12662.709999999963</v>
      </c>
      <c r="E38" s="413">
        <v>0.38913356255687859</v>
      </c>
      <c r="F38" s="412">
        <v>19887.279999999795</v>
      </c>
      <c r="G38" s="413">
        <v>0.61250930716454377</v>
      </c>
    </row>
    <row r="39" spans="2:7">
      <c r="B39" s="409" t="s">
        <v>69</v>
      </c>
      <c r="C39" s="333">
        <v>3277855.13636364</v>
      </c>
      <c r="D39" s="412">
        <v>11114.336363640148</v>
      </c>
      <c r="E39" s="413">
        <v>0.34022706557068716</v>
      </c>
      <c r="F39" s="412">
        <v>16457.186363639776</v>
      </c>
      <c r="G39" s="413">
        <v>0.50460528325406528</v>
      </c>
    </row>
    <row r="40" spans="2:7">
      <c r="B40" s="419" t="s">
        <v>70</v>
      </c>
      <c r="C40" s="333">
        <v>3286600</v>
      </c>
      <c r="D40" s="412">
        <v>8744.8636363600381</v>
      </c>
      <c r="E40" s="413">
        <v>0.26678615352298607</v>
      </c>
      <c r="F40" s="412">
        <v>13042.100000000093</v>
      </c>
      <c r="G40" s="413">
        <v>0.39840749418240762</v>
      </c>
    </row>
    <row r="41" spans="2:7">
      <c r="B41" s="419" t="s">
        <v>71</v>
      </c>
      <c r="C41" s="333">
        <v>3278833.34</v>
      </c>
      <c r="D41" s="412">
        <v>-7766.660000000149</v>
      </c>
      <c r="E41" s="413">
        <v>-0.23631290695551854</v>
      </c>
      <c r="F41" s="412">
        <v>11664.069999999832</v>
      </c>
      <c r="G41" s="413">
        <v>0.35700843868428933</v>
      </c>
    </row>
    <row r="42" spans="2:7">
      <c r="B42" s="418" t="s">
        <v>72</v>
      </c>
      <c r="C42" s="336">
        <v>3261551.7142857201</v>
      </c>
      <c r="D42" s="414">
        <v>-17281.625714279711</v>
      </c>
      <c r="E42" s="415">
        <v>-0.52706630445204894</v>
      </c>
      <c r="F42" s="414">
        <v>12276.404285720084</v>
      </c>
      <c r="G42" s="415">
        <v>0.37781976331578448</v>
      </c>
    </row>
    <row r="43" spans="2:7">
      <c r="B43" s="419" t="s">
        <v>79</v>
      </c>
      <c r="C43" s="333">
        <v>3266258.24</v>
      </c>
      <c r="D43" s="412">
        <v>4706.5257142800838</v>
      </c>
      <c r="E43" s="413">
        <v>0.14430326809369376</v>
      </c>
      <c r="F43" s="412">
        <v>12588.240000000224</v>
      </c>
      <c r="G43" s="413">
        <v>0.38689356941546293</v>
      </c>
    </row>
    <row r="44" spans="2:7">
      <c r="B44" s="419" t="s">
        <v>80</v>
      </c>
      <c r="C44" s="333">
        <v>3271976.2995652203</v>
      </c>
      <c r="D44" s="412">
        <v>5718.0595652200282</v>
      </c>
      <c r="E44" s="413">
        <v>0.17506452781945825</v>
      </c>
      <c r="F44" s="412">
        <v>13364.489565220196</v>
      </c>
      <c r="G44" s="413">
        <v>0.4101283105955531</v>
      </c>
    </row>
    <row r="45" spans="2:7">
      <c r="B45" s="419" t="s">
        <v>81</v>
      </c>
      <c r="C45" s="333">
        <v>3269092.3</v>
      </c>
      <c r="D45" s="412">
        <v>-2883.9995652204379</v>
      </c>
      <c r="E45" s="413">
        <v>-8.8142434454780982E-2</v>
      </c>
      <c r="F45" s="412">
        <v>14954.689999999944</v>
      </c>
      <c r="G45" s="413">
        <v>0.45955923787745689</v>
      </c>
    </row>
    <row r="46" spans="2:7">
      <c r="B46" s="419" t="s">
        <v>82</v>
      </c>
      <c r="C46" s="333">
        <v>3269088.5</v>
      </c>
      <c r="D46" s="412">
        <v>-3.7999999998137355</v>
      </c>
      <c r="E46" s="413">
        <v>-1.162402174941235E-4</v>
      </c>
      <c r="F46" s="412">
        <v>14425.330000000075</v>
      </c>
      <c r="G46" s="413">
        <v>0.44322036556552291</v>
      </c>
    </row>
    <row r="47" spans="2:7">
      <c r="B47" s="54">
        <v>2020</v>
      </c>
      <c r="C47" s="340"/>
      <c r="D47" s="416"/>
      <c r="E47" s="417"/>
      <c r="F47" s="416"/>
      <c r="G47" s="417"/>
    </row>
    <row r="48" spans="2:7">
      <c r="B48" s="409" t="s">
        <v>9</v>
      </c>
      <c r="C48" s="330">
        <v>3251119.4699999997</v>
      </c>
      <c r="D48" s="410">
        <v>-17969.030000000261</v>
      </c>
      <c r="E48" s="411">
        <v>-0.54966483776748021</v>
      </c>
      <c r="F48" s="410">
        <v>16746.929999999702</v>
      </c>
      <c r="G48" s="411">
        <v>0.51777987207373144</v>
      </c>
    </row>
    <row r="49" spans="2:7">
      <c r="B49" s="409" t="s">
        <v>10</v>
      </c>
      <c r="C49" s="330">
        <v>3257896.4</v>
      </c>
      <c r="D49" s="410">
        <v>6776.9300000001676</v>
      </c>
      <c r="E49" s="411">
        <v>0.20844912229571833</v>
      </c>
      <c r="F49" s="410">
        <v>18243.75</v>
      </c>
      <c r="G49" s="411">
        <v>0.56313907603644964</v>
      </c>
    </row>
    <row r="50" spans="2:7">
      <c r="B50" s="409" t="s">
        <v>67</v>
      </c>
      <c r="C50" s="330">
        <v>3252516.5454545422</v>
      </c>
      <c r="D50" s="410">
        <v>-5379.8545454577543</v>
      </c>
      <c r="E50" s="411">
        <v>-0.16513276927582865</v>
      </c>
      <c r="F50" s="410">
        <v>-1561.5445454576984</v>
      </c>
      <c r="G50" s="411">
        <v>-4.7987310146496043E-2</v>
      </c>
    </row>
    <row r="51" spans="2:7">
      <c r="B51" s="409" t="s">
        <v>68</v>
      </c>
      <c r="C51" s="333">
        <v>3211266.65</v>
      </c>
      <c r="D51" s="412">
        <v>-41249.895454542246</v>
      </c>
      <c r="E51" s="413">
        <v>-1.2682455224459943</v>
      </c>
      <c r="F51" s="412">
        <v>-55474.149999999907</v>
      </c>
      <c r="G51" s="413">
        <v>-1.6981497277041342</v>
      </c>
    </row>
    <row r="52" spans="2:7">
      <c r="B52" s="409" t="s">
        <v>69</v>
      </c>
      <c r="C52" s="333">
        <v>3220907</v>
      </c>
      <c r="D52" s="412">
        <v>9640.3500000000931</v>
      </c>
      <c r="E52" s="413">
        <v>0.30020397091597317</v>
      </c>
      <c r="F52" s="412">
        <v>-56948.136363639962</v>
      </c>
      <c r="G52" s="413">
        <v>-1.7373597671194432</v>
      </c>
    </row>
    <row r="53" spans="2:7">
      <c r="B53" s="409" t="s">
        <v>70</v>
      </c>
      <c r="C53" s="333">
        <v>3245252.4545454551</v>
      </c>
      <c r="D53" s="412">
        <v>24345.454545455053</v>
      </c>
      <c r="E53" s="413">
        <v>0.75585710936252326</v>
      </c>
      <c r="F53" s="412">
        <v>-41347.545454544947</v>
      </c>
      <c r="G53" s="413">
        <v>-1.2580644269015124</v>
      </c>
    </row>
    <row r="54" spans="2:7">
      <c r="B54" s="409" t="s">
        <v>71</v>
      </c>
      <c r="C54" s="333">
        <v>3262758</v>
      </c>
      <c r="D54" s="412">
        <v>17505.545454544947</v>
      </c>
      <c r="E54" s="413">
        <v>0.53942014372489666</v>
      </c>
      <c r="F54" s="412">
        <v>-16075.339999999851</v>
      </c>
      <c r="G54" s="413">
        <v>-0.4902762151369302</v>
      </c>
    </row>
    <row r="55" spans="2:7">
      <c r="B55" s="418" t="s">
        <v>72</v>
      </c>
      <c r="C55" s="336">
        <v>3263160</v>
      </c>
      <c r="D55" s="414">
        <v>402</v>
      </c>
      <c r="E55" s="415">
        <v>1.2320864740814841E-2</v>
      </c>
      <c r="F55" s="414">
        <v>1608.2857142798603</v>
      </c>
      <c r="G55" s="415">
        <v>4.931044653486083E-2</v>
      </c>
    </row>
    <row r="56" spans="2:7">
      <c r="B56" s="419" t="s">
        <v>79</v>
      </c>
      <c r="C56" s="333"/>
      <c r="D56" s="412"/>
      <c r="E56" s="413"/>
      <c r="F56" s="412"/>
      <c r="G56" s="413"/>
    </row>
    <row r="57" spans="2:7">
      <c r="B57" s="419" t="s">
        <v>80</v>
      </c>
      <c r="C57" s="333"/>
      <c r="D57" s="412"/>
      <c r="E57" s="413"/>
      <c r="F57" s="412"/>
      <c r="G57" s="413"/>
    </row>
    <row r="58" spans="2:7">
      <c r="B58" s="419" t="s">
        <v>81</v>
      </c>
      <c r="C58" s="333"/>
      <c r="D58" s="412"/>
      <c r="E58" s="413"/>
      <c r="F58" s="412"/>
      <c r="G58" s="413"/>
    </row>
    <row r="59" spans="2:7">
      <c r="B59" s="419" t="s">
        <v>82</v>
      </c>
      <c r="C59" s="333"/>
      <c r="D59" s="412"/>
      <c r="E59" s="413"/>
      <c r="F59" s="412"/>
      <c r="G59" s="413"/>
    </row>
  </sheetData>
  <mergeCells count="4">
    <mergeCell ref="B3:G3"/>
    <mergeCell ref="B4:G4"/>
    <mergeCell ref="C5:C6"/>
    <mergeCell ref="B5:B6"/>
  </mergeCells>
  <printOptions horizont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autoPageBreaks="0"/>
  </sheetPr>
  <dimension ref="A1:HG30"/>
  <sheetViews>
    <sheetView showGridLines="0" showRowColHeaders="0" topLeftCell="A3" zoomScaleNormal="100" workbookViewId="0">
      <pane ySplit="5" topLeftCell="A8" activePane="bottomLeft" state="frozen"/>
      <selection activeCell="L32" sqref="L32"/>
      <selection pane="bottomLeft" activeCell="I50" sqref="I50"/>
    </sheetView>
  </sheetViews>
  <sheetFormatPr baseColWidth="10" defaultColWidth="11.42578125" defaultRowHeight="15"/>
  <cols>
    <col min="1" max="1" width="2.85546875" style="421" customWidth="1"/>
    <col min="2" max="2" width="38.140625" style="354" customWidth="1"/>
    <col min="3" max="3" width="13" style="355" customWidth="1"/>
    <col min="4" max="4" width="12.42578125" style="355" customWidth="1"/>
    <col min="5" max="5" width="10.85546875" style="355" customWidth="1"/>
    <col min="6" max="6" width="11.85546875" style="355" customWidth="1"/>
    <col min="7" max="7" width="9.85546875" style="356" customWidth="1"/>
    <col min="8" max="8" width="11.85546875" style="357" customWidth="1"/>
    <col min="9" max="16384" width="11.42578125" style="355"/>
  </cols>
  <sheetData>
    <row r="1" spans="1:215" hidden="1">
      <c r="C1" s="354"/>
      <c r="E1" s="354"/>
    </row>
    <row r="2" spans="1:215" hidden="1">
      <c r="C2" s="354"/>
      <c r="E2" s="354"/>
    </row>
    <row r="3" spans="1:215" ht="28.5" customHeight="1">
      <c r="B3" s="1038" t="s">
        <v>294</v>
      </c>
      <c r="C3" s="1039"/>
      <c r="D3" s="1039"/>
      <c r="E3" s="1039"/>
      <c r="F3" s="1039"/>
      <c r="G3" s="1040"/>
    </row>
    <row r="4" spans="1:215" ht="24" customHeight="1">
      <c r="B4" s="1041" t="s">
        <v>232</v>
      </c>
      <c r="C4" s="1042"/>
      <c r="D4" s="1042"/>
      <c r="E4" s="1042"/>
      <c r="F4" s="1042"/>
      <c r="G4" s="1043"/>
    </row>
    <row r="5" spans="1:215" s="360" customFormat="1" ht="19.5">
      <c r="A5" s="359"/>
      <c r="B5" s="1044" t="s">
        <v>136</v>
      </c>
      <c r="C5" s="1047" t="s">
        <v>574</v>
      </c>
      <c r="D5" s="1044" t="s">
        <v>189</v>
      </c>
      <c r="E5" s="1051"/>
      <c r="F5" s="1044" t="s">
        <v>138</v>
      </c>
      <c r="G5" s="1051"/>
      <c r="H5" s="359"/>
      <c r="I5" s="359"/>
      <c r="J5" s="359"/>
      <c r="K5" s="359"/>
      <c r="L5" s="359"/>
      <c r="M5" s="359"/>
      <c r="N5" s="359"/>
      <c r="O5" s="359"/>
      <c r="P5" s="359"/>
      <c r="Q5" s="359"/>
      <c r="R5" s="359"/>
      <c r="S5" s="359"/>
      <c r="T5" s="359"/>
      <c r="U5" s="359"/>
      <c r="V5" s="359"/>
      <c r="W5" s="359"/>
      <c r="X5" s="359"/>
      <c r="Y5" s="359"/>
      <c r="Z5" s="359"/>
      <c r="AA5" s="359"/>
      <c r="AB5" s="359"/>
      <c r="AC5" s="359"/>
      <c r="AD5" s="359"/>
      <c r="AE5" s="359"/>
      <c r="AF5" s="359"/>
      <c r="AG5" s="359"/>
      <c r="AH5" s="359"/>
      <c r="AI5" s="359"/>
      <c r="AJ5" s="359"/>
      <c r="AK5" s="359"/>
      <c r="AL5" s="359"/>
      <c r="AM5" s="359"/>
      <c r="AN5" s="359"/>
      <c r="AO5" s="359"/>
      <c r="AP5" s="359"/>
      <c r="AQ5" s="359"/>
      <c r="AR5" s="359"/>
      <c r="AS5" s="359"/>
      <c r="AT5" s="359"/>
      <c r="AU5" s="359"/>
      <c r="AV5" s="359"/>
      <c r="AW5" s="359"/>
      <c r="AX5" s="359"/>
      <c r="AY5" s="359"/>
      <c r="AZ5" s="359"/>
      <c r="BA5" s="359"/>
      <c r="BB5" s="359"/>
      <c r="BC5" s="359"/>
      <c r="BD5" s="359"/>
      <c r="BE5" s="359"/>
      <c r="BF5" s="359"/>
      <c r="BG5" s="359"/>
      <c r="BH5" s="359"/>
      <c r="BI5" s="359"/>
      <c r="BJ5" s="359"/>
      <c r="BK5" s="359"/>
      <c r="BL5" s="359"/>
      <c r="BM5" s="359"/>
      <c r="BN5" s="359"/>
      <c r="BO5" s="359"/>
      <c r="BP5" s="359"/>
      <c r="BQ5" s="359"/>
      <c r="BR5" s="359"/>
      <c r="BS5" s="359"/>
      <c r="BT5" s="359"/>
      <c r="BU5" s="359"/>
      <c r="BV5" s="359"/>
      <c r="BW5" s="359"/>
      <c r="BX5" s="359"/>
      <c r="BY5" s="359"/>
      <c r="BZ5" s="359"/>
      <c r="CA5" s="359"/>
      <c r="CB5" s="359"/>
      <c r="CC5" s="359"/>
      <c r="CD5" s="359"/>
      <c r="CE5" s="359"/>
      <c r="CF5" s="359"/>
      <c r="CG5" s="359"/>
      <c r="CH5" s="359"/>
      <c r="CI5" s="359"/>
      <c r="CJ5" s="359"/>
      <c r="CK5" s="359"/>
      <c r="CL5" s="359"/>
      <c r="CM5" s="359"/>
      <c r="CN5" s="359"/>
      <c r="CO5" s="359"/>
      <c r="CP5" s="359"/>
      <c r="CQ5" s="359"/>
      <c r="CR5" s="359"/>
      <c r="CS5" s="359"/>
      <c r="CT5" s="359"/>
      <c r="CU5" s="359"/>
      <c r="CV5" s="359"/>
      <c r="CW5" s="359"/>
      <c r="CX5" s="359"/>
      <c r="CY5" s="359"/>
      <c r="CZ5" s="359"/>
      <c r="DA5" s="359"/>
      <c r="DB5" s="359"/>
      <c r="DC5" s="359"/>
      <c r="DD5" s="359"/>
      <c r="DE5" s="359"/>
      <c r="DF5" s="359"/>
      <c r="DG5" s="359"/>
      <c r="DH5" s="359"/>
      <c r="DI5" s="359"/>
      <c r="DJ5" s="359"/>
      <c r="DK5" s="359"/>
      <c r="DL5" s="359"/>
      <c r="DM5" s="359"/>
      <c r="DN5" s="359"/>
      <c r="DO5" s="359"/>
      <c r="DP5" s="359"/>
      <c r="DQ5" s="359"/>
      <c r="DR5" s="359"/>
      <c r="DS5" s="359"/>
      <c r="DT5" s="359"/>
      <c r="DU5" s="359"/>
      <c r="DV5" s="359"/>
      <c r="DW5" s="359"/>
      <c r="DX5" s="359"/>
      <c r="DY5" s="359"/>
      <c r="DZ5" s="359"/>
      <c r="EA5" s="359"/>
      <c r="EB5" s="359"/>
      <c r="EC5" s="359"/>
      <c r="ED5" s="359"/>
      <c r="EE5" s="359"/>
      <c r="EF5" s="359"/>
      <c r="EG5" s="359"/>
      <c r="EH5" s="359"/>
      <c r="EI5" s="359"/>
      <c r="EJ5" s="359"/>
      <c r="EK5" s="359"/>
      <c r="EL5" s="359"/>
      <c r="EM5" s="359"/>
      <c r="EN5" s="359"/>
      <c r="EO5" s="359"/>
      <c r="EP5" s="359"/>
      <c r="EQ5" s="359"/>
      <c r="ER5" s="359"/>
      <c r="ES5" s="359"/>
      <c r="ET5" s="359"/>
      <c r="EU5" s="359"/>
      <c r="EV5" s="359"/>
      <c r="EW5" s="359"/>
      <c r="EX5" s="359"/>
      <c r="EY5" s="359"/>
      <c r="EZ5" s="359"/>
      <c r="FA5" s="359"/>
      <c r="FB5" s="359"/>
      <c r="FC5" s="359"/>
      <c r="FD5" s="359"/>
      <c r="FE5" s="359"/>
      <c r="FF5" s="359"/>
      <c r="FG5" s="359"/>
      <c r="FH5" s="359"/>
      <c r="FI5" s="359"/>
      <c r="FJ5" s="359"/>
      <c r="FK5" s="359"/>
      <c r="FL5" s="359"/>
      <c r="FM5" s="359"/>
      <c r="FN5" s="359"/>
      <c r="FO5" s="359"/>
      <c r="FP5" s="359"/>
      <c r="FQ5" s="359"/>
      <c r="FR5" s="359"/>
      <c r="FS5" s="359"/>
      <c r="FT5" s="359"/>
      <c r="FU5" s="359"/>
      <c r="FV5" s="359"/>
      <c r="FW5" s="359"/>
      <c r="FX5" s="359"/>
      <c r="FY5" s="359"/>
      <c r="FZ5" s="359"/>
      <c r="GA5" s="359"/>
      <c r="GB5" s="359"/>
      <c r="GC5" s="359"/>
      <c r="GD5" s="359"/>
      <c r="GE5" s="359"/>
      <c r="GF5" s="359"/>
      <c r="GG5" s="359"/>
      <c r="GH5" s="359"/>
      <c r="GI5" s="359"/>
      <c r="GJ5" s="359"/>
      <c r="GK5" s="359"/>
      <c r="GL5" s="359"/>
      <c r="GM5" s="359"/>
      <c r="GN5" s="359"/>
      <c r="GO5" s="359"/>
      <c r="GP5" s="359"/>
      <c r="GQ5" s="359"/>
      <c r="GR5" s="359"/>
      <c r="GS5" s="359"/>
      <c r="GT5" s="359"/>
      <c r="GU5" s="359"/>
      <c r="GV5" s="359"/>
      <c r="GW5" s="359"/>
      <c r="GX5" s="359"/>
      <c r="GY5" s="359"/>
      <c r="GZ5" s="359"/>
      <c r="HA5" s="359"/>
      <c r="HB5" s="359"/>
      <c r="HC5" s="359"/>
      <c r="HD5" s="359"/>
      <c r="HE5" s="359"/>
      <c r="HF5" s="359"/>
      <c r="HG5" s="359"/>
    </row>
    <row r="6" spans="1:215" s="360" customFormat="1" ht="14.45" customHeight="1">
      <c r="A6" s="359"/>
      <c r="B6" s="1045"/>
      <c r="C6" s="1048"/>
      <c r="D6" s="1046"/>
      <c r="E6" s="1052"/>
      <c r="F6" s="1046"/>
      <c r="G6" s="1052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W6" s="359"/>
      <c r="X6" s="359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  <c r="AR6" s="359"/>
      <c r="AS6" s="359"/>
      <c r="AT6" s="359"/>
      <c r="AU6" s="359"/>
      <c r="AV6" s="359"/>
      <c r="AW6" s="359"/>
      <c r="AX6" s="359"/>
      <c r="AY6" s="359"/>
      <c r="AZ6" s="359"/>
      <c r="BA6" s="359"/>
      <c r="BB6" s="359"/>
      <c r="BC6" s="359"/>
      <c r="BD6" s="359"/>
      <c r="BE6" s="359"/>
      <c r="BF6" s="359"/>
      <c r="BG6" s="359"/>
      <c r="BH6" s="359"/>
      <c r="BI6" s="359"/>
      <c r="BJ6" s="359"/>
      <c r="BK6" s="359"/>
      <c r="BL6" s="359"/>
      <c r="BM6" s="359"/>
      <c r="BN6" s="359"/>
      <c r="BO6" s="359"/>
      <c r="BP6" s="359"/>
      <c r="BQ6" s="359"/>
      <c r="BR6" s="359"/>
      <c r="BS6" s="359"/>
      <c r="BT6" s="359"/>
      <c r="BU6" s="359"/>
      <c r="BV6" s="359"/>
      <c r="BW6" s="359"/>
      <c r="BX6" s="359"/>
      <c r="BY6" s="359"/>
      <c r="BZ6" s="359"/>
      <c r="CA6" s="359"/>
      <c r="CB6" s="359"/>
      <c r="CC6" s="359"/>
      <c r="CD6" s="359"/>
      <c r="CE6" s="359"/>
      <c r="CF6" s="359"/>
      <c r="CG6" s="359"/>
      <c r="CH6" s="359"/>
      <c r="CI6" s="359"/>
      <c r="CJ6" s="359"/>
      <c r="CK6" s="359"/>
      <c r="CL6" s="359"/>
      <c r="CM6" s="359"/>
      <c r="CN6" s="359"/>
      <c r="CO6" s="359"/>
      <c r="CP6" s="359"/>
      <c r="CQ6" s="359"/>
      <c r="CR6" s="359"/>
      <c r="CS6" s="359"/>
      <c r="CT6" s="359"/>
      <c r="CU6" s="359"/>
      <c r="CV6" s="359"/>
      <c r="CW6" s="359"/>
      <c r="CX6" s="359"/>
      <c r="CY6" s="359"/>
      <c r="CZ6" s="359"/>
      <c r="DA6" s="359"/>
      <c r="DB6" s="359"/>
      <c r="DC6" s="359"/>
      <c r="DD6" s="359"/>
      <c r="DE6" s="359"/>
      <c r="DF6" s="359"/>
      <c r="DG6" s="359"/>
      <c r="DH6" s="359"/>
      <c r="DI6" s="359"/>
      <c r="DJ6" s="359"/>
      <c r="DK6" s="359"/>
      <c r="DL6" s="359"/>
      <c r="DM6" s="359"/>
      <c r="DN6" s="359"/>
      <c r="DO6" s="359"/>
      <c r="DP6" s="359"/>
      <c r="DQ6" s="359"/>
      <c r="DR6" s="359"/>
      <c r="DS6" s="359"/>
      <c r="DT6" s="359"/>
      <c r="DU6" s="359"/>
      <c r="DV6" s="359"/>
      <c r="DW6" s="359"/>
      <c r="DX6" s="359"/>
      <c r="DY6" s="359"/>
      <c r="DZ6" s="359"/>
      <c r="EA6" s="359"/>
      <c r="EB6" s="359"/>
      <c r="EC6" s="359"/>
      <c r="ED6" s="359"/>
      <c r="EE6" s="359"/>
      <c r="EF6" s="359"/>
      <c r="EG6" s="359"/>
      <c r="EH6" s="359"/>
      <c r="EI6" s="359"/>
      <c r="EJ6" s="359"/>
      <c r="EK6" s="359"/>
      <c r="EL6" s="359"/>
      <c r="EM6" s="359"/>
      <c r="EN6" s="359"/>
      <c r="EO6" s="359"/>
      <c r="EP6" s="359"/>
      <c r="EQ6" s="359"/>
      <c r="ER6" s="359"/>
      <c r="ES6" s="359"/>
      <c r="ET6" s="359"/>
      <c r="EU6" s="359"/>
      <c r="EV6" s="359"/>
      <c r="EW6" s="359"/>
      <c r="EX6" s="359"/>
      <c r="EY6" s="359"/>
      <c r="EZ6" s="359"/>
      <c r="FA6" s="359"/>
      <c r="FB6" s="359"/>
      <c r="FC6" s="359"/>
      <c r="FD6" s="359"/>
      <c r="FE6" s="359"/>
      <c r="FF6" s="359"/>
      <c r="FG6" s="359"/>
      <c r="FH6" s="359"/>
      <c r="FI6" s="359"/>
      <c r="FJ6" s="359"/>
      <c r="FK6" s="359"/>
      <c r="FL6" s="359"/>
      <c r="FM6" s="359"/>
      <c r="FN6" s="359"/>
      <c r="FO6" s="359"/>
      <c r="FP6" s="359"/>
      <c r="FQ6" s="359"/>
      <c r="FR6" s="359"/>
      <c r="FS6" s="359"/>
      <c r="FT6" s="359"/>
      <c r="FU6" s="359"/>
      <c r="FV6" s="359"/>
      <c r="FW6" s="359"/>
      <c r="FX6" s="359"/>
      <c r="FY6" s="359"/>
      <c r="FZ6" s="359"/>
      <c r="GA6" s="359"/>
      <c r="GB6" s="359"/>
      <c r="GC6" s="359"/>
      <c r="GD6" s="359"/>
      <c r="GE6" s="359"/>
      <c r="GF6" s="359"/>
      <c r="GG6" s="359"/>
      <c r="GH6" s="359"/>
      <c r="GI6" s="359"/>
      <c r="GJ6" s="359"/>
      <c r="GK6" s="359"/>
      <c r="GL6" s="359"/>
      <c r="GM6" s="359"/>
      <c r="GN6" s="359"/>
      <c r="GO6" s="359"/>
      <c r="GP6" s="359"/>
      <c r="GQ6" s="359"/>
      <c r="GR6" s="359"/>
      <c r="GS6" s="359"/>
      <c r="GT6" s="359"/>
      <c r="GU6" s="359"/>
      <c r="GV6" s="359"/>
      <c r="GW6" s="359"/>
      <c r="GX6" s="359"/>
      <c r="GY6" s="359"/>
      <c r="GZ6" s="359"/>
      <c r="HA6" s="359"/>
      <c r="HB6" s="359"/>
      <c r="HC6" s="359"/>
      <c r="HD6" s="359"/>
      <c r="HE6" s="359"/>
      <c r="HF6" s="359"/>
      <c r="HG6" s="359"/>
    </row>
    <row r="7" spans="1:215" s="360" customFormat="1" ht="28.5" customHeight="1">
      <c r="A7" s="359"/>
      <c r="B7" s="1046"/>
      <c r="C7" s="1049"/>
      <c r="D7" s="361" t="s">
        <v>11</v>
      </c>
      <c r="E7" s="362" t="s">
        <v>8</v>
      </c>
      <c r="F7" s="361" t="s">
        <v>11</v>
      </c>
      <c r="G7" s="362" t="s">
        <v>8</v>
      </c>
      <c r="H7" s="359"/>
      <c r="I7" s="359"/>
      <c r="J7" s="359"/>
      <c r="K7" s="359"/>
      <c r="L7" s="359"/>
      <c r="M7" s="359"/>
      <c r="N7" s="359"/>
      <c r="O7" s="359"/>
      <c r="P7" s="359"/>
      <c r="Q7" s="359"/>
      <c r="R7" s="359"/>
      <c r="S7" s="359"/>
      <c r="T7" s="359"/>
      <c r="U7" s="359"/>
      <c r="V7" s="359"/>
      <c r="W7" s="359"/>
      <c r="X7" s="359"/>
      <c r="Y7" s="359"/>
      <c r="Z7" s="359"/>
      <c r="AA7" s="359"/>
      <c r="AB7" s="359"/>
      <c r="AC7" s="359"/>
      <c r="AD7" s="359"/>
      <c r="AE7" s="359"/>
      <c r="AF7" s="359"/>
      <c r="AG7" s="359"/>
      <c r="AH7" s="359"/>
      <c r="AI7" s="359"/>
      <c r="AJ7" s="359"/>
      <c r="AK7" s="359"/>
      <c r="AL7" s="359"/>
      <c r="AM7" s="359"/>
      <c r="AN7" s="359"/>
      <c r="AO7" s="359"/>
      <c r="AP7" s="359"/>
      <c r="AQ7" s="359"/>
      <c r="AR7" s="359"/>
      <c r="AS7" s="359"/>
      <c r="AT7" s="359"/>
      <c r="AU7" s="359"/>
      <c r="AV7" s="359"/>
      <c r="AW7" s="359"/>
      <c r="AX7" s="359"/>
      <c r="AY7" s="359"/>
      <c r="AZ7" s="359"/>
      <c r="BA7" s="359"/>
      <c r="BB7" s="359"/>
      <c r="BC7" s="359"/>
      <c r="BD7" s="359"/>
      <c r="BE7" s="359"/>
      <c r="BF7" s="359"/>
      <c r="BG7" s="359"/>
      <c r="BH7" s="359"/>
      <c r="BI7" s="359"/>
      <c r="BJ7" s="359"/>
      <c r="BK7" s="359"/>
      <c r="BL7" s="359"/>
      <c r="BM7" s="359"/>
      <c r="BN7" s="359"/>
      <c r="BO7" s="359"/>
      <c r="BP7" s="359"/>
      <c r="BQ7" s="359"/>
      <c r="BR7" s="359"/>
      <c r="BS7" s="359"/>
      <c r="BT7" s="359"/>
      <c r="BU7" s="359"/>
      <c r="BV7" s="359"/>
      <c r="BW7" s="359"/>
      <c r="BX7" s="359"/>
      <c r="BY7" s="359"/>
      <c r="BZ7" s="359"/>
      <c r="CA7" s="359"/>
      <c r="CB7" s="359"/>
      <c r="CC7" s="359"/>
      <c r="CD7" s="359"/>
      <c r="CE7" s="359"/>
      <c r="CF7" s="359"/>
      <c r="CG7" s="359"/>
      <c r="CH7" s="359"/>
      <c r="CI7" s="359"/>
      <c r="CJ7" s="359"/>
      <c r="CK7" s="359"/>
      <c r="CL7" s="359"/>
      <c r="CM7" s="359"/>
      <c r="CN7" s="359"/>
      <c r="CO7" s="359"/>
      <c r="CP7" s="359"/>
      <c r="CQ7" s="359"/>
      <c r="CR7" s="359"/>
      <c r="CS7" s="359"/>
      <c r="CT7" s="359"/>
      <c r="CU7" s="359"/>
      <c r="CV7" s="359"/>
      <c r="CW7" s="359"/>
      <c r="CX7" s="359"/>
      <c r="CY7" s="359"/>
      <c r="CZ7" s="359"/>
      <c r="DA7" s="359"/>
      <c r="DB7" s="359"/>
      <c r="DC7" s="359"/>
      <c r="DD7" s="359"/>
      <c r="DE7" s="359"/>
      <c r="DF7" s="359"/>
      <c r="DG7" s="359"/>
      <c r="DH7" s="359"/>
      <c r="DI7" s="359"/>
      <c r="DJ7" s="359"/>
      <c r="DK7" s="359"/>
      <c r="DL7" s="359"/>
      <c r="DM7" s="359"/>
      <c r="DN7" s="359"/>
      <c r="DO7" s="359"/>
      <c r="DP7" s="359"/>
      <c r="DQ7" s="359"/>
      <c r="DR7" s="359"/>
      <c r="DS7" s="359"/>
      <c r="DT7" s="359"/>
      <c r="DU7" s="359"/>
      <c r="DV7" s="359"/>
      <c r="DW7" s="359"/>
      <c r="DX7" s="359"/>
      <c r="DY7" s="359"/>
      <c r="DZ7" s="359"/>
      <c r="EA7" s="359"/>
      <c r="EB7" s="359"/>
      <c r="EC7" s="359"/>
      <c r="ED7" s="359"/>
      <c r="EE7" s="359"/>
      <c r="EF7" s="359"/>
      <c r="EG7" s="359"/>
      <c r="EH7" s="359"/>
      <c r="EI7" s="359"/>
      <c r="EJ7" s="359"/>
      <c r="EK7" s="359"/>
      <c r="EL7" s="359"/>
      <c r="EM7" s="359"/>
      <c r="EN7" s="359"/>
      <c r="EO7" s="359"/>
      <c r="EP7" s="359"/>
      <c r="EQ7" s="359"/>
      <c r="ER7" s="359"/>
      <c r="ES7" s="359"/>
      <c r="ET7" s="359"/>
      <c r="EU7" s="359"/>
      <c r="EV7" s="359"/>
      <c r="EW7" s="359"/>
      <c r="EX7" s="359"/>
      <c r="EY7" s="359"/>
      <c r="EZ7" s="359"/>
      <c r="FA7" s="359"/>
      <c r="FB7" s="359"/>
      <c r="FC7" s="359"/>
      <c r="FD7" s="359"/>
      <c r="FE7" s="359"/>
      <c r="FF7" s="359"/>
      <c r="FG7" s="359"/>
      <c r="FH7" s="359"/>
      <c r="FI7" s="359"/>
      <c r="FJ7" s="359"/>
      <c r="FK7" s="359"/>
      <c r="FL7" s="359"/>
      <c r="FM7" s="359"/>
      <c r="FN7" s="359"/>
      <c r="FO7" s="359"/>
      <c r="FP7" s="359"/>
      <c r="FQ7" s="359"/>
      <c r="FR7" s="359"/>
      <c r="FS7" s="359"/>
      <c r="FT7" s="359"/>
      <c r="FU7" s="359"/>
      <c r="FV7" s="359"/>
      <c r="FW7" s="359"/>
      <c r="FX7" s="359"/>
      <c r="FY7" s="359"/>
      <c r="FZ7" s="359"/>
      <c r="GA7" s="359"/>
      <c r="GB7" s="359"/>
      <c r="GC7" s="359"/>
      <c r="GD7" s="359"/>
      <c r="GE7" s="359"/>
      <c r="GF7" s="359"/>
      <c r="GG7" s="359"/>
      <c r="GH7" s="359"/>
      <c r="GI7" s="359"/>
      <c r="GJ7" s="359"/>
      <c r="GK7" s="359"/>
      <c r="GL7" s="359"/>
      <c r="GM7" s="359"/>
      <c r="GN7" s="359"/>
      <c r="GO7" s="359"/>
      <c r="GP7" s="359"/>
      <c r="GQ7" s="359"/>
      <c r="GR7" s="359"/>
      <c r="GS7" s="359"/>
      <c r="GT7" s="359"/>
      <c r="GU7" s="359"/>
      <c r="GV7" s="359"/>
      <c r="GW7" s="359"/>
      <c r="GX7" s="359"/>
      <c r="GY7" s="359"/>
      <c r="GZ7" s="359"/>
      <c r="HA7" s="359"/>
      <c r="HB7" s="359"/>
      <c r="HC7" s="359"/>
      <c r="HD7" s="359"/>
      <c r="HE7" s="359"/>
      <c r="HF7" s="359"/>
      <c r="HG7" s="359"/>
    </row>
    <row r="8" spans="1:215" s="367" customFormat="1" ht="27.2" customHeight="1">
      <c r="A8" s="363"/>
      <c r="B8" s="364" t="s">
        <v>139</v>
      </c>
      <c r="C8" s="6">
        <v>266006.95238095202</v>
      </c>
      <c r="D8" s="365">
        <v>-625.43892339599552</v>
      </c>
      <c r="E8" s="366">
        <v>-2.345697461348939E-3</v>
      </c>
      <c r="F8" s="365">
        <v>-162.04761904798215</v>
      </c>
      <c r="G8" s="366">
        <v>-6.0881477199814515E-4</v>
      </c>
    </row>
    <row r="9" spans="1:215" s="367" customFormat="1" ht="21.6" customHeight="1">
      <c r="A9" s="363"/>
      <c r="B9" s="364" t="s">
        <v>140</v>
      </c>
      <c r="C9" s="6">
        <v>1620.57142857143</v>
      </c>
      <c r="D9" s="365">
        <v>14.006211180130094</v>
      </c>
      <c r="E9" s="366">
        <v>8.7181093107897567E-3</v>
      </c>
      <c r="F9" s="365">
        <v>95.571428571430033</v>
      </c>
      <c r="G9" s="366">
        <v>6.2669789227167261E-2</v>
      </c>
    </row>
    <row r="10" spans="1:215" s="367" customFormat="1" ht="24.2" customHeight="1">
      <c r="A10" s="363"/>
      <c r="B10" s="364" t="s">
        <v>141</v>
      </c>
      <c r="C10" s="6">
        <v>211319.904761905</v>
      </c>
      <c r="D10" s="365">
        <v>-270.70393374699051</v>
      </c>
      <c r="E10" s="366">
        <v>-1.2793759392997206E-3</v>
      </c>
      <c r="F10" s="365">
        <v>-4224.0952380950039</v>
      </c>
      <c r="G10" s="366">
        <v>-1.959736869546358E-2</v>
      </c>
    </row>
    <row r="11" spans="1:215" s="367" customFormat="1" ht="30.95" customHeight="1">
      <c r="A11" s="363"/>
      <c r="B11" s="364" t="s">
        <v>142</v>
      </c>
      <c r="C11" s="6">
        <v>1677.3333333333301</v>
      </c>
      <c r="D11" s="365">
        <v>7.202898550719965</v>
      </c>
      <c r="E11" s="366">
        <v>4.312776056714096E-3</v>
      </c>
      <c r="F11" s="365">
        <v>57.333333333330074</v>
      </c>
      <c r="G11" s="366">
        <v>3.5390946502055654E-2</v>
      </c>
    </row>
    <row r="12" spans="1:215" s="367" customFormat="1" ht="42" customHeight="1">
      <c r="A12" s="363"/>
      <c r="B12" s="364" t="s">
        <v>143</v>
      </c>
      <c r="C12" s="6">
        <v>2418.4761904761899</v>
      </c>
      <c r="D12" s="365">
        <v>4.9979296066198913</v>
      </c>
      <c r="E12" s="366">
        <v>2.0708409467169453E-3</v>
      </c>
      <c r="F12" s="365">
        <v>-22.523809523810087</v>
      </c>
      <c r="G12" s="366">
        <v>-9.2272878016428361E-3</v>
      </c>
    </row>
    <row r="13" spans="1:215" s="367" customFormat="1" ht="22.7" customHeight="1">
      <c r="A13" s="363"/>
      <c r="B13" s="364" t="s">
        <v>98</v>
      </c>
      <c r="C13" s="6">
        <v>388946.42857142899</v>
      </c>
      <c r="D13" s="365">
        <v>369.64596273296047</v>
      </c>
      <c r="E13" s="366">
        <v>9.5128164954005889E-4</v>
      </c>
      <c r="F13" s="365">
        <v>5962.4285714289872</v>
      </c>
      <c r="G13" s="366">
        <v>1.5568348994811743E-2</v>
      </c>
      <c r="H13" s="422"/>
    </row>
    <row r="14" spans="1:215" s="367" customFormat="1" ht="30.95" customHeight="1">
      <c r="A14" s="363"/>
      <c r="B14" s="364" t="s">
        <v>163</v>
      </c>
      <c r="C14" s="6">
        <v>770725.90476190497</v>
      </c>
      <c r="D14" s="365">
        <v>449.29606625298038</v>
      </c>
      <c r="E14" s="366">
        <v>5.8329184760497199E-4</v>
      </c>
      <c r="F14" s="365">
        <v>-15337.095238095033</v>
      </c>
      <c r="G14" s="366">
        <v>-1.9511279933154269E-2</v>
      </c>
    </row>
    <row r="15" spans="1:215" s="367" customFormat="1" ht="22.7" customHeight="1">
      <c r="A15" s="363"/>
      <c r="B15" s="364" t="s">
        <v>144</v>
      </c>
      <c r="C15" s="6">
        <v>208638.85714285701</v>
      </c>
      <c r="D15" s="365">
        <v>740.29192546600825</v>
      </c>
      <c r="E15" s="366">
        <v>3.5608322967111139E-3</v>
      </c>
      <c r="F15" s="365">
        <v>6164.857142857014</v>
      </c>
      <c r="G15" s="366">
        <v>3.0447648304755326E-2</v>
      </c>
    </row>
    <row r="16" spans="1:215" s="367" customFormat="1" ht="20.85" customHeight="1">
      <c r="A16" s="363"/>
      <c r="B16" s="364" t="s">
        <v>145</v>
      </c>
      <c r="C16" s="6">
        <v>329534.66666666698</v>
      </c>
      <c r="D16" s="365">
        <v>1149.5797101449571</v>
      </c>
      <c r="E16" s="366">
        <v>3.5007062007574863E-3</v>
      </c>
      <c r="F16" s="365">
        <v>-4110.3333333330229</v>
      </c>
      <c r="G16" s="366">
        <v>-1.2319481284997602E-2</v>
      </c>
    </row>
    <row r="17" spans="1:8" s="367" customFormat="1" ht="26.25" customHeight="1">
      <c r="A17" s="363"/>
      <c r="B17" s="364" t="s">
        <v>146</v>
      </c>
      <c r="C17" s="6">
        <v>65988</v>
      </c>
      <c r="D17" s="365">
        <v>105.34782608700334</v>
      </c>
      <c r="E17" s="366">
        <v>1.5990222404664856E-3</v>
      </c>
      <c r="F17" s="365">
        <v>1063</v>
      </c>
      <c r="G17" s="366">
        <v>1.6372737774354995E-2</v>
      </c>
    </row>
    <row r="18" spans="1:8" s="367" customFormat="1" ht="21.95" customHeight="1">
      <c r="A18" s="363"/>
      <c r="B18" s="364" t="s">
        <v>155</v>
      </c>
      <c r="C18" s="6">
        <v>59330.666666666599</v>
      </c>
      <c r="D18" s="365">
        <v>-45.246376811701339</v>
      </c>
      <c r="E18" s="366">
        <v>-7.6203252282736056E-4</v>
      </c>
      <c r="F18" s="365">
        <v>-324.33333333340124</v>
      </c>
      <c r="G18" s="366">
        <v>-5.4368172547716309E-3</v>
      </c>
    </row>
    <row r="19" spans="1:8" s="367" customFormat="1" ht="21.95" customHeight="1">
      <c r="A19" s="363"/>
      <c r="B19" s="364" t="s">
        <v>147</v>
      </c>
      <c r="C19" s="6">
        <v>48430.142857142797</v>
      </c>
      <c r="D19" s="365">
        <v>85.22981366449676</v>
      </c>
      <c r="E19" s="366">
        <v>1.7629530864571308E-3</v>
      </c>
      <c r="F19" s="365">
        <v>244.14285714279686</v>
      </c>
      <c r="G19" s="366">
        <v>5.0666761537125904E-3</v>
      </c>
    </row>
    <row r="20" spans="1:8" s="367" customFormat="1" ht="30.95" customHeight="1">
      <c r="A20" s="363"/>
      <c r="B20" s="364" t="s">
        <v>156</v>
      </c>
      <c r="C20" s="6">
        <v>288817.38095238101</v>
      </c>
      <c r="D20" s="365">
        <v>-195.01035196700832</v>
      </c>
      <c r="E20" s="366">
        <v>-6.7474737358808046E-4</v>
      </c>
      <c r="F20" s="365">
        <v>2644.380952381005</v>
      </c>
      <c r="G20" s="366">
        <v>9.2404977142532818E-3</v>
      </c>
    </row>
    <row r="21" spans="1:8" s="367" customFormat="1" ht="30.95" customHeight="1">
      <c r="A21" s="363"/>
      <c r="B21" s="364" t="s">
        <v>157</v>
      </c>
      <c r="C21" s="6">
        <v>131995.61904761899</v>
      </c>
      <c r="D21" s="365">
        <v>147.31469979300164</v>
      </c>
      <c r="E21" s="366">
        <v>1.117304469872904E-3</v>
      </c>
      <c r="F21" s="365">
        <v>-632.38095238100505</v>
      </c>
      <c r="G21" s="366">
        <v>-4.768080287578802E-3</v>
      </c>
    </row>
    <row r="22" spans="1:8" s="367" customFormat="1" ht="30.95" customHeight="1">
      <c r="A22" s="363"/>
      <c r="B22" s="364" t="s">
        <v>158</v>
      </c>
      <c r="C22" s="6">
        <v>1127.9523809523801</v>
      </c>
      <c r="D22" s="365">
        <v>3.9958592132500144</v>
      </c>
      <c r="E22" s="366">
        <v>3.5551724074407431E-3</v>
      </c>
      <c r="F22" s="365">
        <v>45.952380952380054</v>
      </c>
      <c r="G22" s="366">
        <v>4.2469853005896452E-2</v>
      </c>
    </row>
    <row r="23" spans="1:8" s="367" customFormat="1" ht="22.7" customHeight="1">
      <c r="A23" s="363"/>
      <c r="B23" s="364" t="s">
        <v>148</v>
      </c>
      <c r="C23" s="6">
        <v>88702.476190476198</v>
      </c>
      <c r="D23" s="365">
        <v>-1427.3064182195085</v>
      </c>
      <c r="E23" s="366">
        <v>-1.5836124052537093E-2</v>
      </c>
      <c r="F23" s="365">
        <v>5269.4761904761981</v>
      </c>
      <c r="G23" s="366">
        <v>6.3158177105895774E-2</v>
      </c>
    </row>
    <row r="24" spans="1:8" s="367" customFormat="1" ht="23.85" customHeight="1">
      <c r="A24" s="363"/>
      <c r="B24" s="364" t="s">
        <v>159</v>
      </c>
      <c r="C24" s="6">
        <v>116700.761904762</v>
      </c>
      <c r="D24" s="365">
        <v>-84.194616977008991</v>
      </c>
      <c r="E24" s="366">
        <v>-7.2093717790899792E-4</v>
      </c>
      <c r="F24" s="365">
        <v>3365.7619047619955</v>
      </c>
      <c r="G24" s="366">
        <v>2.969746243227589E-2</v>
      </c>
    </row>
    <row r="25" spans="1:8" s="367" customFormat="1" ht="30.95" customHeight="1">
      <c r="A25" s="363"/>
      <c r="B25" s="364" t="s">
        <v>160</v>
      </c>
      <c r="C25" s="6">
        <v>70924.047619047604</v>
      </c>
      <c r="D25" s="365">
        <v>-73.952380952396197</v>
      </c>
      <c r="E25" s="366">
        <v>-1.0416121715033366E-3</v>
      </c>
      <c r="F25" s="365">
        <v>-574.9523809523962</v>
      </c>
      <c r="G25" s="366">
        <v>-8.0414045084882257E-3</v>
      </c>
    </row>
    <row r="26" spans="1:8" s="367" customFormat="1" ht="24.95" customHeight="1">
      <c r="A26" s="363"/>
      <c r="B26" s="364" t="s">
        <v>149</v>
      </c>
      <c r="C26" s="6">
        <v>209650.04761904801</v>
      </c>
      <c r="D26" s="365">
        <v>50.83022774400888</v>
      </c>
      <c r="E26" s="366">
        <v>2.4251153404408754E-4</v>
      </c>
      <c r="F26" s="365">
        <v>2142.0476190480113</v>
      </c>
      <c r="G26" s="366">
        <v>1.032272307114912E-2</v>
      </c>
    </row>
    <row r="27" spans="1:8" s="367" customFormat="1" ht="47.25" customHeight="1">
      <c r="A27" s="363"/>
      <c r="B27" s="364" t="s">
        <v>150</v>
      </c>
      <c r="C27" s="6">
        <v>360.80952380952402</v>
      </c>
      <c r="D27" s="365">
        <v>-1.0600414078670042</v>
      </c>
      <c r="E27" s="366">
        <v>-2.9293466755906383E-3</v>
      </c>
      <c r="F27" s="365">
        <v>-8.1904761904759766</v>
      </c>
      <c r="G27" s="366">
        <v>-2.2196412440314339E-2</v>
      </c>
    </row>
    <row r="28" spans="1:8" s="367" customFormat="1" ht="27.2" customHeight="1">
      <c r="A28" s="363"/>
      <c r="B28" s="364" t="s">
        <v>151</v>
      </c>
      <c r="C28" s="6">
        <v>243.333333333333</v>
      </c>
      <c r="D28" s="365">
        <v>-2.4057971014499913</v>
      </c>
      <c r="E28" s="366">
        <v>-9.7900448218948277E-3</v>
      </c>
      <c r="F28" s="365">
        <v>-52.666666666666998</v>
      </c>
      <c r="G28" s="366">
        <v>-0.177927927927929</v>
      </c>
    </row>
    <row r="29" spans="1:8" s="372" customFormat="1" ht="20.100000000000001" customHeight="1">
      <c r="B29" s="369" t="s">
        <v>12</v>
      </c>
      <c r="C29" s="7">
        <v>3263160.3333333349</v>
      </c>
      <c r="D29" s="7">
        <v>402.42028985591605</v>
      </c>
      <c r="E29" s="371">
        <v>1.2333746498538467E-4</v>
      </c>
      <c r="F29" s="7">
        <v>1608.3333333348855</v>
      </c>
      <c r="G29" s="371">
        <v>4.9311902227366922E-4</v>
      </c>
    </row>
    <row r="30" spans="1:8" s="425" customFormat="1" ht="17.25" customHeight="1">
      <c r="A30" s="423"/>
      <c r="B30" s="424"/>
      <c r="G30" s="356"/>
      <c r="H30" s="378"/>
    </row>
  </sheetData>
  <mergeCells count="6">
    <mergeCell ref="F5:G6"/>
    <mergeCell ref="B3:G3"/>
    <mergeCell ref="B5:B7"/>
    <mergeCell ref="D5:E6"/>
    <mergeCell ref="C5:C7"/>
    <mergeCell ref="B4:G4"/>
  </mergeCells>
  <phoneticPr fontId="14" type="noConversion"/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autoPageBreaks="0" fitToPage="1"/>
  </sheetPr>
  <dimension ref="A1:H60"/>
  <sheetViews>
    <sheetView showGridLines="0" showRowColHeaders="0" topLeftCell="A3" zoomScaleNormal="100" workbookViewId="0">
      <pane ySplit="5" topLeftCell="A8" activePane="bottomLeft" state="frozen"/>
      <selection activeCell="L32" sqref="L32"/>
      <selection pane="bottomLeft" activeCell="F70" sqref="F70"/>
    </sheetView>
  </sheetViews>
  <sheetFormatPr baseColWidth="10" defaultColWidth="11.5703125" defaultRowHeight="15"/>
  <cols>
    <col min="1" max="1" width="3" style="421" customWidth="1"/>
    <col min="2" max="2" width="17.7109375" style="177" customWidth="1"/>
    <col min="3" max="3" width="17" style="176" customWidth="1"/>
    <col min="4" max="4" width="20.42578125" style="176" customWidth="1"/>
    <col min="5" max="5" width="17.85546875" style="176" customWidth="1"/>
    <col min="6" max="6" width="13.42578125" style="176" customWidth="1"/>
    <col min="7" max="7" width="17.140625" style="176" customWidth="1"/>
    <col min="8" max="8" width="11.85546875" style="2" customWidth="1"/>
    <col min="9" max="9" width="14" style="2" bestFit="1" customWidth="1"/>
    <col min="10" max="16384" width="11.5703125" style="2"/>
  </cols>
  <sheetData>
    <row r="1" spans="1:8" hidden="1"/>
    <row r="2" spans="1:8" ht="21.75" hidden="1" customHeight="1"/>
    <row r="3" spans="1:8" ht="18" customHeight="1">
      <c r="B3" s="1029" t="s">
        <v>227</v>
      </c>
      <c r="C3" s="1030"/>
      <c r="D3" s="1030"/>
      <c r="E3" s="1030"/>
      <c r="F3" s="1030"/>
      <c r="G3" s="1030"/>
    </row>
    <row r="4" spans="1:8" ht="18" customHeight="1">
      <c r="B4" s="1029" t="s">
        <v>229</v>
      </c>
      <c r="C4" s="1030"/>
      <c r="D4" s="1030"/>
      <c r="E4" s="1030"/>
      <c r="F4" s="1030"/>
      <c r="G4" s="1030"/>
    </row>
    <row r="5" spans="1:8" s="308" customFormat="1" ht="8.25" customHeight="1">
      <c r="A5" s="359"/>
      <c r="B5" s="309"/>
      <c r="C5" s="426"/>
      <c r="D5" s="311"/>
      <c r="E5" s="311"/>
      <c r="F5" s="311"/>
      <c r="G5" s="311"/>
      <c r="H5" s="2"/>
    </row>
    <row r="6" spans="1:8" ht="19.5">
      <c r="A6" s="359"/>
      <c r="B6" s="1033" t="s">
        <v>570</v>
      </c>
      <c r="C6" s="1068" t="s">
        <v>88</v>
      </c>
      <c r="D6" s="652" t="s">
        <v>245</v>
      </c>
      <c r="E6" s="653"/>
      <c r="F6" s="652" t="s">
        <v>209</v>
      </c>
      <c r="G6" s="653"/>
    </row>
    <row r="7" spans="1:8" ht="20.45" customHeight="1">
      <c r="A7" s="359"/>
      <c r="B7" s="1033"/>
      <c r="C7" s="1069"/>
      <c r="D7" s="654" t="s">
        <v>7</v>
      </c>
      <c r="E7" s="655" t="s">
        <v>249</v>
      </c>
      <c r="F7" s="656" t="s">
        <v>7</v>
      </c>
      <c r="G7" s="657" t="s">
        <v>249</v>
      </c>
    </row>
    <row r="8" spans="1:8">
      <c r="B8" s="322">
        <v>2002</v>
      </c>
      <c r="C8" s="321">
        <v>78809.75</v>
      </c>
      <c r="D8" s="320">
        <v>-255.33000000000175</v>
      </c>
      <c r="E8" s="319">
        <v>-0.32293649737658825</v>
      </c>
      <c r="F8" s="320">
        <v>-1904.1900000000023</v>
      </c>
      <c r="G8" s="319">
        <v>-2.3591835561490342</v>
      </c>
    </row>
    <row r="9" spans="1:8">
      <c r="B9" s="322">
        <v>2005</v>
      </c>
      <c r="C9" s="321">
        <v>75605.040000000008</v>
      </c>
      <c r="D9" s="320">
        <v>-341.07999999998719</v>
      </c>
      <c r="E9" s="319">
        <v>-0.44910786752501508</v>
      </c>
      <c r="F9" s="320">
        <v>-1491.8999999999942</v>
      </c>
      <c r="G9" s="319">
        <v>-1.9350962567385892</v>
      </c>
    </row>
    <row r="10" spans="1:8">
      <c r="B10" s="322">
        <v>2006</v>
      </c>
      <c r="C10" s="321">
        <v>74240.81</v>
      </c>
      <c r="D10" s="320">
        <v>-375.3700000000099</v>
      </c>
      <c r="E10" s="319">
        <v>-0.50306783327692983</v>
      </c>
      <c r="F10" s="320">
        <v>-1364.2300000000105</v>
      </c>
      <c r="G10" s="319">
        <v>-1.8044167425875486</v>
      </c>
    </row>
    <row r="11" spans="1:8">
      <c r="B11" s="322">
        <v>2007</v>
      </c>
      <c r="C11" s="321">
        <v>73100.72</v>
      </c>
      <c r="D11" s="320">
        <v>-677.08999999999651</v>
      </c>
      <c r="E11" s="319">
        <v>-0.91774206905841993</v>
      </c>
      <c r="F11" s="320">
        <v>-1140.0899999999965</v>
      </c>
      <c r="G11" s="319">
        <v>-1.5356648183121848</v>
      </c>
    </row>
    <row r="12" spans="1:8">
      <c r="B12" s="322">
        <v>2008</v>
      </c>
      <c r="C12" s="318">
        <v>72760.100000000006</v>
      </c>
      <c r="D12" s="320">
        <v>-39.329999999987194</v>
      </c>
      <c r="E12" s="319">
        <v>-5.4025148273808554E-2</v>
      </c>
      <c r="F12" s="320">
        <v>-340.61999999999534</v>
      </c>
      <c r="G12" s="319">
        <v>-0.46595984280318703</v>
      </c>
    </row>
    <row r="13" spans="1:8">
      <c r="B13" s="322">
        <v>2009</v>
      </c>
      <c r="C13" s="318">
        <v>69872.38</v>
      </c>
      <c r="D13" s="320">
        <v>-95.659999999988941</v>
      </c>
      <c r="E13" s="319">
        <v>-0.13671956510428629</v>
      </c>
      <c r="F13" s="320">
        <v>-2887.7200000000012</v>
      </c>
      <c r="G13" s="319">
        <v>-3.968823572260078</v>
      </c>
    </row>
    <row r="14" spans="1:8">
      <c r="B14" s="322">
        <v>2010</v>
      </c>
      <c r="C14" s="318">
        <v>67391.95</v>
      </c>
      <c r="D14" s="320">
        <v>-408.08999999999651</v>
      </c>
      <c r="E14" s="319">
        <v>-0.6019022997626422</v>
      </c>
      <c r="F14" s="320">
        <v>-2480.4300000000076</v>
      </c>
      <c r="G14" s="319">
        <v>-3.5499434826751468</v>
      </c>
    </row>
    <row r="15" spans="1:8">
      <c r="B15" s="322">
        <v>2011</v>
      </c>
      <c r="C15" s="318">
        <v>66131.77</v>
      </c>
      <c r="D15" s="320">
        <v>-38.369999999995343</v>
      </c>
      <c r="E15" s="319">
        <v>-5.7986880487163717E-2</v>
      </c>
      <c r="F15" s="320">
        <v>-1260.179999999993</v>
      </c>
      <c r="G15" s="319">
        <v>-1.8699266010257816</v>
      </c>
    </row>
    <row r="16" spans="1:8">
      <c r="B16" s="322">
        <v>2012</v>
      </c>
      <c r="C16" s="318">
        <v>64862.81</v>
      </c>
      <c r="D16" s="320">
        <v>70.409999999996217</v>
      </c>
      <c r="E16" s="319">
        <v>0.10867015267221802</v>
      </c>
      <c r="F16" s="320">
        <v>-1268.9600000000064</v>
      </c>
      <c r="G16" s="319">
        <v>-1.9188356821539827</v>
      </c>
    </row>
    <row r="17" spans="2:7">
      <c r="B17" s="322">
        <v>2013</v>
      </c>
      <c r="C17" s="318">
        <v>64884.75</v>
      </c>
      <c r="D17" s="320">
        <v>-108.94000000000233</v>
      </c>
      <c r="E17" s="319">
        <v>-0.16761627167191762</v>
      </c>
      <c r="F17" s="320">
        <v>21.940000000002328</v>
      </c>
      <c r="G17" s="319">
        <v>3.3825238222021881E-2</v>
      </c>
    </row>
    <row r="18" spans="2:7">
      <c r="B18" s="322">
        <v>2014</v>
      </c>
      <c r="C18" s="318">
        <v>64705.25</v>
      </c>
      <c r="D18" s="320">
        <v>116.25</v>
      </c>
      <c r="E18" s="319">
        <v>0.17998420783725066</v>
      </c>
      <c r="F18" s="320">
        <v>-179.5</v>
      </c>
      <c r="G18" s="319">
        <v>3.3825238222021881E-2</v>
      </c>
    </row>
    <row r="19" spans="2:7">
      <c r="B19" s="322">
        <v>2015</v>
      </c>
      <c r="C19" s="318">
        <v>64843.09</v>
      </c>
      <c r="D19" s="320">
        <v>352.30999999999767</v>
      </c>
      <c r="E19" s="319">
        <v>0.54629514482536479</v>
      </c>
      <c r="F19" s="320">
        <v>137.83999999999651</v>
      </c>
      <c r="G19" s="319">
        <v>0.21302753640546257</v>
      </c>
    </row>
    <row r="20" spans="2:7">
      <c r="B20" s="327">
        <v>2016</v>
      </c>
      <c r="C20" s="318">
        <v>68694.899999999994</v>
      </c>
      <c r="D20" s="320">
        <v>779.94999999999709</v>
      </c>
      <c r="E20" s="319">
        <v>1.1484216656273674</v>
      </c>
      <c r="F20" s="320">
        <v>3851.8099999999977</v>
      </c>
      <c r="G20" s="319">
        <v>5.9402011841199993</v>
      </c>
    </row>
    <row r="21" spans="2:7">
      <c r="B21" s="327">
        <v>2017</v>
      </c>
      <c r="C21" s="318">
        <v>68740.539999999994</v>
      </c>
      <c r="D21" s="320">
        <v>56.839999999996508</v>
      </c>
      <c r="E21" s="319">
        <v>8.2756170678052854E-2</v>
      </c>
      <c r="F21" s="320">
        <v>45.639999999999418</v>
      </c>
      <c r="G21" s="319">
        <v>6.6438702145291018E-2</v>
      </c>
    </row>
    <row r="22" spans="2:7">
      <c r="B22" s="327">
        <v>2018</v>
      </c>
      <c r="C22" s="346"/>
      <c r="D22" s="325"/>
      <c r="E22" s="326"/>
      <c r="F22" s="325"/>
      <c r="G22" s="326"/>
    </row>
    <row r="23" spans="2:7">
      <c r="B23" s="329" t="s">
        <v>9</v>
      </c>
      <c r="C23" s="330">
        <v>60223.9</v>
      </c>
      <c r="D23" s="331">
        <v>-1392.8199999999997</v>
      </c>
      <c r="E23" s="332">
        <v>-2.2604578757194531</v>
      </c>
      <c r="F23" s="331">
        <v>350.13999999999942</v>
      </c>
      <c r="G23" s="332">
        <v>0.58479707972240647</v>
      </c>
    </row>
    <row r="24" spans="2:7">
      <c r="B24" s="329" t="s">
        <v>10</v>
      </c>
      <c r="C24" s="330">
        <v>61091.6</v>
      </c>
      <c r="D24" s="331">
        <v>867.69999999999709</v>
      </c>
      <c r="E24" s="332">
        <v>1.4407901182088807</v>
      </c>
      <c r="F24" s="331">
        <v>-292.90000000000146</v>
      </c>
      <c r="G24" s="332">
        <v>-0.4771562853814828</v>
      </c>
    </row>
    <row r="25" spans="2:7">
      <c r="B25" s="329" t="s">
        <v>67</v>
      </c>
      <c r="C25" s="330">
        <v>62967.4</v>
      </c>
      <c r="D25" s="331">
        <v>1875.8000000000029</v>
      </c>
      <c r="E25" s="332">
        <v>3.0704712268135239</v>
      </c>
      <c r="F25" s="331">
        <v>-517.15999999999622</v>
      </c>
      <c r="G25" s="332">
        <v>-0.81462327217830932</v>
      </c>
    </row>
    <row r="26" spans="2:7">
      <c r="B26" s="329" t="s">
        <v>68</v>
      </c>
      <c r="C26" s="333">
        <v>64853.42</v>
      </c>
      <c r="D26" s="334">
        <v>1886.0199999999968</v>
      </c>
      <c r="E26" s="335">
        <v>2.9952324536188542</v>
      </c>
      <c r="F26" s="334">
        <v>337.58999999999651</v>
      </c>
      <c r="G26" s="335">
        <v>0.52326692534219887</v>
      </c>
    </row>
    <row r="27" spans="2:7">
      <c r="B27" s="329" t="s">
        <v>69</v>
      </c>
      <c r="C27" s="333">
        <v>65381.72</v>
      </c>
      <c r="D27" s="334">
        <v>528.30000000000291</v>
      </c>
      <c r="E27" s="335">
        <v>0.81460623048099023</v>
      </c>
      <c r="F27" s="334">
        <v>342</v>
      </c>
      <c r="G27" s="335">
        <v>0.52583252203422148</v>
      </c>
    </row>
    <row r="28" spans="2:7">
      <c r="B28" s="329" t="s">
        <v>70</v>
      </c>
      <c r="C28" s="333">
        <v>67081.19</v>
      </c>
      <c r="D28" s="334">
        <v>1699.4700000000012</v>
      </c>
      <c r="E28" s="335">
        <v>2.5993045150846541</v>
      </c>
      <c r="F28" s="334">
        <v>757.79000000000815</v>
      </c>
      <c r="G28" s="335">
        <v>1.142568083059686</v>
      </c>
    </row>
    <row r="29" spans="2:7">
      <c r="B29" s="329" t="s">
        <v>71</v>
      </c>
      <c r="C29" s="333">
        <v>69302.720000000001</v>
      </c>
      <c r="D29" s="334">
        <v>2221.5299999999988</v>
      </c>
      <c r="E29" s="335">
        <v>3.31170332547768</v>
      </c>
      <c r="F29" s="334">
        <v>619.02000000000407</v>
      </c>
      <c r="G29" s="335">
        <v>0.90126187144838354</v>
      </c>
    </row>
    <row r="30" spans="2:7">
      <c r="B30" s="234" t="s">
        <v>72</v>
      </c>
      <c r="C30" s="336">
        <v>68884.13</v>
      </c>
      <c r="D30" s="337">
        <v>-418.58999999999651</v>
      </c>
      <c r="E30" s="338">
        <v>-0.60400226715488259</v>
      </c>
      <c r="F30" s="337">
        <v>143.59000000001106</v>
      </c>
      <c r="G30" s="338">
        <v>0.20888692465904057</v>
      </c>
    </row>
    <row r="31" spans="2:7">
      <c r="B31" s="329" t="s">
        <v>79</v>
      </c>
      <c r="C31" s="333">
        <v>67271.350000000006</v>
      </c>
      <c r="D31" s="334">
        <v>-1612.7799999999988</v>
      </c>
      <c r="E31" s="335">
        <v>-2.341293996164282</v>
      </c>
      <c r="F31" s="334">
        <v>-232.8799999999901</v>
      </c>
      <c r="G31" s="335">
        <v>-0.34498578829798987</v>
      </c>
    </row>
    <row r="32" spans="2:7">
      <c r="B32" s="329" t="s">
        <v>80</v>
      </c>
      <c r="C32" s="333">
        <v>65906.86</v>
      </c>
      <c r="D32" s="334">
        <v>-1364.4900000000052</v>
      </c>
      <c r="E32" s="335">
        <v>-2.0283374720441998</v>
      </c>
      <c r="F32" s="334">
        <v>598.05999999999767</v>
      </c>
      <c r="G32" s="335">
        <v>0.91574182958498795</v>
      </c>
    </row>
    <row r="33" spans="2:7">
      <c r="B33" s="329" t="s">
        <v>81</v>
      </c>
      <c r="C33" s="333">
        <v>64952.7</v>
      </c>
      <c r="D33" s="334">
        <v>-954.16000000000349</v>
      </c>
      <c r="E33" s="335">
        <v>-1.4477400379869465</v>
      </c>
      <c r="F33" s="334">
        <v>484.89999999999418</v>
      </c>
      <c r="G33" s="335">
        <v>0.75215844188880965</v>
      </c>
    </row>
    <row r="34" spans="2:7">
      <c r="B34" s="329" t="s">
        <v>82</v>
      </c>
      <c r="C34" s="333">
        <v>62619.94</v>
      </c>
      <c r="D34" s="334">
        <v>-2332.7599999999948</v>
      </c>
      <c r="E34" s="335">
        <v>-3.5914750272120983</v>
      </c>
      <c r="F34" s="334">
        <v>1003.2200000000012</v>
      </c>
      <c r="G34" s="335">
        <v>1.6281619664272995</v>
      </c>
    </row>
    <row r="35" spans="2:7">
      <c r="B35" s="339">
        <v>2019</v>
      </c>
      <c r="C35" s="340"/>
      <c r="D35" s="341"/>
      <c r="E35" s="342"/>
      <c r="F35" s="341"/>
      <c r="G35" s="342"/>
    </row>
    <row r="36" spans="2:7">
      <c r="B36" s="329" t="s">
        <v>9</v>
      </c>
      <c r="C36" s="330">
        <v>61204.49</v>
      </c>
      <c r="D36" s="331">
        <v>-1415.4500000000044</v>
      </c>
      <c r="E36" s="332">
        <v>-2.2603822360736814</v>
      </c>
      <c r="F36" s="331">
        <v>980.58999999999651</v>
      </c>
      <c r="G36" s="332">
        <v>1.6282406154367095</v>
      </c>
    </row>
    <row r="37" spans="2:7">
      <c r="B37" s="329" t="s">
        <v>10</v>
      </c>
      <c r="C37" s="330">
        <v>62442.8</v>
      </c>
      <c r="D37" s="331">
        <v>1238.3100000000049</v>
      </c>
      <c r="E37" s="332">
        <v>2.0232339163352293</v>
      </c>
      <c r="F37" s="331">
        <v>1351.2000000000044</v>
      </c>
      <c r="G37" s="332">
        <v>2.2117607003254278</v>
      </c>
    </row>
    <row r="38" spans="2:7">
      <c r="B38" s="329" t="s">
        <v>67</v>
      </c>
      <c r="C38" s="330">
        <v>64426.14</v>
      </c>
      <c r="D38" s="331">
        <v>1983.3399999999965</v>
      </c>
      <c r="E38" s="332">
        <v>3.1762509048280947</v>
      </c>
      <c r="F38" s="331">
        <v>1458.739999999998</v>
      </c>
      <c r="G38" s="332">
        <v>2.3166590966119003</v>
      </c>
    </row>
    <row r="39" spans="2:7">
      <c r="B39" s="329" t="s">
        <v>68</v>
      </c>
      <c r="C39" s="333">
        <v>65011.8</v>
      </c>
      <c r="D39" s="334">
        <v>585.66000000000349</v>
      </c>
      <c r="E39" s="335">
        <v>0.90904095759889003</v>
      </c>
      <c r="F39" s="334">
        <v>158.38000000000466</v>
      </c>
      <c r="G39" s="335">
        <v>0.24421225588410778</v>
      </c>
    </row>
    <row r="40" spans="2:7">
      <c r="B40" s="329" t="s">
        <v>69</v>
      </c>
      <c r="C40" s="333">
        <v>65284.0454545455</v>
      </c>
      <c r="D40" s="334">
        <v>272.24545454549661</v>
      </c>
      <c r="E40" s="335">
        <v>0.41876313922317365</v>
      </c>
      <c r="F40" s="334">
        <v>-97.67454545450164</v>
      </c>
      <c r="G40" s="335">
        <v>-0.14939121432489344</v>
      </c>
    </row>
    <row r="41" spans="2:7">
      <c r="B41" s="329" t="s">
        <v>70</v>
      </c>
      <c r="C41" s="333">
        <v>67268.75</v>
      </c>
      <c r="D41" s="334">
        <v>1984.7045454545005</v>
      </c>
      <c r="E41" s="335">
        <v>3.0401065553395767</v>
      </c>
      <c r="F41" s="334">
        <v>187.55999999999767</v>
      </c>
      <c r="G41" s="335">
        <v>0.27960147993798046</v>
      </c>
    </row>
    <row r="42" spans="2:7">
      <c r="B42" s="329" t="s">
        <v>71</v>
      </c>
      <c r="C42" s="333">
        <v>69625.210000000006</v>
      </c>
      <c r="D42" s="334">
        <v>2356.4600000000064</v>
      </c>
      <c r="E42" s="335">
        <v>3.5030530521230219</v>
      </c>
      <c r="F42" s="334">
        <v>322.49000000000524</v>
      </c>
      <c r="G42" s="335">
        <v>0.46533527111201067</v>
      </c>
    </row>
    <row r="43" spans="2:7">
      <c r="B43" s="234" t="s">
        <v>72</v>
      </c>
      <c r="C43" s="336">
        <v>69695.190476190503</v>
      </c>
      <c r="D43" s="337">
        <v>69.98047619049612</v>
      </c>
      <c r="E43" s="338">
        <v>0.10051025510801992</v>
      </c>
      <c r="F43" s="337">
        <v>811.06047619049787</v>
      </c>
      <c r="G43" s="338">
        <v>1.1774271899645044</v>
      </c>
    </row>
    <row r="44" spans="2:7">
      <c r="B44" s="329" t="s">
        <v>79</v>
      </c>
      <c r="C44" s="333">
        <v>68074.559999999998</v>
      </c>
      <c r="D44" s="334">
        <v>-1620.6304761905049</v>
      </c>
      <c r="E44" s="335">
        <v>-2.3253117828039365</v>
      </c>
      <c r="F44" s="334">
        <v>803.20999999999185</v>
      </c>
      <c r="G44" s="335">
        <v>1.1939852552386583</v>
      </c>
    </row>
    <row r="45" spans="2:7">
      <c r="B45" s="329" t="s">
        <v>80</v>
      </c>
      <c r="C45" s="333">
        <v>66040.22</v>
      </c>
      <c r="D45" s="334">
        <v>-2034.3399999999965</v>
      </c>
      <c r="E45" s="335">
        <v>-2.9883997781256255</v>
      </c>
      <c r="F45" s="334">
        <v>133.36000000000058</v>
      </c>
      <c r="G45" s="335">
        <v>0.20234615941345169</v>
      </c>
    </row>
    <row r="46" spans="2:7">
      <c r="B46" s="329" t="s">
        <v>81</v>
      </c>
      <c r="C46" s="333">
        <v>64725.4</v>
      </c>
      <c r="D46" s="334">
        <v>-1314.8199999999997</v>
      </c>
      <c r="E46" s="335">
        <v>-1.9909382494485897</v>
      </c>
      <c r="F46" s="334">
        <v>-227.29999999999563</v>
      </c>
      <c r="G46" s="335">
        <v>-0.34994696140421411</v>
      </c>
    </row>
    <row r="47" spans="2:7">
      <c r="B47" s="329" t="s">
        <v>82</v>
      </c>
      <c r="C47" s="333">
        <v>62115.44</v>
      </c>
      <c r="D47" s="334">
        <v>-2609.9599999999991</v>
      </c>
      <c r="E47" s="335">
        <v>-4.0323582395782864</v>
      </c>
      <c r="F47" s="334">
        <v>-504.5</v>
      </c>
      <c r="G47" s="335">
        <v>-0.80565391790537433</v>
      </c>
    </row>
    <row r="48" spans="2:7">
      <c r="B48" s="339">
        <v>2020</v>
      </c>
      <c r="C48" s="340"/>
      <c r="D48" s="341"/>
      <c r="E48" s="342"/>
      <c r="F48" s="341"/>
      <c r="G48" s="342"/>
    </row>
    <row r="49" spans="2:7">
      <c r="B49" s="329" t="s">
        <v>9</v>
      </c>
      <c r="C49" s="330">
        <v>60975.95</v>
      </c>
      <c r="D49" s="331">
        <v>-1139.4900000000052</v>
      </c>
      <c r="E49" s="332">
        <v>-1.834471429325788</v>
      </c>
      <c r="F49" s="331">
        <v>-228.54000000000087</v>
      </c>
      <c r="G49" s="332">
        <v>-0.3734039773879374</v>
      </c>
    </row>
    <row r="50" spans="2:7">
      <c r="B50" s="329" t="s">
        <v>10</v>
      </c>
      <c r="C50" s="330">
        <v>61932.25</v>
      </c>
      <c r="D50" s="331">
        <v>956.30000000000291</v>
      </c>
      <c r="E50" s="332">
        <v>1.5683232487562861</v>
      </c>
      <c r="F50" s="331">
        <v>-510.55000000000291</v>
      </c>
      <c r="G50" s="332">
        <v>-0.81762829341414545</v>
      </c>
    </row>
    <row r="51" spans="2:7">
      <c r="B51" s="329" t="s">
        <v>67</v>
      </c>
      <c r="C51" s="330">
        <v>62654.0454545455</v>
      </c>
      <c r="D51" s="331">
        <v>721.79545454549952</v>
      </c>
      <c r="E51" s="332">
        <v>1.1654597637668473</v>
      </c>
      <c r="F51" s="331">
        <v>-1772.0945454544999</v>
      </c>
      <c r="G51" s="332">
        <v>-2.7505831413375006</v>
      </c>
    </row>
    <row r="52" spans="2:7">
      <c r="B52" s="329" t="s">
        <v>68</v>
      </c>
      <c r="C52" s="333">
        <v>61282.8</v>
      </c>
      <c r="D52" s="334">
        <v>-1371.2454545454966</v>
      </c>
      <c r="E52" s="335">
        <v>-2.1885984290357072</v>
      </c>
      <c r="F52" s="334">
        <v>-3729</v>
      </c>
      <c r="G52" s="335">
        <v>-5.7358817937666799</v>
      </c>
    </row>
    <row r="53" spans="2:7">
      <c r="B53" s="329" t="s">
        <v>69</v>
      </c>
      <c r="C53" s="333">
        <v>61944</v>
      </c>
      <c r="D53" s="334">
        <v>661.19999999999709</v>
      </c>
      <c r="E53" s="335">
        <v>1.0789324247586478</v>
      </c>
      <c r="F53" s="334">
        <v>-3340.0454545454995</v>
      </c>
      <c r="G53" s="335">
        <v>-5.1161741452910263</v>
      </c>
    </row>
    <row r="54" spans="2:7">
      <c r="B54" s="329" t="s">
        <v>70</v>
      </c>
      <c r="C54" s="333">
        <v>63081.5</v>
      </c>
      <c r="D54" s="334">
        <v>1137.5</v>
      </c>
      <c r="E54" s="335">
        <v>1.8363360454604134</v>
      </c>
      <c r="F54" s="334">
        <v>-4187.25</v>
      </c>
      <c r="G54" s="335">
        <v>-6.2246585524482043</v>
      </c>
    </row>
    <row r="55" spans="2:7">
      <c r="B55" s="329" t="s">
        <v>71</v>
      </c>
      <c r="C55" s="333">
        <v>65676</v>
      </c>
      <c r="D55" s="334">
        <v>2594.5</v>
      </c>
      <c r="E55" s="335">
        <v>4.1129332688664562</v>
      </c>
      <c r="F55" s="334">
        <v>-3949.2100000000064</v>
      </c>
      <c r="G55" s="335">
        <v>-5.672097793313668</v>
      </c>
    </row>
    <row r="56" spans="2:7">
      <c r="B56" s="234" t="s">
        <v>72</v>
      </c>
      <c r="C56" s="336">
        <v>65561</v>
      </c>
      <c r="D56" s="337">
        <v>-115</v>
      </c>
      <c r="E56" s="338">
        <v>-0.1751020159571226</v>
      </c>
      <c r="F56" s="337">
        <v>-4134.1904761905025</v>
      </c>
      <c r="G56" s="338">
        <v>-5.9318160233780191</v>
      </c>
    </row>
    <row r="57" spans="2:7">
      <c r="B57" s="329" t="s">
        <v>79</v>
      </c>
      <c r="C57" s="333"/>
      <c r="D57" s="334"/>
      <c r="E57" s="335"/>
      <c r="F57" s="334"/>
      <c r="G57" s="335"/>
    </row>
    <row r="58" spans="2:7">
      <c r="B58" s="329" t="s">
        <v>80</v>
      </c>
      <c r="C58" s="333"/>
      <c r="D58" s="334"/>
      <c r="E58" s="335"/>
      <c r="F58" s="334"/>
      <c r="G58" s="335"/>
    </row>
    <row r="59" spans="2:7">
      <c r="B59" s="329" t="s">
        <v>81</v>
      </c>
      <c r="C59" s="333"/>
      <c r="D59" s="334"/>
      <c r="E59" s="335"/>
      <c r="F59" s="334"/>
      <c r="G59" s="335"/>
    </row>
    <row r="60" spans="2:7">
      <c r="B60" s="329" t="s">
        <v>82</v>
      </c>
      <c r="C60" s="333"/>
      <c r="D60" s="334"/>
      <c r="E60" s="335"/>
      <c r="F60" s="334"/>
      <c r="G60" s="335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91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autoPageBreaks="0" fitToPage="1"/>
  </sheetPr>
  <dimension ref="A1:K58"/>
  <sheetViews>
    <sheetView showGridLines="0" showRowColHeaders="0" topLeftCell="A3" zoomScaleNormal="100" workbookViewId="0">
      <pane ySplit="5" topLeftCell="A11" activePane="bottomLeft" state="frozen"/>
      <selection activeCell="L32" sqref="L32"/>
      <selection pane="bottomLeft" activeCell="L54" sqref="L54"/>
    </sheetView>
  </sheetViews>
  <sheetFormatPr baseColWidth="10" defaultColWidth="11.5703125" defaultRowHeight="15"/>
  <cols>
    <col min="1" max="1" width="3.5703125" style="421" customWidth="1"/>
    <col min="2" max="2" width="16.140625" style="177" customWidth="1"/>
    <col min="3" max="3" width="17" style="176" customWidth="1"/>
    <col min="4" max="4" width="20.42578125" style="176" customWidth="1"/>
    <col min="5" max="5" width="17.85546875" style="176" customWidth="1"/>
    <col min="6" max="6" width="13.42578125" style="176" customWidth="1"/>
    <col min="7" max="7" width="17.140625" style="176" customWidth="1"/>
    <col min="8" max="8" width="11.140625" style="2" customWidth="1"/>
    <col min="9" max="16384" width="11.5703125" style="2"/>
  </cols>
  <sheetData>
    <row r="1" spans="1:11" hidden="1"/>
    <row r="2" spans="1:11" ht="19.5" hidden="1" customHeight="1"/>
    <row r="3" spans="1:11" ht="18" customHeight="1">
      <c r="B3" s="1029" t="s">
        <v>227</v>
      </c>
      <c r="C3" s="1030"/>
      <c r="D3" s="1030"/>
      <c r="E3" s="1030"/>
      <c r="F3" s="1030"/>
      <c r="G3" s="1030"/>
    </row>
    <row r="4" spans="1:11" s="308" customFormat="1" ht="15.75">
      <c r="A4" s="421"/>
      <c r="B4" s="1029" t="s">
        <v>228</v>
      </c>
      <c r="C4" s="1030"/>
      <c r="D4" s="1030"/>
      <c r="E4" s="1030"/>
      <c r="F4" s="1030"/>
      <c r="G4" s="1030"/>
      <c r="H4" s="2"/>
    </row>
    <row r="5" spans="1:11" s="308" customFormat="1" ht="8.25" customHeight="1">
      <c r="A5" s="359"/>
      <c r="B5" s="309"/>
      <c r="C5" s="426"/>
      <c r="D5" s="311"/>
      <c r="E5" s="311"/>
      <c r="F5" s="311"/>
      <c r="G5" s="311"/>
      <c r="H5" s="427"/>
    </row>
    <row r="6" spans="1:11" ht="36" customHeight="1">
      <c r="A6" s="359"/>
      <c r="B6" s="1033" t="s">
        <v>570</v>
      </c>
      <c r="C6" s="1034" t="s">
        <v>88</v>
      </c>
      <c r="D6" s="312" t="s">
        <v>245</v>
      </c>
      <c r="E6" s="313"/>
      <c r="F6" s="312" t="s">
        <v>209</v>
      </c>
      <c r="G6" s="313"/>
      <c r="H6" s="352"/>
      <c r="I6" s="352"/>
      <c r="J6" s="352"/>
      <c r="K6" s="352"/>
    </row>
    <row r="7" spans="1:11" ht="21.2" customHeight="1">
      <c r="A7" s="359"/>
      <c r="B7" s="1033"/>
      <c r="C7" s="1035"/>
      <c r="D7" s="314" t="s">
        <v>7</v>
      </c>
      <c r="E7" s="315" t="s">
        <v>249</v>
      </c>
      <c r="F7" s="316" t="s">
        <v>7</v>
      </c>
      <c r="G7" s="317" t="s">
        <v>249</v>
      </c>
      <c r="H7" s="352"/>
      <c r="I7" s="352"/>
      <c r="J7" s="352"/>
      <c r="K7" s="352"/>
    </row>
    <row r="8" spans="1:11">
      <c r="B8" s="322">
        <v>2002</v>
      </c>
      <c r="C8" s="321">
        <v>14745</v>
      </c>
      <c r="D8" s="320">
        <v>-150</v>
      </c>
      <c r="E8" s="319">
        <v>-1.0070493454179257</v>
      </c>
      <c r="F8" s="320">
        <v>-1787.6800000000003</v>
      </c>
      <c r="G8" s="319">
        <v>-10.813007933378017</v>
      </c>
    </row>
    <row r="9" spans="1:11">
      <c r="B9" s="322">
        <v>2003</v>
      </c>
      <c r="C9" s="321">
        <v>13348.8</v>
      </c>
      <c r="D9" s="320">
        <v>-136.20000000000073</v>
      </c>
      <c r="E9" s="319">
        <v>-1.0100111234705338</v>
      </c>
      <c r="F9" s="320">
        <v>-1396.2000000000007</v>
      </c>
      <c r="G9" s="319">
        <v>-9.4689725330620576</v>
      </c>
    </row>
    <row r="10" spans="1:11">
      <c r="B10" s="322">
        <v>2008</v>
      </c>
      <c r="C10" s="318">
        <v>8073.8</v>
      </c>
      <c r="D10" s="320">
        <v>10.940000000000509</v>
      </c>
      <c r="E10" s="319">
        <v>0.13568386403832733</v>
      </c>
      <c r="F10" s="320">
        <v>-545.79</v>
      </c>
      <c r="G10" s="319">
        <v>-6.3319717063108527</v>
      </c>
    </row>
    <row r="11" spans="1:11">
      <c r="B11" s="322">
        <v>2009</v>
      </c>
      <c r="C11" s="318">
        <v>7360.42</v>
      </c>
      <c r="D11" s="320">
        <v>-36.359999999999673</v>
      </c>
      <c r="E11" s="319">
        <v>-0.49156524866225482</v>
      </c>
      <c r="F11" s="320">
        <v>-713.38000000000011</v>
      </c>
      <c r="G11" s="319">
        <v>-8.8357402957715152</v>
      </c>
    </row>
    <row r="12" spans="1:11">
      <c r="B12" s="322">
        <v>2010</v>
      </c>
      <c r="C12" s="318">
        <v>6694.22</v>
      </c>
      <c r="D12" s="320">
        <v>-80.5</v>
      </c>
      <c r="E12" s="319">
        <v>-1.1882409900335347</v>
      </c>
      <c r="F12" s="320">
        <v>-666.19999999999982</v>
      </c>
      <c r="G12" s="319">
        <v>-9.0511139309984969</v>
      </c>
    </row>
    <row r="13" spans="1:11">
      <c r="B13" s="322">
        <v>2011</v>
      </c>
      <c r="C13" s="318">
        <v>6065.72</v>
      </c>
      <c r="D13" s="320">
        <v>-19.659999999999854</v>
      </c>
      <c r="E13" s="319">
        <v>-0.32306938925752604</v>
      </c>
      <c r="F13" s="320">
        <v>-628.5</v>
      </c>
      <c r="G13" s="319">
        <v>-9.3886965172940222</v>
      </c>
    </row>
    <row r="14" spans="1:11">
      <c r="B14" s="322">
        <v>2012</v>
      </c>
      <c r="C14" s="318">
        <v>5233.8100000000004</v>
      </c>
      <c r="D14" s="320">
        <v>1034.54</v>
      </c>
      <c r="E14" s="319">
        <v>24.636186765795003</v>
      </c>
      <c r="F14" s="320">
        <v>-831.90999999999985</v>
      </c>
      <c r="G14" s="319">
        <v>-13.714942331660538</v>
      </c>
    </row>
    <row r="15" spans="1:11">
      <c r="B15" s="322">
        <v>2013</v>
      </c>
      <c r="C15" s="318">
        <v>4351.04</v>
      </c>
      <c r="D15" s="320">
        <v>85.609999999999673</v>
      </c>
      <c r="E15" s="319">
        <v>2.0070661105679761</v>
      </c>
      <c r="F15" s="320">
        <v>-882.77000000000044</v>
      </c>
      <c r="G15" s="319">
        <v>-16.86668029599852</v>
      </c>
    </row>
    <row r="16" spans="1:11">
      <c r="B16" s="322">
        <v>2014</v>
      </c>
      <c r="C16" s="318">
        <v>4164.3</v>
      </c>
      <c r="D16" s="320">
        <v>-97.699999999999818</v>
      </c>
      <c r="E16" s="319">
        <v>-2.2923510089160004</v>
      </c>
      <c r="F16" s="320">
        <v>-186.73999999999978</v>
      </c>
      <c r="G16" s="319">
        <v>-16.86668029599852</v>
      </c>
    </row>
    <row r="17" spans="2:7">
      <c r="B17" s="328">
        <v>2015</v>
      </c>
      <c r="C17" s="318">
        <v>3792.71</v>
      </c>
      <c r="D17" s="320">
        <v>23.670000000000073</v>
      </c>
      <c r="E17" s="319">
        <v>0.62801137690233588</v>
      </c>
      <c r="F17" s="320">
        <v>-371.59000000000015</v>
      </c>
      <c r="G17" s="319">
        <v>-8.9232283937276407</v>
      </c>
    </row>
    <row r="18" spans="2:7">
      <c r="B18" s="327">
        <v>2016</v>
      </c>
      <c r="C18" s="318">
        <v>2898.68</v>
      </c>
      <c r="D18" s="320">
        <v>-203.70000000000027</v>
      </c>
      <c r="E18" s="319">
        <v>-6.565926804582304</v>
      </c>
      <c r="F18" s="320">
        <v>-894.0300000000002</v>
      </c>
      <c r="G18" s="319">
        <v>-23.572326911364172</v>
      </c>
    </row>
    <row r="19" spans="2:7">
      <c r="B19" s="327">
        <v>2017</v>
      </c>
      <c r="C19" s="318">
        <v>2614.59</v>
      </c>
      <c r="D19" s="320">
        <v>-43.449999999999818</v>
      </c>
      <c r="E19" s="319">
        <v>-1.6346631352425049</v>
      </c>
      <c r="F19" s="320">
        <v>-284.08999999999969</v>
      </c>
      <c r="G19" s="319">
        <v>-9.8006678902120825</v>
      </c>
    </row>
    <row r="20" spans="2:7">
      <c r="B20" s="339">
        <v>2018</v>
      </c>
      <c r="C20" s="346"/>
      <c r="D20" s="325"/>
      <c r="E20" s="326"/>
      <c r="F20" s="325"/>
      <c r="G20" s="326"/>
    </row>
    <row r="21" spans="2:7">
      <c r="B21" s="329" t="s">
        <v>9</v>
      </c>
      <c r="C21" s="330">
        <v>2401</v>
      </c>
      <c r="D21" s="331">
        <v>-22.329999999999927</v>
      </c>
      <c r="E21" s="332">
        <v>-0.92145931424938965</v>
      </c>
      <c r="F21" s="331">
        <v>-194.32999999999993</v>
      </c>
      <c r="G21" s="332">
        <v>-7.4876797940916902</v>
      </c>
    </row>
    <row r="22" spans="2:7">
      <c r="B22" s="329" t="s">
        <v>10</v>
      </c>
      <c r="C22" s="330">
        <v>2347</v>
      </c>
      <c r="D22" s="331">
        <v>-54</v>
      </c>
      <c r="E22" s="332">
        <v>-2.2490628904623122</v>
      </c>
      <c r="F22" s="331">
        <v>-270.59999999999991</v>
      </c>
      <c r="G22" s="332">
        <v>-10.337713936430319</v>
      </c>
    </row>
    <row r="23" spans="2:7">
      <c r="B23" s="329" t="s">
        <v>67</v>
      </c>
      <c r="C23" s="330">
        <v>2293.25</v>
      </c>
      <c r="D23" s="331">
        <v>-53.75</v>
      </c>
      <c r="E23" s="332">
        <v>-2.2901576480613528</v>
      </c>
      <c r="F23" s="331">
        <v>-357.05000000000018</v>
      </c>
      <c r="G23" s="332">
        <v>-13.472059766818859</v>
      </c>
    </row>
    <row r="24" spans="2:7">
      <c r="B24" s="329" t="s">
        <v>68</v>
      </c>
      <c r="C24" s="333">
        <v>2263.38</v>
      </c>
      <c r="D24" s="334">
        <v>-29.869999999999891</v>
      </c>
      <c r="E24" s="335">
        <v>-1.3025182601111993</v>
      </c>
      <c r="F24" s="334">
        <v>-381.83999999999969</v>
      </c>
      <c r="G24" s="335">
        <v>-14.435094245469173</v>
      </c>
    </row>
    <row r="25" spans="2:7">
      <c r="B25" s="329" t="s">
        <v>69</v>
      </c>
      <c r="C25" s="333">
        <v>2264.9499999999998</v>
      </c>
      <c r="D25" s="334">
        <v>1.569999999999709</v>
      </c>
      <c r="E25" s="335">
        <v>6.9365285546368227E-2</v>
      </c>
      <c r="F25" s="334">
        <v>-398.68000000000029</v>
      </c>
      <c r="G25" s="335">
        <v>-14.967544291061458</v>
      </c>
    </row>
    <row r="26" spans="2:7">
      <c r="B26" s="329" t="s">
        <v>70</v>
      </c>
      <c r="C26" s="333">
        <v>2251.33</v>
      </c>
      <c r="D26" s="334">
        <v>-13.619999999999891</v>
      </c>
      <c r="E26" s="335">
        <v>-0.60133777787588372</v>
      </c>
      <c r="F26" s="334">
        <v>-402.71000000000004</v>
      </c>
      <c r="G26" s="335">
        <v>-15.173471387017528</v>
      </c>
    </row>
    <row r="27" spans="2:7">
      <c r="B27" s="329" t="s">
        <v>71</v>
      </c>
      <c r="C27" s="333">
        <v>2209.13</v>
      </c>
      <c r="D27" s="334">
        <v>-42.199999999999818</v>
      </c>
      <c r="E27" s="335">
        <v>-1.8744475487822712</v>
      </c>
      <c r="F27" s="334">
        <v>-448.90999999999985</v>
      </c>
      <c r="G27" s="335">
        <v>-16.888760139049822</v>
      </c>
    </row>
    <row r="28" spans="2:7">
      <c r="B28" s="234" t="s">
        <v>72</v>
      </c>
      <c r="C28" s="336">
        <v>2185.4</v>
      </c>
      <c r="D28" s="337">
        <v>-23.730000000000018</v>
      </c>
      <c r="E28" s="338">
        <v>-1.0741785227668714</v>
      </c>
      <c r="F28" s="337">
        <v>-429.19000000000005</v>
      </c>
      <c r="G28" s="338">
        <v>-16.415193204288244</v>
      </c>
    </row>
    <row r="29" spans="2:7">
      <c r="B29" s="329" t="s">
        <v>79</v>
      </c>
      <c r="C29" s="333">
        <v>2167.85</v>
      </c>
      <c r="D29" s="334">
        <v>-17.550000000000182</v>
      </c>
      <c r="E29" s="335">
        <v>-0.80305664866844495</v>
      </c>
      <c r="F29" s="334">
        <v>-357.5300000000002</v>
      </c>
      <c r="G29" s="335">
        <v>-14.157473330746271</v>
      </c>
    </row>
    <row r="30" spans="2:7">
      <c r="B30" s="329" t="s">
        <v>80</v>
      </c>
      <c r="C30" s="333">
        <v>2100.6799999999998</v>
      </c>
      <c r="D30" s="334">
        <v>-67.170000000000073</v>
      </c>
      <c r="E30" s="335">
        <v>-3.0984616094287105</v>
      </c>
      <c r="F30" s="334">
        <v>-378.51000000000022</v>
      </c>
      <c r="G30" s="335">
        <v>-15.267486558109709</v>
      </c>
    </row>
    <row r="31" spans="2:7">
      <c r="B31" s="329" t="s">
        <v>81</v>
      </c>
      <c r="C31" s="333">
        <v>2045.57</v>
      </c>
      <c r="D31" s="334">
        <v>-55.1099999999999</v>
      </c>
      <c r="E31" s="335">
        <v>-2.6234362206523514</v>
      </c>
      <c r="F31" s="334">
        <v>-378.85000000000014</v>
      </c>
      <c r="G31" s="335">
        <v>-15.626417864891408</v>
      </c>
    </row>
    <row r="32" spans="2:7">
      <c r="B32" s="329" t="s">
        <v>82</v>
      </c>
      <c r="C32" s="333">
        <v>1998.7</v>
      </c>
      <c r="D32" s="334">
        <v>-46.869999999999891</v>
      </c>
      <c r="E32" s="335">
        <v>-2.2912928914679043</v>
      </c>
      <c r="F32" s="334">
        <v>-424.62999999999988</v>
      </c>
      <c r="G32" s="335">
        <v>-17.522582562011763</v>
      </c>
    </row>
    <row r="33" spans="2:7">
      <c r="B33" s="339">
        <v>2019</v>
      </c>
      <c r="C33" s="340"/>
      <c r="D33" s="341"/>
      <c r="E33" s="342"/>
      <c r="F33" s="341"/>
      <c r="G33" s="342"/>
    </row>
    <row r="34" spans="2:7">
      <c r="B34" s="329" t="s">
        <v>9</v>
      </c>
      <c r="C34" s="330">
        <v>1647.77</v>
      </c>
      <c r="D34" s="331">
        <v>-350.93000000000006</v>
      </c>
      <c r="E34" s="332">
        <v>-17.557912643218103</v>
      </c>
      <c r="F34" s="331">
        <v>-753.23</v>
      </c>
      <c r="G34" s="332">
        <v>-31.37151187005415</v>
      </c>
    </row>
    <row r="35" spans="2:7">
      <c r="B35" s="329" t="s">
        <v>10</v>
      </c>
      <c r="C35" s="330">
        <v>1590.35</v>
      </c>
      <c r="D35" s="331">
        <v>-57.420000000000073</v>
      </c>
      <c r="E35" s="332">
        <v>-3.4847096378742179</v>
      </c>
      <c r="F35" s="331">
        <v>-756.65000000000009</v>
      </c>
      <c r="G35" s="332">
        <v>-32.239028547081389</v>
      </c>
    </row>
    <row r="36" spans="2:7">
      <c r="B36" s="329" t="s">
        <v>67</v>
      </c>
      <c r="C36" s="330">
        <v>1562.38</v>
      </c>
      <c r="D36" s="331">
        <v>-27.9699999999998</v>
      </c>
      <c r="E36" s="332">
        <v>-1.7587323545131426</v>
      </c>
      <c r="F36" s="331">
        <v>-730.86999999999989</v>
      </c>
      <c r="G36" s="332">
        <v>-31.870489479995641</v>
      </c>
    </row>
    <row r="37" spans="2:7">
      <c r="B37" s="329" t="s">
        <v>68</v>
      </c>
      <c r="C37" s="333">
        <v>1557.45</v>
      </c>
      <c r="D37" s="334">
        <v>-4.9300000000000637</v>
      </c>
      <c r="E37" s="335">
        <v>-0.31554423379715502</v>
      </c>
      <c r="F37" s="334">
        <v>-705.93000000000006</v>
      </c>
      <c r="G37" s="335">
        <v>-31.189194920870563</v>
      </c>
    </row>
    <row r="38" spans="2:7">
      <c r="B38" s="329" t="s">
        <v>69</v>
      </c>
      <c r="C38" s="333">
        <v>1536.72727272727</v>
      </c>
      <c r="D38" s="334">
        <v>-20.722727272730026</v>
      </c>
      <c r="E38" s="335">
        <v>-1.3305548988879252</v>
      </c>
      <c r="F38" s="334">
        <v>-728.2227272727298</v>
      </c>
      <c r="G38" s="335">
        <v>-32.151823540154524</v>
      </c>
    </row>
    <row r="39" spans="2:7">
      <c r="B39" s="329" t="s">
        <v>70</v>
      </c>
      <c r="C39" s="333">
        <v>1376.85</v>
      </c>
      <c r="D39" s="334">
        <v>-159.87727272727011</v>
      </c>
      <c r="E39" s="335">
        <v>-10.403750591575815</v>
      </c>
      <c r="F39" s="334">
        <v>-874.48</v>
      </c>
      <c r="G39" s="335">
        <v>-38.842817356851292</v>
      </c>
    </row>
    <row r="40" spans="2:7">
      <c r="B40" s="329" t="s">
        <v>71</v>
      </c>
      <c r="C40" s="333">
        <v>1360.17</v>
      </c>
      <c r="D40" s="334">
        <v>-16.679999999999836</v>
      </c>
      <c r="E40" s="335">
        <v>-1.2114609434578796</v>
      </c>
      <c r="F40" s="334">
        <v>-848.96</v>
      </c>
      <c r="G40" s="335">
        <v>-38.429608035742582</v>
      </c>
    </row>
    <row r="41" spans="2:7">
      <c r="B41" s="234" t="s">
        <v>72</v>
      </c>
      <c r="C41" s="336">
        <v>1350.85</v>
      </c>
      <c r="D41" s="337">
        <v>-9.3200000000001637</v>
      </c>
      <c r="E41" s="338">
        <v>-0.68520846658874746</v>
      </c>
      <c r="F41" s="337">
        <v>-834.55000000000018</v>
      </c>
      <c r="G41" s="338">
        <v>-38.187517159330106</v>
      </c>
    </row>
    <row r="42" spans="2:7">
      <c r="B42" s="329" t="s">
        <v>79</v>
      </c>
      <c r="C42" s="333">
        <v>1350.23</v>
      </c>
      <c r="D42" s="334">
        <v>-0.61999999999989086</v>
      </c>
      <c r="E42" s="335">
        <v>-4.589702779730942E-2</v>
      </c>
      <c r="F42" s="334">
        <v>-817.61999999999989</v>
      </c>
      <c r="G42" s="335">
        <v>-37.715709112715359</v>
      </c>
    </row>
    <row r="43" spans="2:7">
      <c r="B43" s="329" t="s">
        <v>80</v>
      </c>
      <c r="C43" s="333">
        <v>1329.61</v>
      </c>
      <c r="D43" s="334">
        <v>-20.620000000000118</v>
      </c>
      <c r="E43" s="335">
        <v>-1.5271472267687756</v>
      </c>
      <c r="F43" s="334">
        <v>-771.06999999999994</v>
      </c>
      <c r="G43" s="335">
        <v>-36.705733381571683</v>
      </c>
    </row>
    <row r="44" spans="2:7">
      <c r="B44" s="329" t="s">
        <v>81</v>
      </c>
      <c r="C44" s="333">
        <v>1306.4000000000001</v>
      </c>
      <c r="D44" s="334">
        <v>-23.209999999999809</v>
      </c>
      <c r="E44" s="335">
        <v>-1.7456246568542468</v>
      </c>
      <c r="F44" s="334">
        <v>-739.16999999999985</v>
      </c>
      <c r="G44" s="335">
        <v>-36.135160370947951</v>
      </c>
    </row>
    <row r="45" spans="2:7">
      <c r="B45" s="329" t="s">
        <v>82</v>
      </c>
      <c r="C45" s="333">
        <v>1283.5</v>
      </c>
      <c r="D45" s="334">
        <v>-22.900000000000091</v>
      </c>
      <c r="E45" s="335">
        <v>-1.7529087568891697</v>
      </c>
      <c r="F45" s="334">
        <v>-715.2</v>
      </c>
      <c r="G45" s="335">
        <v>-35.783259118426983</v>
      </c>
    </row>
    <row r="46" spans="2:7">
      <c r="B46" s="339">
        <v>2020</v>
      </c>
      <c r="C46" s="340"/>
      <c r="D46" s="341"/>
      <c r="E46" s="342"/>
      <c r="F46" s="341"/>
      <c r="G46" s="342"/>
    </row>
    <row r="47" spans="2:7">
      <c r="B47" s="329" t="s">
        <v>9</v>
      </c>
      <c r="C47" s="330">
        <v>1257.04</v>
      </c>
      <c r="D47" s="331">
        <v>-26.460000000000036</v>
      </c>
      <c r="E47" s="332">
        <v>-2.061550447993767</v>
      </c>
      <c r="F47" s="331">
        <v>-390.73</v>
      </c>
      <c r="G47" s="332">
        <v>-23.712654071866822</v>
      </c>
    </row>
    <row r="48" spans="2:7">
      <c r="B48" s="329" t="s">
        <v>10</v>
      </c>
      <c r="C48" s="330">
        <v>1249.5999999999999</v>
      </c>
      <c r="D48" s="331">
        <v>-7.4400000000000546</v>
      </c>
      <c r="E48" s="332">
        <v>-0.59186660726787466</v>
      </c>
      <c r="F48" s="331">
        <v>-340.75</v>
      </c>
      <c r="G48" s="332">
        <v>-21.426101172697827</v>
      </c>
    </row>
    <row r="49" spans="2:7">
      <c r="B49" s="329" t="s">
        <v>67</v>
      </c>
      <c r="C49" s="330">
        <v>1239.45454545455</v>
      </c>
      <c r="D49" s="331">
        <v>-10.145454545449866</v>
      </c>
      <c r="E49" s="332">
        <v>-0.81189617041052031</v>
      </c>
      <c r="F49" s="331">
        <v>-322.92545454545007</v>
      </c>
      <c r="G49" s="332">
        <v>-20.668816456012635</v>
      </c>
    </row>
    <row r="50" spans="2:7">
      <c r="B50" s="329" t="s">
        <v>68</v>
      </c>
      <c r="C50" s="333">
        <v>1225.5</v>
      </c>
      <c r="D50" s="334">
        <v>-13.954545454550043</v>
      </c>
      <c r="E50" s="335">
        <v>-1.1258618160484843</v>
      </c>
      <c r="F50" s="334">
        <v>-331.95000000000005</v>
      </c>
      <c r="G50" s="335">
        <v>-21.313685832611</v>
      </c>
    </row>
    <row r="51" spans="2:7">
      <c r="B51" s="329" t="s">
        <v>69</v>
      </c>
      <c r="C51" s="428">
        <v>1205</v>
      </c>
      <c r="D51" s="334">
        <v>-20.5</v>
      </c>
      <c r="E51" s="332">
        <v>-1.6727866177070609</v>
      </c>
      <c r="F51" s="331">
        <v>-331.72727272727002</v>
      </c>
      <c r="G51" s="332">
        <v>-21.586606720302754</v>
      </c>
    </row>
    <row r="52" spans="2:7">
      <c r="B52" s="329" t="s">
        <v>70</v>
      </c>
      <c r="C52" s="428">
        <v>1201.3636363636399</v>
      </c>
      <c r="D52" s="334">
        <v>-3.6363636363601017</v>
      </c>
      <c r="E52" s="332">
        <v>-0.30177291588050537</v>
      </c>
      <c r="F52" s="331">
        <v>-175.48636363636001</v>
      </c>
      <c r="G52" s="332">
        <v>-12.745496142380077</v>
      </c>
    </row>
    <row r="53" spans="2:7">
      <c r="B53" s="329" t="s">
        <v>71</v>
      </c>
      <c r="C53" s="428">
        <v>1202</v>
      </c>
      <c r="D53" s="334">
        <v>0.63636363636010174</v>
      </c>
      <c r="E53" s="332">
        <v>5.2970109723489145E-2</v>
      </c>
      <c r="F53" s="331">
        <v>-158.17000000000007</v>
      </c>
      <c r="G53" s="332">
        <v>-11.628693472139517</v>
      </c>
    </row>
    <row r="54" spans="2:7">
      <c r="B54" s="745" t="s">
        <v>72</v>
      </c>
      <c r="C54" s="636">
        <v>1191</v>
      </c>
      <c r="D54" s="606">
        <v>-11</v>
      </c>
      <c r="E54" s="637">
        <v>-0.91514143094842382</v>
      </c>
      <c r="F54" s="638">
        <v>-159.84999999999991</v>
      </c>
      <c r="G54" s="637">
        <v>-11.83329015064588</v>
      </c>
    </row>
    <row r="55" spans="2:7">
      <c r="B55" s="329" t="s">
        <v>79</v>
      </c>
      <c r="C55" s="333"/>
      <c r="D55" s="334"/>
      <c r="E55" s="335"/>
      <c r="F55" s="334"/>
      <c r="G55" s="335"/>
    </row>
    <row r="56" spans="2:7">
      <c r="B56" s="329" t="s">
        <v>80</v>
      </c>
      <c r="C56" s="333"/>
      <c r="D56" s="334"/>
      <c r="E56" s="335"/>
      <c r="F56" s="334"/>
      <c r="G56" s="335"/>
    </row>
    <row r="57" spans="2:7">
      <c r="B57" s="329" t="s">
        <v>81</v>
      </c>
      <c r="C57" s="333"/>
      <c r="D57" s="334"/>
      <c r="E57" s="335"/>
      <c r="F57" s="334"/>
      <c r="G57" s="335"/>
    </row>
    <row r="58" spans="2:7">
      <c r="B58" s="329" t="s">
        <v>82</v>
      </c>
      <c r="C58" s="333"/>
      <c r="D58" s="334"/>
      <c r="E58" s="335"/>
      <c r="F58" s="334"/>
      <c r="G58" s="335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autoPageBreaks="0"/>
  </sheetPr>
  <dimension ref="A1:H31"/>
  <sheetViews>
    <sheetView showGridLines="0" showRowColHeaders="0" zoomScaleNormal="100" workbookViewId="0">
      <pane ySplit="4" topLeftCell="A11" activePane="bottomLeft" state="frozen"/>
      <selection activeCell="L32" sqref="L32"/>
      <selection pane="bottomLeft" activeCell="H35" sqref="H35"/>
    </sheetView>
  </sheetViews>
  <sheetFormatPr baseColWidth="10" defaultColWidth="11.5703125" defaultRowHeight="15"/>
  <cols>
    <col min="1" max="1" width="3.28515625" style="421" customWidth="1"/>
    <col min="2" max="2" width="27.5703125" style="44" customWidth="1"/>
    <col min="3" max="3" width="12.140625" style="44" customWidth="1"/>
    <col min="4" max="4" width="11.140625" style="44" customWidth="1"/>
    <col min="5" max="5" width="10.5703125" style="44" customWidth="1"/>
    <col min="6" max="6" width="10.42578125" style="44" customWidth="1"/>
    <col min="7" max="7" width="10" style="44" customWidth="1"/>
    <col min="8" max="16384" width="11.5703125" style="44"/>
  </cols>
  <sheetData>
    <row r="1" spans="1:8" ht="24" customHeight="1">
      <c r="B1" s="1023" t="s">
        <v>235</v>
      </c>
      <c r="C1" s="1023"/>
      <c r="D1" s="1023"/>
      <c r="E1" s="1023"/>
      <c r="F1" s="1023"/>
      <c r="G1" s="1023"/>
    </row>
    <row r="2" spans="1:8" ht="19.5">
      <c r="A2" s="359"/>
      <c r="B2" s="430"/>
      <c r="D2" s="431"/>
    </row>
    <row r="3" spans="1:8" ht="27.6" customHeight="1">
      <c r="A3" s="359"/>
      <c r="B3" s="1070" t="s">
        <v>73</v>
      </c>
      <c r="C3" s="1072" t="s">
        <v>574</v>
      </c>
      <c r="D3" s="432" t="s">
        <v>245</v>
      </c>
      <c r="E3" s="433"/>
      <c r="F3" s="433" t="s">
        <v>246</v>
      </c>
      <c r="G3" s="433"/>
      <c r="H3" s="429"/>
    </row>
    <row r="4" spans="1:8" ht="20.85" customHeight="1">
      <c r="A4" s="359"/>
      <c r="B4" s="1071"/>
      <c r="C4" s="1073"/>
      <c r="D4" s="434" t="s">
        <v>11</v>
      </c>
      <c r="E4" s="435" t="s">
        <v>202</v>
      </c>
      <c r="F4" s="436" t="s">
        <v>11</v>
      </c>
      <c r="G4" s="435" t="s">
        <v>202</v>
      </c>
    </row>
    <row r="5" spans="1:8" ht="27.6" customHeight="1">
      <c r="A5" s="363"/>
      <c r="B5" s="437" t="s">
        <v>15</v>
      </c>
      <c r="C5" s="446">
        <v>15462464</v>
      </c>
      <c r="D5" s="447">
        <v>6546</v>
      </c>
      <c r="E5" s="448">
        <v>4.2352709169390934E-4</v>
      </c>
      <c r="F5" s="447">
        <v>-525165</v>
      </c>
      <c r="G5" s="448">
        <v>-3.284821032562113E-2</v>
      </c>
      <c r="H5" s="429"/>
    </row>
    <row r="6" spans="1:8" ht="22.5" customHeight="1">
      <c r="A6" s="363"/>
      <c r="B6" s="438" t="s">
        <v>211</v>
      </c>
      <c r="C6" s="449">
        <v>14397137</v>
      </c>
      <c r="D6" s="450">
        <v>11350</v>
      </c>
      <c r="E6" s="451">
        <v>7.8897317192305749E-4</v>
      </c>
      <c r="F6" s="450">
        <v>-488789</v>
      </c>
      <c r="G6" s="451">
        <v>-3.2835646233899007E-2</v>
      </c>
      <c r="H6" s="429"/>
    </row>
    <row r="7" spans="1:8" ht="22.5" customHeight="1">
      <c r="A7" s="363"/>
      <c r="B7" s="438" t="s">
        <v>212</v>
      </c>
      <c r="C7" s="449">
        <v>691389</v>
      </c>
      <c r="D7" s="450">
        <v>-4247</v>
      </c>
      <c r="E7" s="451">
        <v>-6.1052044460033761E-3</v>
      </c>
      <c r="F7" s="450">
        <v>-12261</v>
      </c>
      <c r="G7" s="451">
        <v>-1.7424856107439823E-2</v>
      </c>
      <c r="H7" s="429"/>
    </row>
    <row r="8" spans="1:8" ht="22.5" customHeight="1">
      <c r="A8" s="363"/>
      <c r="B8" s="439" t="s">
        <v>239</v>
      </c>
      <c r="C8" s="449">
        <v>373938</v>
      </c>
      <c r="D8" s="450">
        <v>-557</v>
      </c>
      <c r="E8" s="451">
        <v>-1.4873362795231326E-3</v>
      </c>
      <c r="F8" s="450">
        <v>-24115</v>
      </c>
      <c r="G8" s="452">
        <v>-6.0582384757808638E-2</v>
      </c>
      <c r="H8" s="440"/>
    </row>
    <row r="9" spans="1:8" ht="27.6" customHeight="1">
      <c r="A9" s="363"/>
      <c r="B9" s="437" t="s">
        <v>187</v>
      </c>
      <c r="C9" s="446">
        <v>3263160</v>
      </c>
      <c r="D9" s="453">
        <v>402</v>
      </c>
      <c r="E9" s="454">
        <v>1.2320864740811288E-4</v>
      </c>
      <c r="F9" s="453">
        <v>1608</v>
      </c>
      <c r="G9" s="448">
        <v>4.9301682143965131E-4</v>
      </c>
    </row>
    <row r="10" spans="1:8" ht="20.85" customHeight="1">
      <c r="A10" s="363"/>
      <c r="B10" s="438" t="s">
        <v>201</v>
      </c>
      <c r="C10" s="449">
        <v>3078813</v>
      </c>
      <c r="D10" s="450">
        <v>971</v>
      </c>
      <c r="E10" s="451">
        <v>3.1548078166454552E-4</v>
      </c>
      <c r="F10" s="450">
        <v>3736</v>
      </c>
      <c r="G10" s="451">
        <v>1.2149289269829389E-3</v>
      </c>
    </row>
    <row r="11" spans="1:8" ht="20.85" customHeight="1">
      <c r="A11" s="363"/>
      <c r="B11" s="441" t="s">
        <v>190</v>
      </c>
      <c r="C11" s="455">
        <v>184347</v>
      </c>
      <c r="D11" s="450">
        <v>-569</v>
      </c>
      <c r="E11" s="451">
        <v>-3.0770728330701269E-3</v>
      </c>
      <c r="F11" s="450">
        <v>-2128</v>
      </c>
      <c r="G11" s="451">
        <v>-1.1411717388389864E-2</v>
      </c>
    </row>
    <row r="12" spans="1:8" ht="27.6" customHeight="1">
      <c r="A12" s="363"/>
      <c r="B12" s="442" t="s">
        <v>16</v>
      </c>
      <c r="C12" s="456">
        <v>65561</v>
      </c>
      <c r="D12" s="457">
        <v>-115</v>
      </c>
      <c r="E12" s="458">
        <v>-1.7510201595711816E-3</v>
      </c>
      <c r="F12" s="457">
        <v>-4134</v>
      </c>
      <c r="G12" s="458">
        <v>-5.9315589353612141E-2</v>
      </c>
    </row>
    <row r="13" spans="1:8" ht="20.85" customHeight="1">
      <c r="A13" s="363"/>
      <c r="B13" s="438" t="s">
        <v>192</v>
      </c>
      <c r="C13" s="449">
        <v>51817</v>
      </c>
      <c r="D13" s="450">
        <v>-175</v>
      </c>
      <c r="E13" s="451">
        <v>-3.3659024465302334E-3</v>
      </c>
      <c r="F13" s="450">
        <v>-3912</v>
      </c>
      <c r="G13" s="451">
        <v>-7.0196845448509793E-2</v>
      </c>
      <c r="H13" s="429"/>
    </row>
    <row r="14" spans="1:8" ht="20.85" customHeight="1">
      <c r="A14" s="363"/>
      <c r="B14" s="441" t="s">
        <v>191</v>
      </c>
      <c r="C14" s="455">
        <v>13744</v>
      </c>
      <c r="D14" s="459">
        <v>60</v>
      </c>
      <c r="E14" s="460">
        <v>4.3846828412745786E-3</v>
      </c>
      <c r="F14" s="459">
        <v>-222</v>
      </c>
      <c r="G14" s="460">
        <v>-1.5895746813690437E-2</v>
      </c>
    </row>
    <row r="15" spans="1:8" ht="27.6" customHeight="1">
      <c r="A15" s="363"/>
      <c r="B15" s="443" t="s">
        <v>75</v>
      </c>
      <c r="C15" s="461">
        <v>1191</v>
      </c>
      <c r="D15" s="462">
        <v>-11</v>
      </c>
      <c r="E15" s="463">
        <v>-9.1514143094841849E-3</v>
      </c>
      <c r="F15" s="462">
        <v>-160</v>
      </c>
      <c r="G15" s="463">
        <v>-0.11843079200592155</v>
      </c>
    </row>
    <row r="16" spans="1:8" ht="24" hidden="1" customHeight="1">
      <c r="A16" s="363"/>
      <c r="B16" s="437"/>
      <c r="C16" s="446"/>
      <c r="D16" s="457"/>
      <c r="E16" s="464"/>
      <c r="F16" s="465"/>
      <c r="G16" s="458"/>
    </row>
    <row r="17" spans="1:8" ht="18" hidden="1" customHeight="1">
      <c r="A17" s="363"/>
      <c r="B17" s="438"/>
      <c r="C17" s="449"/>
      <c r="D17" s="450"/>
      <c r="E17" s="451"/>
      <c r="F17" s="466"/>
      <c r="G17" s="451"/>
    </row>
    <row r="18" spans="1:8" ht="17.850000000000001" hidden="1" customHeight="1">
      <c r="A18" s="363"/>
      <c r="B18" s="444"/>
      <c r="C18" s="467"/>
      <c r="D18" s="459"/>
      <c r="E18" s="468"/>
      <c r="F18" s="469"/>
      <c r="G18" s="460"/>
    </row>
    <row r="19" spans="1:8" ht="27.6" customHeight="1">
      <c r="A19" s="363"/>
      <c r="B19" s="445" t="s">
        <v>12</v>
      </c>
      <c r="C19" s="470">
        <v>18792376</v>
      </c>
      <c r="D19" s="470">
        <v>6822</v>
      </c>
      <c r="E19" s="471">
        <v>3.6315138749709597E-4</v>
      </c>
      <c r="F19" s="470">
        <v>-527851</v>
      </c>
      <c r="G19" s="471">
        <v>-2.7321159321782251E-2</v>
      </c>
    </row>
    <row r="20" spans="1:8" ht="21.6" customHeight="1">
      <c r="A20" s="363"/>
      <c r="B20" s="44" t="s">
        <v>213</v>
      </c>
      <c r="C20" s="429"/>
      <c r="F20" s="429"/>
      <c r="G20" s="429"/>
      <c r="H20" s="429"/>
    </row>
    <row r="21" spans="1:8">
      <c r="A21" s="363"/>
    </row>
    <row r="22" spans="1:8">
      <c r="A22" s="363"/>
    </row>
    <row r="23" spans="1:8">
      <c r="A23" s="363"/>
    </row>
    <row r="24" spans="1:8">
      <c r="A24" s="363"/>
    </row>
    <row r="25" spans="1:8">
      <c r="A25" s="363"/>
      <c r="B25" s="1074" t="s">
        <v>575</v>
      </c>
      <c r="C25" s="1074"/>
      <c r="D25" s="1074"/>
      <c r="E25" s="1074"/>
      <c r="F25" s="1074"/>
    </row>
    <row r="26" spans="1:8">
      <c r="A26" s="372"/>
      <c r="B26" s="1074"/>
      <c r="C26" s="1074"/>
      <c r="D26" s="1074"/>
      <c r="E26" s="1074"/>
      <c r="F26" s="1074"/>
    </row>
    <row r="27" spans="1:8">
      <c r="A27" s="423"/>
      <c r="B27" s="1074"/>
      <c r="C27" s="1074"/>
      <c r="D27" s="1074"/>
      <c r="E27" s="1074"/>
      <c r="F27" s="1074"/>
    </row>
    <row r="28" spans="1:8">
      <c r="B28" s="1074"/>
      <c r="C28" s="1074"/>
      <c r="D28" s="1074"/>
      <c r="E28" s="1074"/>
      <c r="F28" s="1074"/>
    </row>
    <row r="29" spans="1:8">
      <c r="B29" s="1074"/>
      <c r="C29" s="1074"/>
      <c r="D29" s="1074"/>
      <c r="E29" s="1074"/>
      <c r="F29" s="1074"/>
    </row>
    <row r="30" spans="1:8">
      <c r="B30" s="1074"/>
      <c r="C30" s="1074"/>
      <c r="D30" s="1074"/>
      <c r="E30" s="1074"/>
      <c r="F30" s="1074"/>
    </row>
    <row r="31" spans="1:8">
      <c r="B31" s="1074"/>
      <c r="C31" s="1074"/>
      <c r="D31" s="1074"/>
      <c r="E31" s="1074"/>
      <c r="F31" s="1074"/>
    </row>
  </sheetData>
  <mergeCells count="4">
    <mergeCell ref="B1:G1"/>
    <mergeCell ref="B3:B4"/>
    <mergeCell ref="C3:C4"/>
    <mergeCell ref="B25:F31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B1:Q306"/>
  <sheetViews>
    <sheetView showGridLines="0" showRowColHeaders="0" topLeftCell="A13" zoomScaleNormal="100" workbookViewId="0">
      <selection activeCell="Q53" sqref="Q53"/>
    </sheetView>
  </sheetViews>
  <sheetFormatPr baseColWidth="10" defaultColWidth="11.42578125" defaultRowHeight="12.75"/>
  <cols>
    <col min="1" max="1" width="3.42578125" style="44" customWidth="1"/>
    <col min="2" max="3" width="11.42578125" style="44" customWidth="1"/>
    <col min="4" max="4" width="15.85546875" style="44" customWidth="1"/>
    <col min="5" max="6" width="11.42578125" style="44"/>
    <col min="7" max="7" width="11.42578125" style="44" customWidth="1"/>
    <col min="8" max="8" width="29" style="44" customWidth="1"/>
    <col min="9" max="10" width="11.42578125" style="44"/>
    <col min="11" max="11" width="6" style="44" customWidth="1"/>
    <col min="12" max="12" width="20.140625" style="44" customWidth="1"/>
    <col min="13" max="13" width="18.42578125" style="44" customWidth="1"/>
    <col min="14" max="16384" width="11.42578125" style="44"/>
  </cols>
  <sheetData>
    <row r="1" spans="2:13" hidden="1"/>
    <row r="2" spans="2:13" s="151" customFormat="1" hidden="1">
      <c r="L2" s="488"/>
    </row>
    <row r="3" spans="2:13" s="151" customFormat="1" hidden="1">
      <c r="L3" s="488"/>
    </row>
    <row r="4" spans="2:13" ht="21.75" customHeight="1">
      <c r="B4" s="1075" t="s">
        <v>593</v>
      </c>
      <c r="C4" s="1075"/>
      <c r="D4" s="1075"/>
      <c r="E4" s="1075"/>
      <c r="F4" s="1075"/>
      <c r="G4" s="1075"/>
      <c r="H4" s="1075"/>
      <c r="K4" s="833"/>
      <c r="L4" s="834"/>
      <c r="M4" s="759"/>
    </row>
    <row r="5" spans="2:13" ht="10.5" customHeight="1">
      <c r="B5" s="151"/>
      <c r="C5" s="151"/>
      <c r="D5" s="151"/>
      <c r="E5" s="151"/>
      <c r="F5" s="151"/>
      <c r="G5" s="151"/>
      <c r="H5" s="151"/>
      <c r="K5" s="835"/>
      <c r="L5" s="835"/>
      <c r="M5" s="826"/>
    </row>
    <row r="6" spans="2:13" s="151" customFormat="1" ht="30.75" customHeight="1">
      <c r="B6" s="757" t="s">
        <v>594</v>
      </c>
      <c r="K6" s="831" t="s">
        <v>596</v>
      </c>
      <c r="L6" s="832">
        <v>19286185.189999994</v>
      </c>
      <c r="M6" s="440"/>
    </row>
    <row r="7" spans="2:13" ht="37.35" customHeight="1">
      <c r="K7" s="846" t="s">
        <v>660</v>
      </c>
      <c r="L7" s="846" t="s">
        <v>661</v>
      </c>
      <c r="M7" s="846" t="s">
        <v>597</v>
      </c>
    </row>
    <row r="8" spans="2:13" ht="7.5" customHeight="1">
      <c r="K8" s="839"/>
      <c r="L8" s="840"/>
      <c r="M8" s="840"/>
    </row>
    <row r="9" spans="2:13" ht="15.75" customHeight="1">
      <c r="K9" s="900" t="s">
        <v>598</v>
      </c>
      <c r="L9" s="901">
        <v>19137556</v>
      </c>
      <c r="M9" s="902">
        <f>L9/L6-1</f>
        <v>-7.7065105688738367E-3</v>
      </c>
    </row>
    <row r="10" spans="2:13" ht="15.75" customHeight="1">
      <c r="B10" s="758" t="s">
        <v>595</v>
      </c>
      <c r="J10" s="142"/>
      <c r="K10" s="900" t="s">
        <v>599</v>
      </c>
      <c r="L10" s="901">
        <v>18001310</v>
      </c>
      <c r="M10" s="902">
        <f t="shared" ref="M10:M21" si="0">L10/L9-1</f>
        <v>-5.9372576101148988E-2</v>
      </c>
    </row>
    <row r="11" spans="2:13" ht="15.75" customHeight="1">
      <c r="J11" s="142"/>
      <c r="K11" s="900" t="s">
        <v>600</v>
      </c>
      <c r="L11" s="901">
        <v>17716464</v>
      </c>
      <c r="M11" s="902">
        <f t="shared" si="0"/>
        <v>-1.5823626169428784E-2</v>
      </c>
    </row>
    <row r="12" spans="2:13" ht="15.75" customHeight="1">
      <c r="K12" s="900" t="s">
        <v>601</v>
      </c>
      <c r="L12" s="901">
        <v>17500517</v>
      </c>
      <c r="M12" s="902">
        <f t="shared" si="0"/>
        <v>-1.2189057590724639E-2</v>
      </c>
    </row>
    <row r="13" spans="2:13" ht="15.75" customHeight="1">
      <c r="K13" s="900" t="s">
        <v>602</v>
      </c>
      <c r="L13" s="901">
        <v>16895977</v>
      </c>
      <c r="M13" s="902">
        <f t="shared" si="0"/>
        <v>-3.4544122325071869E-2</v>
      </c>
    </row>
    <row r="14" spans="2:13" ht="15.75" customHeight="1">
      <c r="K14" s="900" t="s">
        <v>603</v>
      </c>
      <c r="L14" s="901">
        <v>16327687</v>
      </c>
      <c r="M14" s="902">
        <f t="shared" si="0"/>
        <v>-3.3634633853964147E-2</v>
      </c>
    </row>
    <row r="15" spans="2:13" ht="15.75" customHeight="1">
      <c r="K15" s="900" t="s">
        <v>604</v>
      </c>
      <c r="L15" s="901">
        <v>16649521</v>
      </c>
      <c r="M15" s="902">
        <f t="shared" si="0"/>
        <v>1.9710936399013557E-2</v>
      </c>
    </row>
    <row r="16" spans="2:13" ht="15.75" customHeight="1">
      <c r="H16" s="759"/>
      <c r="K16" s="900" t="s">
        <v>605</v>
      </c>
      <c r="L16" s="901">
        <v>17180899</v>
      </c>
      <c r="M16" s="902">
        <f t="shared" si="0"/>
        <v>3.1915512764601361E-2</v>
      </c>
    </row>
    <row r="17" spans="2:17" ht="15.75" customHeight="1">
      <c r="H17" s="759"/>
      <c r="K17" s="900" t="s">
        <v>606</v>
      </c>
      <c r="L17" s="901">
        <v>17699995</v>
      </c>
      <c r="M17" s="902">
        <f t="shared" si="0"/>
        <v>3.0213552853084025E-2</v>
      </c>
    </row>
    <row r="18" spans="2:17" ht="15.75" customHeight="1">
      <c r="H18" s="759"/>
      <c r="K18" s="900" t="s">
        <v>607</v>
      </c>
      <c r="L18" s="901">
        <v>18309844</v>
      </c>
      <c r="M18" s="902">
        <f t="shared" si="0"/>
        <v>3.4454755495693545E-2</v>
      </c>
    </row>
    <row r="19" spans="2:17" ht="15.75" customHeight="1">
      <c r="H19" s="759"/>
      <c r="K19" s="900" t="s">
        <v>608</v>
      </c>
      <c r="L19" s="901">
        <v>18839814</v>
      </c>
      <c r="M19" s="902">
        <f t="shared" si="0"/>
        <v>2.8944539341787978E-2</v>
      </c>
    </row>
    <row r="20" spans="2:17" ht="15.75" customHeight="1">
      <c r="H20" s="759"/>
      <c r="K20" s="900" t="s">
        <v>609</v>
      </c>
      <c r="L20" s="901">
        <v>19320227</v>
      </c>
      <c r="M20" s="902">
        <f t="shared" si="0"/>
        <v>2.5499880200515745E-2</v>
      </c>
    </row>
    <row r="21" spans="2:17" ht="15.75" customHeight="1">
      <c r="H21" s="759"/>
      <c r="K21" s="903" t="s">
        <v>610</v>
      </c>
      <c r="L21" s="904">
        <v>18792376</v>
      </c>
      <c r="M21" s="905">
        <f t="shared" si="0"/>
        <v>-2.7321159321782251E-2</v>
      </c>
    </row>
    <row r="22" spans="2:17">
      <c r="H22" s="759"/>
      <c r="P22" s="833"/>
      <c r="Q22" s="833"/>
    </row>
    <row r="23" spans="2:17">
      <c r="H23" s="759"/>
      <c r="P23" s="833"/>
      <c r="Q23" s="833"/>
    </row>
    <row r="24" spans="2:17" s="760" customFormat="1" ht="15.75">
      <c r="I24" s="44"/>
      <c r="J24" s="44"/>
      <c r="N24" s="44"/>
      <c r="P24" s="938"/>
      <c r="Q24" s="939"/>
    </row>
    <row r="25" spans="2:17" s="760" customFormat="1" ht="15.75">
      <c r="I25" s="44"/>
      <c r="J25" s="44"/>
      <c r="N25" s="44"/>
      <c r="P25" s="938"/>
      <c r="Q25" s="937"/>
    </row>
    <row r="26" spans="2:17" ht="15.75">
      <c r="K26" s="759"/>
      <c r="L26" s="761"/>
      <c r="P26" s="833"/>
      <c r="Q26" s="940"/>
    </row>
    <row r="27" spans="2:17">
      <c r="K27" s="836"/>
      <c r="L27" s="837"/>
      <c r="P27" s="833"/>
      <c r="Q27" s="833"/>
    </row>
    <row r="28" spans="2:17">
      <c r="K28" s="759"/>
      <c r="L28" s="759"/>
      <c r="P28" s="833"/>
      <c r="Q28" s="833"/>
    </row>
    <row r="29" spans="2:17">
      <c r="K29" s="759"/>
      <c r="L29" s="759"/>
      <c r="P29" s="833"/>
      <c r="Q29" s="941"/>
    </row>
    <row r="30" spans="2:17">
      <c r="K30" s="830"/>
      <c r="L30" s="838"/>
      <c r="P30" s="833"/>
      <c r="Q30" s="941"/>
    </row>
    <row r="31" spans="2:17">
      <c r="K31" s="830"/>
      <c r="L31" s="838"/>
      <c r="Q31" s="142"/>
    </row>
    <row r="32" spans="2:17" ht="26.25" customHeight="1">
      <c r="B32" s="757" t="s">
        <v>611</v>
      </c>
      <c r="K32" s="756"/>
      <c r="L32" s="142"/>
      <c r="Q32" s="142"/>
    </row>
    <row r="33" spans="2:17" ht="31.5">
      <c r="K33" s="846" t="s">
        <v>660</v>
      </c>
      <c r="L33" s="846" t="s">
        <v>662</v>
      </c>
      <c r="Q33" s="142"/>
    </row>
    <row r="34" spans="2:17" ht="6" customHeight="1">
      <c r="K34" s="756"/>
      <c r="L34" s="142"/>
      <c r="Q34" s="142"/>
    </row>
    <row r="35" spans="2:17" ht="15.75" customHeight="1">
      <c r="K35" s="900" t="s">
        <v>598</v>
      </c>
      <c r="L35" s="901">
        <v>-244666</v>
      </c>
      <c r="Q35" s="142"/>
    </row>
    <row r="36" spans="2:17" ht="15.75" customHeight="1">
      <c r="K36" s="900" t="s">
        <v>599</v>
      </c>
      <c r="L36" s="901">
        <v>-142244</v>
      </c>
      <c r="Q36" s="142"/>
    </row>
    <row r="37" spans="2:17" ht="15.75" customHeight="1">
      <c r="B37" s="757"/>
      <c r="K37" s="900" t="s">
        <v>600</v>
      </c>
      <c r="L37" s="901">
        <v>-131858</v>
      </c>
      <c r="Q37" s="142"/>
    </row>
    <row r="38" spans="2:17" ht="15.75" customHeight="1">
      <c r="K38" s="900" t="s">
        <v>601</v>
      </c>
      <c r="L38" s="901">
        <v>-136834</v>
      </c>
      <c r="Q38" s="142"/>
    </row>
    <row r="39" spans="2:17" ht="15.75" customHeight="1">
      <c r="K39" s="900" t="s">
        <v>602</v>
      </c>
      <c r="L39" s="901">
        <v>-136762</v>
      </c>
      <c r="Q39" s="142"/>
    </row>
    <row r="40" spans="2:17" ht="15.75" customHeight="1">
      <c r="K40" s="900" t="s">
        <v>603</v>
      </c>
      <c r="L40" s="901">
        <v>-99069</v>
      </c>
      <c r="Q40" s="142"/>
    </row>
    <row r="41" spans="2:17" ht="15.75" customHeight="1">
      <c r="K41" s="900" t="s">
        <v>604</v>
      </c>
      <c r="L41" s="901">
        <v>-97582</v>
      </c>
      <c r="Q41" s="142"/>
    </row>
    <row r="42" spans="2:17" ht="15.75" customHeight="1">
      <c r="K42" s="900" t="s">
        <v>605</v>
      </c>
      <c r="L42" s="901">
        <v>-134289</v>
      </c>
      <c r="Q42" s="142"/>
    </row>
    <row r="43" spans="2:17" ht="15.75" customHeight="1">
      <c r="K43" s="900" t="s">
        <v>606</v>
      </c>
      <c r="L43" s="901">
        <v>-144997</v>
      </c>
      <c r="Q43" s="142"/>
    </row>
    <row r="44" spans="2:17" ht="15.75" customHeight="1">
      <c r="K44" s="900" t="s">
        <v>607</v>
      </c>
      <c r="L44" s="901">
        <v>-179485</v>
      </c>
      <c r="Q44" s="142"/>
    </row>
    <row r="45" spans="2:17" ht="15.75" customHeight="1">
      <c r="K45" s="900" t="s">
        <v>608</v>
      </c>
      <c r="L45" s="901">
        <v>-202996</v>
      </c>
      <c r="Q45" s="142"/>
    </row>
    <row r="46" spans="2:17" ht="15.75" customHeight="1">
      <c r="K46" s="900" t="s">
        <v>609</v>
      </c>
      <c r="L46" s="901">
        <v>-212984</v>
      </c>
      <c r="Q46" s="142"/>
    </row>
    <row r="47" spans="2:17" ht="15.75" customHeight="1">
      <c r="K47" s="903" t="s">
        <v>610</v>
      </c>
      <c r="L47" s="904">
        <v>6822</v>
      </c>
      <c r="M47" s="142"/>
      <c r="Q47" s="142"/>
    </row>
    <row r="48" spans="2:17" ht="15.75" customHeight="1">
      <c r="L48" s="142"/>
      <c r="Q48" s="142"/>
    </row>
    <row r="58" spans="13:13" ht="24.95" customHeight="1"/>
    <row r="62" spans="13:13" ht="44.25" customHeight="1">
      <c r="M62" s="762"/>
    </row>
    <row r="69" spans="2:12" ht="4.5" customHeight="1"/>
    <row r="70" spans="2:12" ht="23.25">
      <c r="L70" s="763"/>
    </row>
    <row r="71" spans="2:12">
      <c r="F71" s="44" t="s">
        <v>612</v>
      </c>
    </row>
    <row r="72" spans="2:12">
      <c r="B72" s="142"/>
    </row>
    <row r="73" spans="2:12">
      <c r="B73" s="142"/>
    </row>
    <row r="74" spans="2:12">
      <c r="B74" s="142"/>
    </row>
    <row r="75" spans="2:12">
      <c r="B75" s="142"/>
    </row>
    <row r="76" spans="2:12">
      <c r="B76" s="142"/>
    </row>
    <row r="77" spans="2:12">
      <c r="B77" s="142"/>
    </row>
    <row r="78" spans="2:12">
      <c r="B78" s="142"/>
    </row>
    <row r="79" spans="2:12">
      <c r="B79" s="142"/>
    </row>
    <row r="80" spans="2:12">
      <c r="B80" s="142"/>
      <c r="C80" s="142"/>
    </row>
    <row r="81" spans="2:3">
      <c r="B81" s="764"/>
      <c r="C81" s="764"/>
    </row>
    <row r="96" spans="2:3" hidden="1"/>
    <row r="97" hidden="1"/>
    <row r="98" hidden="1"/>
    <row r="99" hidden="1"/>
    <row r="100" hidden="1"/>
    <row r="101" hidden="1"/>
    <row r="186" spans="13:13">
      <c r="M186" s="44">
        <f>B165</f>
        <v>0</v>
      </c>
    </row>
    <row r="187" spans="13:13">
      <c r="M187" s="44">
        <f>D165</f>
        <v>0</v>
      </c>
    </row>
    <row r="198" spans="2:13">
      <c r="B198" s="765"/>
      <c r="M198" s="142"/>
    </row>
    <row r="199" spans="2:13">
      <c r="B199" s="765"/>
      <c r="M199" s="142"/>
    </row>
    <row r="200" spans="2:13">
      <c r="B200" s="765"/>
      <c r="M200" s="142"/>
    </row>
    <row r="201" spans="2:13">
      <c r="B201" s="765"/>
      <c r="M201" s="142"/>
    </row>
    <row r="202" spans="2:13">
      <c r="B202" s="765"/>
      <c r="M202" s="142"/>
    </row>
    <row r="203" spans="2:13">
      <c r="B203" s="765"/>
      <c r="M203" s="142"/>
    </row>
    <row r="204" spans="2:13">
      <c r="B204" s="765"/>
      <c r="M204" s="142"/>
    </row>
    <row r="205" spans="2:13">
      <c r="B205" s="765"/>
      <c r="M205" s="142"/>
    </row>
    <row r="206" spans="2:13">
      <c r="M206" s="142"/>
    </row>
    <row r="207" spans="2:13">
      <c r="M207" s="142"/>
    </row>
    <row r="208" spans="2:13">
      <c r="M208" s="142"/>
    </row>
    <row r="296" spans="2:13">
      <c r="B296" s="142"/>
      <c r="M296" s="766"/>
    </row>
    <row r="297" spans="2:13">
      <c r="B297" s="142"/>
      <c r="M297" s="766"/>
    </row>
    <row r="298" spans="2:13">
      <c r="B298" s="142"/>
      <c r="M298" s="766"/>
    </row>
    <row r="299" spans="2:13">
      <c r="B299" s="142"/>
      <c r="M299" s="766"/>
    </row>
    <row r="300" spans="2:13">
      <c r="B300" s="764"/>
      <c r="M300" s="766"/>
    </row>
    <row r="301" spans="2:13">
      <c r="B301" s="764"/>
      <c r="M301" s="766"/>
    </row>
    <row r="302" spans="2:13">
      <c r="B302" s="767"/>
      <c r="M302" s="766"/>
    </row>
    <row r="306" spans="12:12" ht="15.75">
      <c r="L306" s="768"/>
    </row>
  </sheetData>
  <mergeCells count="1">
    <mergeCell ref="B4:H4"/>
  </mergeCells>
  <printOptions horizontalCentered="1" vertic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  <rowBreaks count="1" manualBreakCount="1">
    <brk id="1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autoPageBreaks="0" fitToPage="1"/>
  </sheetPr>
  <dimension ref="A1:H69"/>
  <sheetViews>
    <sheetView showGridLines="0" showRowColHeaders="0" zoomScaleNormal="100" workbookViewId="0">
      <pane ySplit="4" topLeftCell="A5" activePane="bottomLeft" state="frozen"/>
      <selection activeCell="L32" sqref="L32"/>
      <selection pane="bottomLeft" activeCell="J72" sqref="J72"/>
    </sheetView>
  </sheetViews>
  <sheetFormatPr baseColWidth="10" defaultRowHeight="15"/>
  <cols>
    <col min="1" max="1" width="3.28515625" style="423" customWidth="1"/>
    <col min="2" max="2" width="4.5703125" customWidth="1"/>
    <col min="3" max="3" width="19" style="2" customWidth="1"/>
    <col min="4" max="8" width="16.85546875" style="10" customWidth="1"/>
    <col min="9" max="16384" width="11.42578125" style="2"/>
  </cols>
  <sheetData>
    <row r="1" spans="1:8" ht="15.75">
      <c r="C1" s="1029" t="s">
        <v>576</v>
      </c>
      <c r="D1" s="1076"/>
      <c r="E1" s="1076"/>
      <c r="F1" s="1076"/>
      <c r="G1" s="1076"/>
      <c r="H1" s="1076"/>
    </row>
    <row r="2" spans="1:8" ht="14.25" customHeight="1">
      <c r="A2" s="538"/>
      <c r="C2" s="1079"/>
      <c r="D2" s="1080"/>
      <c r="E2" s="1080"/>
      <c r="F2" s="1080"/>
      <c r="G2" s="1080"/>
      <c r="H2" s="1080"/>
    </row>
    <row r="3" spans="1:8" ht="19.5" customHeight="1">
      <c r="A3" s="538"/>
      <c r="B3" s="1087" t="s">
        <v>364</v>
      </c>
      <c r="C3" s="1081"/>
      <c r="D3" s="1081" t="s">
        <v>206</v>
      </c>
      <c r="E3" s="1083" t="s">
        <v>187</v>
      </c>
      <c r="F3" s="1083" t="s">
        <v>16</v>
      </c>
      <c r="G3" s="1083" t="s">
        <v>195</v>
      </c>
      <c r="H3" s="1085" t="s">
        <v>78</v>
      </c>
    </row>
    <row r="4" spans="1:8" ht="19.5">
      <c r="A4" s="538"/>
      <c r="B4" s="1088"/>
      <c r="C4" s="1082"/>
      <c r="D4" s="1082"/>
      <c r="E4" s="1084"/>
      <c r="F4" s="1084"/>
      <c r="G4" s="1084"/>
      <c r="H4" s="1086"/>
    </row>
    <row r="5" spans="1:8">
      <c r="A5" s="539"/>
      <c r="B5" s="598">
        <v>4</v>
      </c>
      <c r="C5" s="473" t="s">
        <v>105</v>
      </c>
      <c r="D5" s="474">
        <v>213392.71428571449</v>
      </c>
      <c r="E5" s="474">
        <v>60014.0952380952</v>
      </c>
      <c r="F5" s="474">
        <v>1086.5714285714289</v>
      </c>
      <c r="G5" s="474">
        <v>0</v>
      </c>
      <c r="H5" s="475">
        <v>274493.38095238112</v>
      </c>
    </row>
    <row r="6" spans="1:8">
      <c r="A6" s="539"/>
      <c r="B6" s="599">
        <v>11</v>
      </c>
      <c r="C6" s="473" t="s">
        <v>106</v>
      </c>
      <c r="D6" s="474">
        <v>319253.33333333355</v>
      </c>
      <c r="E6" s="474">
        <v>62632.476190476154</v>
      </c>
      <c r="F6" s="474">
        <v>4700.7619047619055</v>
      </c>
      <c r="G6" s="474">
        <v>0</v>
      </c>
      <c r="H6" s="5">
        <v>386586.57142857159</v>
      </c>
    </row>
    <row r="7" spans="1:8">
      <c r="A7" s="539"/>
      <c r="B7" s="599">
        <v>14</v>
      </c>
      <c r="C7" s="473" t="s">
        <v>107</v>
      </c>
      <c r="D7" s="474">
        <v>231656.8095238095</v>
      </c>
      <c r="E7" s="474">
        <v>52907.857142857174</v>
      </c>
      <c r="F7" s="474">
        <v>0</v>
      </c>
      <c r="G7" s="474">
        <v>0</v>
      </c>
      <c r="H7" s="5">
        <v>284564.66666666669</v>
      </c>
    </row>
    <row r="8" spans="1:8">
      <c r="A8" s="539"/>
      <c r="B8" s="599">
        <v>18</v>
      </c>
      <c r="C8" s="473" t="s">
        <v>108</v>
      </c>
      <c r="D8" s="474">
        <v>260042.28571428524</v>
      </c>
      <c r="E8" s="474">
        <v>65347.809523809527</v>
      </c>
      <c r="F8" s="474">
        <v>195.90476190476201</v>
      </c>
      <c r="G8" s="474">
        <v>0</v>
      </c>
      <c r="H8" s="5">
        <v>325585.99999999948</v>
      </c>
    </row>
    <row r="9" spans="1:8">
      <c r="A9" s="539"/>
      <c r="B9" s="599">
        <v>21</v>
      </c>
      <c r="C9" s="473" t="s">
        <v>109</v>
      </c>
      <c r="D9" s="474">
        <v>171693.57142857098</v>
      </c>
      <c r="E9" s="474">
        <v>28410.285714285717</v>
      </c>
      <c r="F9" s="474">
        <v>1976.6190476190432</v>
      </c>
      <c r="G9" s="474">
        <v>0</v>
      </c>
      <c r="H9" s="5">
        <v>202080.47619047575</v>
      </c>
    </row>
    <row r="10" spans="1:8">
      <c r="A10" s="539"/>
      <c r="B10" s="599">
        <v>23</v>
      </c>
      <c r="C10" s="473" t="s">
        <v>110</v>
      </c>
      <c r="D10" s="474">
        <v>185146.04761904737</v>
      </c>
      <c r="E10" s="474">
        <v>41922.66666666665</v>
      </c>
      <c r="F10" s="474">
        <v>0</v>
      </c>
      <c r="G10" s="474">
        <v>0</v>
      </c>
      <c r="H10" s="5">
        <v>227068.71428571403</v>
      </c>
    </row>
    <row r="11" spans="1:8">
      <c r="A11" s="539"/>
      <c r="B11" s="599">
        <v>29</v>
      </c>
      <c r="C11" s="473" t="s">
        <v>111</v>
      </c>
      <c r="D11" s="474">
        <v>487467.66666666645</v>
      </c>
      <c r="E11" s="474">
        <v>120973.38095238076</v>
      </c>
      <c r="F11" s="474">
        <v>1110.9047619047631</v>
      </c>
      <c r="G11" s="474">
        <v>0</v>
      </c>
      <c r="H11" s="5">
        <v>609551.95238095196</v>
      </c>
    </row>
    <row r="12" spans="1:8">
      <c r="A12" s="539"/>
      <c r="B12" s="599">
        <v>41</v>
      </c>
      <c r="C12" s="473" t="s">
        <v>112</v>
      </c>
      <c r="D12" s="474">
        <v>605748.19047619076</v>
      </c>
      <c r="E12" s="474">
        <v>111856.2857142859</v>
      </c>
      <c r="F12" s="474">
        <v>367.76190476190499</v>
      </c>
      <c r="G12" s="474">
        <v>0</v>
      </c>
      <c r="H12" s="5">
        <v>717972.23809523857</v>
      </c>
    </row>
    <row r="13" spans="1:8">
      <c r="A13" s="539"/>
      <c r="B13" s="600"/>
      <c r="C13" s="611" t="s">
        <v>172</v>
      </c>
      <c r="D13" s="612">
        <v>2474400.6190476185</v>
      </c>
      <c r="E13" s="612">
        <v>544064.85714285704</v>
      </c>
      <c r="F13" s="612">
        <v>9438.5238095238074</v>
      </c>
      <c r="G13" s="612">
        <v>0</v>
      </c>
      <c r="H13" s="613">
        <v>3027903.9999999991</v>
      </c>
    </row>
    <row r="14" spans="1:8">
      <c r="A14" s="539"/>
      <c r="B14" s="599">
        <v>22</v>
      </c>
      <c r="C14" s="473" t="s">
        <v>116</v>
      </c>
      <c r="D14" s="474">
        <v>81280.095238095222</v>
      </c>
      <c r="E14" s="474">
        <v>22010.857142857101</v>
      </c>
      <c r="F14" s="474">
        <v>0</v>
      </c>
      <c r="G14" s="474">
        <v>0</v>
      </c>
      <c r="H14" s="5">
        <v>103290.95238095232</v>
      </c>
    </row>
    <row r="15" spans="1:8">
      <c r="A15" s="539"/>
      <c r="B15" s="599">
        <v>4</v>
      </c>
      <c r="C15" s="473" t="s">
        <v>117</v>
      </c>
      <c r="D15" s="474">
        <v>42590.380952380947</v>
      </c>
      <c r="E15" s="474">
        <v>13157</v>
      </c>
      <c r="F15" s="474">
        <v>0</v>
      </c>
      <c r="G15" s="474">
        <v>39</v>
      </c>
      <c r="H15" s="5">
        <v>55786.380952380947</v>
      </c>
    </row>
    <row r="16" spans="1:8">
      <c r="A16" s="539"/>
      <c r="B16" s="599">
        <v>50</v>
      </c>
      <c r="C16" s="473" t="s">
        <v>118</v>
      </c>
      <c r="D16" s="474">
        <v>347089.04761904769</v>
      </c>
      <c r="E16" s="474">
        <v>65545.571428571406</v>
      </c>
      <c r="F16" s="474">
        <v>0</v>
      </c>
      <c r="G16" s="474">
        <v>17</v>
      </c>
      <c r="H16" s="5">
        <v>412651.61904761905</v>
      </c>
    </row>
    <row r="17" spans="1:8">
      <c r="A17" s="539"/>
      <c r="B17" s="599"/>
      <c r="C17" s="611" t="s">
        <v>76</v>
      </c>
      <c r="D17" s="612">
        <v>470959.52380952385</v>
      </c>
      <c r="E17" s="612">
        <v>100713.42857142851</v>
      </c>
      <c r="F17" s="612">
        <v>0</v>
      </c>
      <c r="G17" s="612">
        <v>56</v>
      </c>
      <c r="H17" s="613">
        <v>571728.95238095231</v>
      </c>
    </row>
    <row r="18" spans="1:8">
      <c r="A18" s="539"/>
      <c r="B18" s="598">
        <v>33</v>
      </c>
      <c r="C18" s="614" t="s">
        <v>23</v>
      </c>
      <c r="D18" s="615">
        <v>288451.23809523811</v>
      </c>
      <c r="E18" s="615">
        <v>72707.380952380947</v>
      </c>
      <c r="F18" s="615">
        <v>1575.9047619047592</v>
      </c>
      <c r="G18" s="615">
        <v>1056.61904761905</v>
      </c>
      <c r="H18" s="616">
        <v>363791.14285714284</v>
      </c>
    </row>
    <row r="19" spans="1:8">
      <c r="A19" s="539"/>
      <c r="B19" s="601">
        <v>7</v>
      </c>
      <c r="C19" s="614" t="s">
        <v>162</v>
      </c>
      <c r="D19" s="615">
        <v>415108.0952380948</v>
      </c>
      <c r="E19" s="615">
        <v>95314.809523809541</v>
      </c>
      <c r="F19" s="615">
        <v>2911.666666666667</v>
      </c>
      <c r="G19" s="615">
        <v>0</v>
      </c>
      <c r="H19" s="616">
        <v>513334.57142857101</v>
      </c>
    </row>
    <row r="20" spans="1:8">
      <c r="A20" s="539"/>
      <c r="B20" s="599">
        <v>35</v>
      </c>
      <c r="C20" s="473" t="s">
        <v>124</v>
      </c>
      <c r="D20" s="474">
        <v>334152.04761904798</v>
      </c>
      <c r="E20" s="474">
        <v>64669.238095238063</v>
      </c>
      <c r="F20" s="474">
        <v>3623.809523809522</v>
      </c>
      <c r="G20" s="474">
        <v>0</v>
      </c>
      <c r="H20" s="5">
        <v>402445.0952380955</v>
      </c>
    </row>
    <row r="21" spans="1:8">
      <c r="A21" s="539"/>
      <c r="B21" s="599">
        <v>38</v>
      </c>
      <c r="C21" s="473" t="s">
        <v>125</v>
      </c>
      <c r="D21" s="474">
        <v>296761.95238095208</v>
      </c>
      <c r="E21" s="474">
        <v>63548.380952380925</v>
      </c>
      <c r="F21" s="474">
        <v>2578.23809523809</v>
      </c>
      <c r="G21" s="474">
        <v>0</v>
      </c>
      <c r="H21" s="5">
        <v>362888.57142857107</v>
      </c>
    </row>
    <row r="22" spans="1:8">
      <c r="A22" s="539"/>
      <c r="B22" s="599"/>
      <c r="C22" s="611" t="s">
        <v>24</v>
      </c>
      <c r="D22" s="612">
        <v>630914</v>
      </c>
      <c r="E22" s="612">
        <v>128217.61904761898</v>
      </c>
      <c r="F22" s="612">
        <v>6202.0476190476129</v>
      </c>
      <c r="G22" s="612">
        <v>0</v>
      </c>
      <c r="H22" s="613">
        <v>765333.66666666651</v>
      </c>
    </row>
    <row r="23" spans="1:8">
      <c r="A23" s="539"/>
      <c r="B23" s="601">
        <v>39</v>
      </c>
      <c r="C23" s="614" t="s">
        <v>25</v>
      </c>
      <c r="D23" s="615">
        <v>178722.99999999948</v>
      </c>
      <c r="E23" s="615">
        <v>41473.476190476154</v>
      </c>
      <c r="F23" s="615">
        <v>1446.1428571428601</v>
      </c>
      <c r="G23" s="615">
        <v>0</v>
      </c>
      <c r="H23" s="616">
        <v>221642.6190476185</v>
      </c>
    </row>
    <row r="24" spans="1:8">
      <c r="A24" s="539"/>
      <c r="B24" s="599">
        <v>5</v>
      </c>
      <c r="C24" s="473" t="s">
        <v>173</v>
      </c>
      <c r="D24" s="474">
        <v>40524.428571428616</v>
      </c>
      <c r="E24" s="474">
        <v>14326.09523809526</v>
      </c>
      <c r="F24" s="474">
        <v>0</v>
      </c>
      <c r="G24" s="474">
        <v>0</v>
      </c>
      <c r="H24" s="5">
        <v>54850.523809523882</v>
      </c>
    </row>
    <row r="25" spans="1:8">
      <c r="A25" s="539"/>
      <c r="B25" s="599">
        <v>9</v>
      </c>
      <c r="C25" s="473" t="s">
        <v>128</v>
      </c>
      <c r="D25" s="474">
        <v>117365.28571428571</v>
      </c>
      <c r="E25" s="474">
        <v>27307.952380952331</v>
      </c>
      <c r="F25" s="474">
        <v>0</v>
      </c>
      <c r="G25" s="474">
        <v>0</v>
      </c>
      <c r="H25" s="5">
        <v>144673.23809523805</v>
      </c>
    </row>
    <row r="26" spans="1:8">
      <c r="A26" s="540"/>
      <c r="B26" s="599">
        <v>24</v>
      </c>
      <c r="C26" s="473" t="s">
        <v>129</v>
      </c>
      <c r="D26" s="474">
        <v>121624.42857142843</v>
      </c>
      <c r="E26" s="474">
        <v>36437.523809523809</v>
      </c>
      <c r="F26" s="474">
        <v>0</v>
      </c>
      <c r="G26" s="474">
        <v>76</v>
      </c>
      <c r="H26" s="5">
        <v>158137.95238095225</v>
      </c>
    </row>
    <row r="27" spans="1:8">
      <c r="B27" s="599">
        <v>34</v>
      </c>
      <c r="C27" s="473" t="s">
        <v>130</v>
      </c>
      <c r="D27" s="474">
        <v>50486.000000000044</v>
      </c>
      <c r="E27" s="474">
        <v>13089.428571428549</v>
      </c>
      <c r="F27" s="474">
        <v>0</v>
      </c>
      <c r="G27" s="474">
        <v>0</v>
      </c>
      <c r="H27" s="5">
        <v>63575.428571428594</v>
      </c>
    </row>
    <row r="28" spans="1:8">
      <c r="B28" s="599">
        <v>37</v>
      </c>
      <c r="C28" s="473" t="s">
        <v>131</v>
      </c>
      <c r="D28" s="474">
        <v>91828.952380952382</v>
      </c>
      <c r="E28" s="474">
        <v>26129.09523809528</v>
      </c>
      <c r="F28" s="474">
        <v>0</v>
      </c>
      <c r="G28" s="474">
        <v>0</v>
      </c>
      <c r="H28" s="5">
        <v>117958.04761904766</v>
      </c>
    </row>
    <row r="29" spans="1:8">
      <c r="B29" s="599">
        <v>40</v>
      </c>
      <c r="C29" s="473" t="s">
        <v>132</v>
      </c>
      <c r="D29" s="474">
        <v>48375.428571428602</v>
      </c>
      <c r="E29" s="474">
        <v>14408.09523809528</v>
      </c>
      <c r="F29" s="474">
        <v>0</v>
      </c>
      <c r="G29" s="474">
        <v>0</v>
      </c>
      <c r="H29" s="5">
        <v>62783.523809523882</v>
      </c>
    </row>
    <row r="30" spans="1:8">
      <c r="B30" s="599">
        <v>42</v>
      </c>
      <c r="C30" s="473" t="s">
        <v>133</v>
      </c>
      <c r="D30" s="474">
        <v>32115.952380952382</v>
      </c>
      <c r="E30" s="474">
        <v>7845.0952380952403</v>
      </c>
      <c r="F30" s="474">
        <v>0</v>
      </c>
      <c r="G30" s="474">
        <v>0</v>
      </c>
      <c r="H30" s="5">
        <v>39961.047619047618</v>
      </c>
    </row>
    <row r="31" spans="1:8">
      <c r="B31" s="599">
        <v>47</v>
      </c>
      <c r="C31" s="473" t="s">
        <v>134</v>
      </c>
      <c r="D31" s="474">
        <v>176830.0476190474</v>
      </c>
      <c r="E31" s="474">
        <v>35658.999999999978</v>
      </c>
      <c r="F31" s="474">
        <v>0</v>
      </c>
      <c r="G31" s="474">
        <v>0</v>
      </c>
      <c r="H31" s="5">
        <v>212489.04761904737</v>
      </c>
    </row>
    <row r="32" spans="1:8">
      <c r="B32" s="599">
        <v>49</v>
      </c>
      <c r="C32" s="473" t="s">
        <v>135</v>
      </c>
      <c r="D32" s="474">
        <v>41483.190476190524</v>
      </c>
      <c r="E32" s="474">
        <v>16626.571428571391</v>
      </c>
      <c r="F32" s="474">
        <v>0</v>
      </c>
      <c r="G32" s="474">
        <v>0</v>
      </c>
      <c r="H32" s="5">
        <v>58109.761904761916</v>
      </c>
    </row>
    <row r="33" spans="2:8">
      <c r="B33" s="600"/>
      <c r="C33" s="611" t="s">
        <v>179</v>
      </c>
      <c r="D33" s="612">
        <v>720633.71428571409</v>
      </c>
      <c r="E33" s="612">
        <v>191828.8571428571</v>
      </c>
      <c r="F33" s="612">
        <v>0</v>
      </c>
      <c r="G33" s="612">
        <v>76</v>
      </c>
      <c r="H33" s="613">
        <v>912538.57142857113</v>
      </c>
    </row>
    <row r="34" spans="2:8">
      <c r="B34" s="599">
        <v>2</v>
      </c>
      <c r="C34" s="473" t="s">
        <v>119</v>
      </c>
      <c r="D34" s="474">
        <v>112526.33333333336</v>
      </c>
      <c r="E34" s="474">
        <v>30082.523809523791</v>
      </c>
      <c r="F34" s="474">
        <v>0</v>
      </c>
      <c r="G34" s="474">
        <v>0</v>
      </c>
      <c r="H34" s="5">
        <v>142608.85714285716</v>
      </c>
    </row>
    <row r="35" spans="2:8">
      <c r="B35" s="599">
        <v>13</v>
      </c>
      <c r="C35" s="473" t="s">
        <v>120</v>
      </c>
      <c r="D35" s="474">
        <v>130975.66666666673</v>
      </c>
      <c r="E35" s="474">
        <v>35474.857142857189</v>
      </c>
      <c r="F35" s="474">
        <v>0</v>
      </c>
      <c r="G35" s="474">
        <v>2</v>
      </c>
      <c r="H35" s="5">
        <v>166452.5238095239</v>
      </c>
    </row>
    <row r="36" spans="2:8">
      <c r="B36" s="599">
        <v>16</v>
      </c>
      <c r="C36" s="473" t="s">
        <v>121</v>
      </c>
      <c r="D36" s="474">
        <v>57805.000000000036</v>
      </c>
      <c r="E36" s="474">
        <v>18612.380952380918</v>
      </c>
      <c r="F36" s="474">
        <v>0</v>
      </c>
      <c r="G36" s="474">
        <v>0</v>
      </c>
      <c r="H36" s="5">
        <v>76417.380952380961</v>
      </c>
    </row>
    <row r="37" spans="2:8">
      <c r="B37" s="599">
        <v>19</v>
      </c>
      <c r="C37" s="473" t="s">
        <v>122</v>
      </c>
      <c r="D37" s="474">
        <v>75292.809523809541</v>
      </c>
      <c r="E37" s="474">
        <v>14961.714285714301</v>
      </c>
      <c r="F37" s="474">
        <v>0</v>
      </c>
      <c r="G37" s="474">
        <v>0</v>
      </c>
      <c r="H37" s="5">
        <v>90254.523809523846</v>
      </c>
    </row>
    <row r="38" spans="2:8">
      <c r="B38" s="599">
        <v>45</v>
      </c>
      <c r="C38" s="473" t="s">
        <v>123</v>
      </c>
      <c r="D38" s="474">
        <v>179149.09523809547</v>
      </c>
      <c r="E38" s="474">
        <v>49552.38095238091</v>
      </c>
      <c r="F38" s="474">
        <v>0</v>
      </c>
      <c r="G38" s="474">
        <v>0</v>
      </c>
      <c r="H38" s="5">
        <v>228701.47619047639</v>
      </c>
    </row>
    <row r="39" spans="2:8">
      <c r="B39" s="600"/>
      <c r="C39" s="611" t="s">
        <v>161</v>
      </c>
      <c r="D39" s="612">
        <v>555748.90476190508</v>
      </c>
      <c r="E39" s="612">
        <v>148683.85714285713</v>
      </c>
      <c r="F39" s="612">
        <v>0</v>
      </c>
      <c r="G39" s="612">
        <v>2</v>
      </c>
      <c r="H39" s="613">
        <v>704434.76190476224</v>
      </c>
    </row>
    <row r="40" spans="2:8">
      <c r="B40" s="599">
        <v>8</v>
      </c>
      <c r="C40" s="473" t="s">
        <v>99</v>
      </c>
      <c r="D40" s="474">
        <v>2105088.8095238125</v>
      </c>
      <c r="E40" s="474">
        <v>392679.09523809515</v>
      </c>
      <c r="F40" s="474">
        <v>3505.7142857142849</v>
      </c>
      <c r="G40" s="474">
        <v>0</v>
      </c>
      <c r="H40" s="5">
        <v>2501273.6190476222</v>
      </c>
    </row>
    <row r="41" spans="2:8">
      <c r="B41" s="599">
        <v>17</v>
      </c>
      <c r="C41" s="473" t="s">
        <v>100</v>
      </c>
      <c r="D41" s="474">
        <v>270816.14285714302</v>
      </c>
      <c r="E41" s="474">
        <v>60868.857142857152</v>
      </c>
      <c r="F41" s="474">
        <v>1587.6666666666688</v>
      </c>
      <c r="G41" s="474">
        <v>0</v>
      </c>
      <c r="H41" s="5">
        <v>333272.66666666686</v>
      </c>
    </row>
    <row r="42" spans="2:8">
      <c r="B42" s="599">
        <v>25</v>
      </c>
      <c r="C42" s="473" t="s">
        <v>101</v>
      </c>
      <c r="D42" s="474">
        <v>159483.42857142826</v>
      </c>
      <c r="E42" s="474">
        <v>38557.857142857138</v>
      </c>
      <c r="F42" s="474">
        <v>0</v>
      </c>
      <c r="G42" s="474">
        <v>0</v>
      </c>
      <c r="H42" s="5">
        <v>198041.28571428539</v>
      </c>
    </row>
    <row r="43" spans="2:8">
      <c r="B43" s="599">
        <v>43</v>
      </c>
      <c r="C43" s="473" t="s">
        <v>102</v>
      </c>
      <c r="D43" s="474">
        <v>252727.42857142829</v>
      </c>
      <c r="E43" s="474">
        <v>54509.333333333394</v>
      </c>
      <c r="F43" s="474">
        <v>1801.619047619045</v>
      </c>
      <c r="G43" s="474">
        <v>0</v>
      </c>
      <c r="H43" s="5">
        <v>309038.38095238077</v>
      </c>
    </row>
    <row r="44" spans="2:8">
      <c r="B44" s="600"/>
      <c r="C44" s="611" t="s">
        <v>42</v>
      </c>
      <c r="D44" s="612">
        <v>2788115.809523812</v>
      </c>
      <c r="E44" s="612">
        <v>546615.14285714272</v>
      </c>
      <c r="F44" s="612">
        <v>6895</v>
      </c>
      <c r="G44" s="612">
        <v>0</v>
      </c>
      <c r="H44" s="613">
        <v>3341625.9523809552</v>
      </c>
    </row>
    <row r="45" spans="2:8">
      <c r="B45" s="599">
        <v>3</v>
      </c>
      <c r="C45" s="473" t="s">
        <v>113</v>
      </c>
      <c r="D45" s="474">
        <v>508686.80952380929</v>
      </c>
      <c r="E45" s="474">
        <v>133872.14285714313</v>
      </c>
      <c r="F45" s="474">
        <v>2762.8571428571458</v>
      </c>
      <c r="G45" s="474">
        <v>0</v>
      </c>
      <c r="H45" s="5">
        <v>645321.80952380958</v>
      </c>
    </row>
    <row r="46" spans="2:8">
      <c r="B46" s="599">
        <v>12</v>
      </c>
      <c r="C46" s="473" t="s">
        <v>114</v>
      </c>
      <c r="D46" s="474">
        <v>185626.52380952382</v>
      </c>
      <c r="E46" s="474">
        <v>41136.285714285761</v>
      </c>
      <c r="F46" s="474">
        <v>962</v>
      </c>
      <c r="G46" s="474">
        <v>0</v>
      </c>
      <c r="H46" s="5">
        <v>227724.80952380958</v>
      </c>
    </row>
    <row r="47" spans="2:8">
      <c r="B47" s="599">
        <v>46</v>
      </c>
      <c r="C47" s="473" t="s">
        <v>115</v>
      </c>
      <c r="D47" s="474">
        <v>797275.09523809596</v>
      </c>
      <c r="E47" s="474">
        <v>178084.19047619082</v>
      </c>
      <c r="F47" s="474">
        <v>3197.1904761904721</v>
      </c>
      <c r="G47" s="474">
        <v>0</v>
      </c>
      <c r="H47" s="5">
        <v>978556.47619047714</v>
      </c>
    </row>
    <row r="48" spans="2:8">
      <c r="B48" s="600"/>
      <c r="C48" s="611" t="s">
        <v>43</v>
      </c>
      <c r="D48" s="612">
        <v>1491588.4285714291</v>
      </c>
      <c r="E48" s="612">
        <v>353092.61904761975</v>
      </c>
      <c r="F48" s="612">
        <v>6922.0476190476184</v>
      </c>
      <c r="G48" s="612">
        <v>0</v>
      </c>
      <c r="H48" s="613">
        <v>1851603.0952380963</v>
      </c>
    </row>
    <row r="49" spans="2:8">
      <c r="B49" s="599">
        <v>6</v>
      </c>
      <c r="C49" s="473" t="s">
        <v>126</v>
      </c>
      <c r="D49" s="474">
        <v>201974.19047618992</v>
      </c>
      <c r="E49" s="474">
        <v>49210.66666666665</v>
      </c>
      <c r="F49" s="474">
        <v>0</v>
      </c>
      <c r="G49" s="474">
        <v>0</v>
      </c>
      <c r="H49" s="5">
        <v>251184.85714285658</v>
      </c>
    </row>
    <row r="50" spans="2:8">
      <c r="B50" s="599">
        <v>10</v>
      </c>
      <c r="C50" s="473" t="s">
        <v>127</v>
      </c>
      <c r="D50" s="474">
        <v>114526.9523809524</v>
      </c>
      <c r="E50" s="474">
        <v>31329.99999999996</v>
      </c>
      <c r="F50" s="474">
        <v>0</v>
      </c>
      <c r="G50" s="474">
        <v>0</v>
      </c>
      <c r="H50" s="5">
        <v>145856.95238095237</v>
      </c>
    </row>
    <row r="51" spans="2:8">
      <c r="B51" s="600"/>
      <c r="C51" s="611" t="s">
        <v>45</v>
      </c>
      <c r="D51" s="612">
        <v>316501.14285714232</v>
      </c>
      <c r="E51" s="612">
        <v>80540.666666666599</v>
      </c>
      <c r="F51" s="612">
        <v>0</v>
      </c>
      <c r="G51" s="612">
        <v>0</v>
      </c>
      <c r="H51" s="613">
        <v>397041.80952380894</v>
      </c>
    </row>
    <row r="52" spans="2:8">
      <c r="B52" s="599">
        <v>15</v>
      </c>
      <c r="C52" s="473" t="s">
        <v>153</v>
      </c>
      <c r="D52" s="474">
        <v>339562.4285714287</v>
      </c>
      <c r="E52" s="474">
        <v>84574.619047619097</v>
      </c>
      <c r="F52" s="474">
        <v>5658.2857142857101</v>
      </c>
      <c r="G52" s="474">
        <v>0</v>
      </c>
      <c r="H52" s="5">
        <v>429795.33333333349</v>
      </c>
    </row>
    <row r="53" spans="2:8">
      <c r="B53" s="599">
        <v>27</v>
      </c>
      <c r="C53" s="473" t="s">
        <v>103</v>
      </c>
      <c r="D53" s="474">
        <v>87853.571428571449</v>
      </c>
      <c r="E53" s="474">
        <v>33413.952380952382</v>
      </c>
      <c r="F53" s="474">
        <v>1567.3809523809541</v>
      </c>
      <c r="G53" s="474">
        <v>0</v>
      </c>
      <c r="H53" s="5">
        <v>122834.90476190479</v>
      </c>
    </row>
    <row r="54" spans="2:8">
      <c r="B54" s="599">
        <v>32</v>
      </c>
      <c r="C54" s="473" t="s">
        <v>152</v>
      </c>
      <c r="D54" s="474">
        <v>79183.571428571391</v>
      </c>
      <c r="E54" s="474">
        <v>23396.095238095229</v>
      </c>
      <c r="F54" s="474">
        <v>0</v>
      </c>
      <c r="G54" s="474">
        <v>0</v>
      </c>
      <c r="H54" s="5">
        <v>102579.66666666663</v>
      </c>
    </row>
    <row r="55" spans="2:8">
      <c r="B55" s="599">
        <v>36</v>
      </c>
      <c r="C55" s="473" t="s">
        <v>104</v>
      </c>
      <c r="D55" s="474">
        <v>276977.61904761888</v>
      </c>
      <c r="E55" s="474">
        <v>67199.142857142899</v>
      </c>
      <c r="F55" s="474">
        <v>13407.142857142851</v>
      </c>
      <c r="G55" s="474">
        <v>0</v>
      </c>
      <c r="H55" s="5">
        <v>357583.90476190462</v>
      </c>
    </row>
    <row r="56" spans="2:8">
      <c r="B56" s="599"/>
      <c r="C56" s="611" t="s">
        <v>48</v>
      </c>
      <c r="D56" s="612">
        <v>783577.1904761903</v>
      </c>
      <c r="E56" s="612">
        <v>208583.80952380961</v>
      </c>
      <c r="F56" s="612">
        <v>20632.809523809512</v>
      </c>
      <c r="G56" s="612">
        <v>0</v>
      </c>
      <c r="H56" s="613">
        <v>1012793.8095238096</v>
      </c>
    </row>
    <row r="57" spans="2:8">
      <c r="B57" s="598">
        <v>28</v>
      </c>
      <c r="C57" s="611" t="s">
        <v>183</v>
      </c>
      <c r="D57" s="612">
        <v>2724535.9523809478</v>
      </c>
      <c r="E57" s="612">
        <v>401529.04761904781</v>
      </c>
      <c r="F57" s="612">
        <v>3888.0000000000036</v>
      </c>
      <c r="G57" s="612">
        <v>0</v>
      </c>
      <c r="H57" s="613">
        <v>3129952.9999999958</v>
      </c>
    </row>
    <row r="58" spans="2:8">
      <c r="B58" s="601">
        <v>30</v>
      </c>
      <c r="C58" s="611" t="s">
        <v>196</v>
      </c>
      <c r="D58" s="612">
        <v>482226.47619047604</v>
      </c>
      <c r="E58" s="612">
        <v>100545.95238095248</v>
      </c>
      <c r="F58" s="612">
        <v>1256.80952380952</v>
      </c>
      <c r="G58" s="612">
        <v>0</v>
      </c>
      <c r="H58" s="613">
        <v>584029.23809523799</v>
      </c>
    </row>
    <row r="59" spans="2:8">
      <c r="B59" s="600">
        <v>31</v>
      </c>
      <c r="C59" s="611" t="s">
        <v>51</v>
      </c>
      <c r="D59" s="612">
        <v>237578.85714285716</v>
      </c>
      <c r="E59" s="612">
        <v>46961.47619047622</v>
      </c>
      <c r="F59" s="612">
        <v>0</v>
      </c>
      <c r="G59" s="612">
        <v>0</v>
      </c>
      <c r="H59" s="613">
        <v>284540.33333333337</v>
      </c>
    </row>
    <row r="60" spans="2:8">
      <c r="B60" s="599">
        <v>1</v>
      </c>
      <c r="C60" s="473" t="s">
        <v>174</v>
      </c>
      <c r="D60" s="474">
        <v>132312.23809523767</v>
      </c>
      <c r="E60" s="474">
        <v>20306.61904761905</v>
      </c>
      <c r="F60" s="474">
        <v>0</v>
      </c>
      <c r="G60" s="474">
        <v>0</v>
      </c>
      <c r="H60" s="5">
        <v>152618.85714285672</v>
      </c>
    </row>
    <row r="61" spans="2:8">
      <c r="B61" s="599">
        <v>20</v>
      </c>
      <c r="C61" s="473" t="s">
        <v>178</v>
      </c>
      <c r="D61" s="474">
        <v>249751.14285714272</v>
      </c>
      <c r="E61" s="474">
        <v>65731.000000000029</v>
      </c>
      <c r="F61" s="474">
        <v>1191.5238095238089</v>
      </c>
      <c r="G61" s="474">
        <v>0</v>
      </c>
      <c r="H61" s="5">
        <v>316673.66666666657</v>
      </c>
    </row>
    <row r="62" spans="2:8">
      <c r="B62" s="599">
        <v>48</v>
      </c>
      <c r="C62" s="473" t="s">
        <v>175</v>
      </c>
      <c r="D62" s="474">
        <v>383601.4761904765</v>
      </c>
      <c r="E62" s="474">
        <v>82795.809523809541</v>
      </c>
      <c r="F62" s="474">
        <v>2895.5714285714303</v>
      </c>
      <c r="G62" s="474">
        <v>0</v>
      </c>
      <c r="H62" s="5">
        <v>469292.85714285751</v>
      </c>
    </row>
    <row r="63" spans="2:8">
      <c r="B63" s="599"/>
      <c r="C63" s="611" t="s">
        <v>77</v>
      </c>
      <c r="D63" s="612">
        <v>765664.85714285681</v>
      </c>
      <c r="E63" s="612">
        <v>168833.42857142861</v>
      </c>
      <c r="F63" s="612">
        <v>4087.095238095239</v>
      </c>
      <c r="G63" s="612">
        <v>0</v>
      </c>
      <c r="H63" s="613">
        <v>938585.38095238083</v>
      </c>
    </row>
    <row r="64" spans="2:8">
      <c r="B64" s="601">
        <v>26</v>
      </c>
      <c r="C64" s="611" t="s">
        <v>52</v>
      </c>
      <c r="D64" s="612">
        <v>101254.38095238098</v>
      </c>
      <c r="E64" s="612">
        <v>25410.809523809548</v>
      </c>
      <c r="F64" s="612">
        <v>0</v>
      </c>
      <c r="G64" s="612">
        <v>0</v>
      </c>
      <c r="H64" s="613">
        <v>126665.19047619053</v>
      </c>
    </row>
    <row r="65" spans="1:8">
      <c r="B65" s="599">
        <v>51</v>
      </c>
      <c r="C65" s="617" t="s">
        <v>53</v>
      </c>
      <c r="D65" s="618">
        <v>17778.714285714304</v>
      </c>
      <c r="E65" s="618">
        <v>3347.7142857142899</v>
      </c>
      <c r="F65" s="618">
        <v>202.142857142857</v>
      </c>
      <c r="G65" s="618">
        <v>0</v>
      </c>
      <c r="H65" s="619">
        <v>21328.571428571453</v>
      </c>
    </row>
    <row r="66" spans="1:8">
      <c r="B66" s="599">
        <v>52</v>
      </c>
      <c r="C66" s="617" t="s">
        <v>54</v>
      </c>
      <c r="D66" s="618">
        <v>18702.80952380949</v>
      </c>
      <c r="E66" s="618">
        <v>4695.3809523809496</v>
      </c>
      <c r="F66" s="618">
        <v>103.28571428571399</v>
      </c>
      <c r="G66" s="618">
        <v>0</v>
      </c>
      <c r="H66" s="619">
        <v>23501.476190476154</v>
      </c>
    </row>
    <row r="67" spans="1:8" ht="15.6" customHeight="1">
      <c r="B67" s="1089" t="s">
        <v>12</v>
      </c>
      <c r="C67" s="1090"/>
      <c r="D67" s="476">
        <v>15462463.714285692</v>
      </c>
      <c r="E67" s="476">
        <v>3263160.3333333363</v>
      </c>
      <c r="F67" s="476">
        <v>65561.476190476198</v>
      </c>
      <c r="G67" s="476">
        <v>1190.61904761905</v>
      </c>
      <c r="H67" s="477">
        <v>18792376.142857127</v>
      </c>
    </row>
    <row r="68" spans="1:8" s="308" customFormat="1">
      <c r="A68" s="423"/>
      <c r="B68" s="537"/>
      <c r="C68" s="474" t="s">
        <v>205</v>
      </c>
      <c r="D68" s="472"/>
      <c r="E68" s="472"/>
      <c r="F68" s="472"/>
      <c r="G68" s="472"/>
      <c r="H68" s="472"/>
    </row>
    <row r="69" spans="1:8" s="308" customFormat="1" ht="6.95" customHeight="1">
      <c r="A69" s="423"/>
      <c r="B69"/>
      <c r="C69" s="1077"/>
      <c r="D69" s="1078"/>
      <c r="E69" s="1078"/>
      <c r="F69" s="1078"/>
      <c r="G69" s="1078"/>
      <c r="H69" s="1078"/>
    </row>
  </sheetData>
  <mergeCells count="10">
    <mergeCell ref="C1:H1"/>
    <mergeCell ref="C69:H69"/>
    <mergeCell ref="C2:H2"/>
    <mergeCell ref="D3:D4"/>
    <mergeCell ref="E3:E4"/>
    <mergeCell ref="H3:H4"/>
    <mergeCell ref="F3:F4"/>
    <mergeCell ref="G3:G4"/>
    <mergeCell ref="B3:C4"/>
    <mergeCell ref="B67:C67"/>
  </mergeCells>
  <phoneticPr fontId="14" type="noConversion"/>
  <printOptions horizontalCentered="1" verticalCentered="1"/>
  <pageMargins left="0" right="0" top="0.19685039370078741" bottom="0.59055118110236227" header="0" footer="0"/>
  <pageSetup paperSize="9" scale="78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autoPageBreaks="0" fitToPage="1"/>
  </sheetPr>
  <dimension ref="A1:G68"/>
  <sheetViews>
    <sheetView showGridLines="0" showRowColHeaders="0" zoomScaleNormal="100" workbookViewId="0">
      <pane ySplit="4" topLeftCell="A5" activePane="bottomLeft" state="frozen"/>
      <selection activeCell="L32" sqref="L32"/>
      <selection pane="bottomLeft" activeCell="J22" sqref="J22"/>
    </sheetView>
  </sheetViews>
  <sheetFormatPr baseColWidth="10" defaultRowHeight="15"/>
  <cols>
    <col min="1" max="1" width="3.28515625" style="423" customWidth="1"/>
    <col min="2" max="2" width="4.5703125" customWidth="1"/>
    <col min="3" max="3" width="18.140625" style="2" customWidth="1"/>
    <col min="4" max="4" width="17.5703125" style="10" customWidth="1"/>
    <col min="5" max="5" width="18.85546875" style="10" customWidth="1"/>
    <col min="6" max="6" width="18.42578125" style="10" customWidth="1"/>
    <col min="7" max="7" width="19.85546875" style="10" customWidth="1"/>
    <col min="8" max="16384" width="11.42578125" style="2"/>
  </cols>
  <sheetData>
    <row r="1" spans="1:7" ht="15.75">
      <c r="C1" s="1029" t="s">
        <v>577</v>
      </c>
      <c r="D1" s="1076"/>
      <c r="E1" s="1076"/>
      <c r="F1" s="1076"/>
      <c r="G1" s="1076"/>
    </row>
    <row r="2" spans="1:7" ht="14.25" customHeight="1">
      <c r="A2" s="538"/>
      <c r="C2" s="479"/>
      <c r="D2" s="480"/>
      <c r="E2" s="478"/>
      <c r="F2" s="481"/>
      <c r="G2" s="482"/>
    </row>
    <row r="3" spans="1:7" ht="19.5">
      <c r="A3" s="538"/>
      <c r="B3" s="1087" t="s">
        <v>364</v>
      </c>
      <c r="C3" s="1081"/>
      <c r="D3" s="1083" t="s">
        <v>15</v>
      </c>
      <c r="E3" s="1083" t="s">
        <v>198</v>
      </c>
      <c r="F3" s="1083" t="s">
        <v>204</v>
      </c>
      <c r="G3" s="1093" t="s">
        <v>200</v>
      </c>
    </row>
    <row r="4" spans="1:7" ht="19.5">
      <c r="A4" s="538"/>
      <c r="B4" s="1088"/>
      <c r="C4" s="1082"/>
      <c r="D4" s="1084"/>
      <c r="E4" s="1084"/>
      <c r="F4" s="1084"/>
      <c r="G4" s="1094"/>
    </row>
    <row r="5" spans="1:7">
      <c r="A5" s="539"/>
      <c r="B5" s="598">
        <v>4</v>
      </c>
      <c r="C5" s="473" t="s">
        <v>105</v>
      </c>
      <c r="D5" s="474">
        <v>164257.14285714299</v>
      </c>
      <c r="E5" s="474">
        <v>46647.047619047698</v>
      </c>
      <c r="F5" s="474">
        <v>2488.5238095238101</v>
      </c>
      <c r="G5" s="5">
        <v>213392.71428571449</v>
      </c>
    </row>
    <row r="6" spans="1:7">
      <c r="A6" s="539"/>
      <c r="B6" s="599">
        <v>11</v>
      </c>
      <c r="C6" s="473" t="s">
        <v>106</v>
      </c>
      <c r="D6" s="474">
        <v>289286.52380952402</v>
      </c>
      <c r="E6" s="474">
        <v>26015.428571428602</v>
      </c>
      <c r="F6" s="474">
        <v>3951.38095238095</v>
      </c>
      <c r="G6" s="5">
        <v>319253.33333333355</v>
      </c>
    </row>
    <row r="7" spans="1:7">
      <c r="A7" s="539"/>
      <c r="B7" s="599">
        <v>14</v>
      </c>
      <c r="C7" s="473" t="s">
        <v>107</v>
      </c>
      <c r="D7" s="474">
        <v>172072</v>
      </c>
      <c r="E7" s="474">
        <v>56122.523809523802</v>
      </c>
      <c r="F7" s="474">
        <v>3462.2857142857101</v>
      </c>
      <c r="G7" s="5">
        <v>231656.8095238095</v>
      </c>
    </row>
    <row r="8" spans="1:7">
      <c r="A8" s="539"/>
      <c r="B8" s="599">
        <v>18</v>
      </c>
      <c r="C8" s="473" t="s">
        <v>108</v>
      </c>
      <c r="D8" s="474">
        <v>205948.57142857101</v>
      </c>
      <c r="E8" s="474">
        <v>49143.666666666599</v>
      </c>
      <c r="F8" s="474">
        <v>4950.0476190476202</v>
      </c>
      <c r="G8" s="5">
        <v>260042.28571428524</v>
      </c>
    </row>
    <row r="9" spans="1:7">
      <c r="A9" s="539"/>
      <c r="B9" s="599">
        <v>21</v>
      </c>
      <c r="C9" s="473" t="s">
        <v>109</v>
      </c>
      <c r="D9" s="474">
        <v>122018.571428571</v>
      </c>
      <c r="E9" s="474">
        <v>48383.857142857101</v>
      </c>
      <c r="F9" s="474">
        <v>1291.1428571428601</v>
      </c>
      <c r="G9" s="5">
        <v>171693.57142857098</v>
      </c>
    </row>
    <row r="10" spans="1:7">
      <c r="A10" s="539"/>
      <c r="B10" s="599">
        <v>23</v>
      </c>
      <c r="C10" s="473" t="s">
        <v>110</v>
      </c>
      <c r="D10" s="474">
        <v>130630.095238095</v>
      </c>
      <c r="E10" s="474">
        <v>52602.285714285703</v>
      </c>
      <c r="F10" s="474">
        <v>1913.6666666666699</v>
      </c>
      <c r="G10" s="5">
        <v>185146.04761904737</v>
      </c>
    </row>
    <row r="11" spans="1:7">
      <c r="A11" s="539"/>
      <c r="B11" s="599">
        <v>29</v>
      </c>
      <c r="C11" s="473" t="s">
        <v>111</v>
      </c>
      <c r="D11" s="474">
        <v>448310.09523809497</v>
      </c>
      <c r="E11" s="474">
        <v>28374.666666666701</v>
      </c>
      <c r="F11" s="474">
        <v>10782.9047619048</v>
      </c>
      <c r="G11" s="5">
        <v>487467.66666666645</v>
      </c>
    </row>
    <row r="12" spans="1:7">
      <c r="A12" s="539"/>
      <c r="B12" s="599">
        <v>41</v>
      </c>
      <c r="C12" s="473" t="s">
        <v>112</v>
      </c>
      <c r="D12" s="474">
        <v>514801.52380952402</v>
      </c>
      <c r="E12" s="474">
        <v>79112.714285714304</v>
      </c>
      <c r="F12" s="474">
        <v>11833.9523809524</v>
      </c>
      <c r="G12" s="5">
        <v>605748.19047619076</v>
      </c>
    </row>
    <row r="13" spans="1:7">
      <c r="A13" s="539"/>
      <c r="B13" s="600"/>
      <c r="C13" s="611" t="s">
        <v>172</v>
      </c>
      <c r="D13" s="612">
        <v>2047324.5238095229</v>
      </c>
      <c r="E13" s="612">
        <v>386402.19047619047</v>
      </c>
      <c r="F13" s="612">
        <v>40673.904761904821</v>
      </c>
      <c r="G13" s="613">
        <v>2474400.6190476185</v>
      </c>
    </row>
    <row r="14" spans="1:7">
      <c r="A14" s="539"/>
      <c r="B14" s="599">
        <v>22</v>
      </c>
      <c r="C14" s="473" t="s">
        <v>116</v>
      </c>
      <c r="D14" s="474">
        <v>73397.285714285696</v>
      </c>
      <c r="E14" s="474">
        <v>6530.0952380952303</v>
      </c>
      <c r="F14" s="474">
        <v>1352.7142857142901</v>
      </c>
      <c r="G14" s="5">
        <v>81280.095238095222</v>
      </c>
    </row>
    <row r="15" spans="1:7">
      <c r="A15" s="539"/>
      <c r="B15" s="599">
        <v>4</v>
      </c>
      <c r="C15" s="473" t="s">
        <v>117</v>
      </c>
      <c r="D15" s="474">
        <v>40491.761904761901</v>
      </c>
      <c r="E15" s="474">
        <v>1354.4761904761899</v>
      </c>
      <c r="F15" s="474">
        <v>744.142857142857</v>
      </c>
      <c r="G15" s="5">
        <v>42590.380952380947</v>
      </c>
    </row>
    <row r="16" spans="1:7">
      <c r="A16" s="539"/>
      <c r="B16" s="599">
        <v>50</v>
      </c>
      <c r="C16" s="473" t="s">
        <v>118</v>
      </c>
      <c r="D16" s="474">
        <v>329289.38095238101</v>
      </c>
      <c r="E16" s="474">
        <v>9358.4285714285706</v>
      </c>
      <c r="F16" s="474">
        <v>8441.23809523809</v>
      </c>
      <c r="G16" s="5">
        <v>347089.04761904769</v>
      </c>
    </row>
    <row r="17" spans="1:7">
      <c r="A17" s="539"/>
      <c r="B17" s="599"/>
      <c r="C17" s="611" t="s">
        <v>76</v>
      </c>
      <c r="D17" s="612">
        <v>443178.42857142864</v>
      </c>
      <c r="E17" s="612">
        <v>17242.999999999993</v>
      </c>
      <c r="F17" s="612">
        <v>10538.095238095237</v>
      </c>
      <c r="G17" s="613">
        <v>470959.52380952385</v>
      </c>
    </row>
    <row r="18" spans="1:7">
      <c r="A18" s="539"/>
      <c r="B18" s="598">
        <v>33</v>
      </c>
      <c r="C18" s="614" t="s">
        <v>23</v>
      </c>
      <c r="D18" s="615">
        <v>279228.38095238101</v>
      </c>
      <c r="E18" s="615">
        <v>1250.1428571428601</v>
      </c>
      <c r="F18" s="615">
        <v>7972.7142857142799</v>
      </c>
      <c r="G18" s="616">
        <v>288451.23809523811</v>
      </c>
    </row>
    <row r="19" spans="1:7">
      <c r="A19" s="539"/>
      <c r="B19" s="601">
        <v>7</v>
      </c>
      <c r="C19" s="614" t="s">
        <v>162</v>
      </c>
      <c r="D19" s="615">
        <v>402489.19047619001</v>
      </c>
      <c r="E19" s="615">
        <v>2855.4285714285702</v>
      </c>
      <c r="F19" s="615">
        <v>9763.4761904761908</v>
      </c>
      <c r="G19" s="616">
        <v>415108.0952380948</v>
      </c>
    </row>
    <row r="20" spans="1:7">
      <c r="A20" s="539"/>
      <c r="B20" s="599">
        <v>35</v>
      </c>
      <c r="C20" s="473" t="s">
        <v>124</v>
      </c>
      <c r="D20" s="474">
        <v>322939.04761904798</v>
      </c>
      <c r="E20" s="474">
        <v>5870</v>
      </c>
      <c r="F20" s="474">
        <v>5343</v>
      </c>
      <c r="G20" s="5">
        <v>334152.04761904798</v>
      </c>
    </row>
    <row r="21" spans="1:7">
      <c r="A21" s="539"/>
      <c r="B21" s="599">
        <v>38</v>
      </c>
      <c r="C21" s="473" t="s">
        <v>125</v>
      </c>
      <c r="D21" s="474">
        <v>285270.09523809497</v>
      </c>
      <c r="E21" s="474">
        <v>7273.1428571428496</v>
      </c>
      <c r="F21" s="474">
        <v>4218.7142857142799</v>
      </c>
      <c r="G21" s="5">
        <v>296761.95238095208</v>
      </c>
    </row>
    <row r="22" spans="1:7">
      <c r="A22" s="539"/>
      <c r="B22" s="599"/>
      <c r="C22" s="611" t="s">
        <v>24</v>
      </c>
      <c r="D22" s="612">
        <v>608209.14285714296</v>
      </c>
      <c r="E22" s="612">
        <v>13143.14285714285</v>
      </c>
      <c r="F22" s="612">
        <v>9561.714285714279</v>
      </c>
      <c r="G22" s="613">
        <v>630914</v>
      </c>
    </row>
    <row r="23" spans="1:7">
      <c r="A23" s="539"/>
      <c r="B23" s="601">
        <v>39</v>
      </c>
      <c r="C23" s="614" t="s">
        <v>25</v>
      </c>
      <c r="D23" s="615">
        <v>173003.809523809</v>
      </c>
      <c r="E23" s="615">
        <v>884.28571428571399</v>
      </c>
      <c r="F23" s="615">
        <v>4834.9047619047597</v>
      </c>
      <c r="G23" s="616">
        <v>178722.99999999948</v>
      </c>
    </row>
    <row r="24" spans="1:7">
      <c r="A24" s="539"/>
      <c r="B24" s="599">
        <v>5</v>
      </c>
      <c r="C24" s="473" t="s">
        <v>173</v>
      </c>
      <c r="D24" s="474">
        <v>37883.619047619097</v>
      </c>
      <c r="E24" s="474">
        <v>1639.4761904761899</v>
      </c>
      <c r="F24" s="474">
        <v>1001.33333333333</v>
      </c>
      <c r="G24" s="5">
        <v>40524.428571428616</v>
      </c>
    </row>
    <row r="25" spans="1:7">
      <c r="A25" s="539"/>
      <c r="B25" s="599">
        <v>9</v>
      </c>
      <c r="C25" s="473" t="s">
        <v>128</v>
      </c>
      <c r="D25" s="474">
        <v>113609</v>
      </c>
      <c r="E25" s="474">
        <v>1336.80952380952</v>
      </c>
      <c r="F25" s="474">
        <v>2419.4761904761899</v>
      </c>
      <c r="G25" s="5">
        <v>117365.28571428571</v>
      </c>
    </row>
    <row r="26" spans="1:7">
      <c r="A26" s="540"/>
      <c r="B26" s="599">
        <v>24</v>
      </c>
      <c r="C26" s="473" t="s">
        <v>129</v>
      </c>
      <c r="D26" s="474">
        <v>116994.857142857</v>
      </c>
      <c r="E26" s="474">
        <v>1692.0476190476199</v>
      </c>
      <c r="F26" s="474">
        <v>2937.5238095238101</v>
      </c>
      <c r="G26" s="5">
        <v>121624.42857142843</v>
      </c>
    </row>
    <row r="27" spans="1:7">
      <c r="B27" s="599">
        <v>34</v>
      </c>
      <c r="C27" s="473" t="s">
        <v>130</v>
      </c>
      <c r="D27" s="474">
        <v>48677.142857142899</v>
      </c>
      <c r="E27" s="474">
        <v>958.09523809523796</v>
      </c>
      <c r="F27" s="474">
        <v>850.76190476190504</v>
      </c>
      <c r="G27" s="5">
        <v>50486.000000000044</v>
      </c>
    </row>
    <row r="28" spans="1:7">
      <c r="B28" s="599">
        <v>37</v>
      </c>
      <c r="C28" s="473" t="s">
        <v>131</v>
      </c>
      <c r="D28" s="474">
        <v>87409.523809523802</v>
      </c>
      <c r="E28" s="474">
        <v>2011.8571428571399</v>
      </c>
      <c r="F28" s="474">
        <v>2407.5714285714298</v>
      </c>
      <c r="G28" s="5">
        <v>91828.952380952382</v>
      </c>
    </row>
    <row r="29" spans="1:7">
      <c r="B29" s="599">
        <v>40</v>
      </c>
      <c r="C29" s="473" t="s">
        <v>132</v>
      </c>
      <c r="D29" s="474">
        <v>44281.428571428602</v>
      </c>
      <c r="E29" s="474">
        <v>2845.7142857142899</v>
      </c>
      <c r="F29" s="474">
        <v>1248.2857142857099</v>
      </c>
      <c r="G29" s="5">
        <v>48375.428571428602</v>
      </c>
    </row>
    <row r="30" spans="1:7">
      <c r="B30" s="599">
        <v>42</v>
      </c>
      <c r="C30" s="473" t="s">
        <v>133</v>
      </c>
      <c r="D30" s="474">
        <v>30464.238095238099</v>
      </c>
      <c r="E30" s="474">
        <v>974.66666666666595</v>
      </c>
      <c r="F30" s="474">
        <v>677.04761904761904</v>
      </c>
      <c r="G30" s="5">
        <v>32115.952380952382</v>
      </c>
    </row>
    <row r="31" spans="1:7">
      <c r="B31" s="599">
        <v>47</v>
      </c>
      <c r="C31" s="473" t="s">
        <v>134</v>
      </c>
      <c r="D31" s="474">
        <v>169908.095238095</v>
      </c>
      <c r="E31" s="474">
        <v>2994.5238095238101</v>
      </c>
      <c r="F31" s="474">
        <v>3927.4285714285702</v>
      </c>
      <c r="G31" s="5">
        <v>176830.0476190474</v>
      </c>
    </row>
    <row r="32" spans="1:7">
      <c r="B32" s="599">
        <v>49</v>
      </c>
      <c r="C32" s="473" t="s">
        <v>135</v>
      </c>
      <c r="D32" s="474">
        <v>39229.380952380998</v>
      </c>
      <c r="E32" s="474">
        <v>1431.2380952381</v>
      </c>
      <c r="F32" s="474">
        <v>822.57142857142901</v>
      </c>
      <c r="G32" s="5">
        <v>41483.190476190524</v>
      </c>
    </row>
    <row r="33" spans="2:7">
      <c r="B33" s="600"/>
      <c r="C33" s="611" t="s">
        <v>179</v>
      </c>
      <c r="D33" s="612">
        <v>688457.28571428545</v>
      </c>
      <c r="E33" s="612">
        <v>15884.428571428572</v>
      </c>
      <c r="F33" s="612">
        <v>16291.999999999993</v>
      </c>
      <c r="G33" s="613">
        <v>720633.71428571409</v>
      </c>
    </row>
    <row r="34" spans="2:7">
      <c r="B34" s="599">
        <v>2</v>
      </c>
      <c r="C34" s="473" t="s">
        <v>119</v>
      </c>
      <c r="D34" s="474">
        <v>99108.809523809497</v>
      </c>
      <c r="E34" s="474">
        <v>11302.380952381</v>
      </c>
      <c r="F34" s="474">
        <v>2115.1428571428601</v>
      </c>
      <c r="G34" s="5">
        <v>112526.33333333336</v>
      </c>
    </row>
    <row r="35" spans="2:7">
      <c r="B35" s="599">
        <v>13</v>
      </c>
      <c r="C35" s="473" t="s">
        <v>120</v>
      </c>
      <c r="D35" s="474">
        <v>117641.38095238101</v>
      </c>
      <c r="E35" s="474">
        <v>10571.238095238101</v>
      </c>
      <c r="F35" s="474">
        <v>2763.0476190476202</v>
      </c>
      <c r="G35" s="5">
        <v>130975.66666666673</v>
      </c>
    </row>
    <row r="36" spans="2:7">
      <c r="B36" s="599">
        <v>16</v>
      </c>
      <c r="C36" s="473" t="s">
        <v>121</v>
      </c>
      <c r="D36" s="474">
        <v>51553.666666666701</v>
      </c>
      <c r="E36" s="474">
        <v>5149.9047619047597</v>
      </c>
      <c r="F36" s="474">
        <v>1101.42857142857</v>
      </c>
      <c r="G36" s="5">
        <v>57805.000000000036</v>
      </c>
    </row>
    <row r="37" spans="2:7">
      <c r="B37" s="599">
        <v>19</v>
      </c>
      <c r="C37" s="473" t="s">
        <v>122</v>
      </c>
      <c r="D37" s="474">
        <v>73228.476190476198</v>
      </c>
      <c r="E37" s="474">
        <v>662.47619047619105</v>
      </c>
      <c r="F37" s="474">
        <v>1401.8571428571399</v>
      </c>
      <c r="G37" s="5">
        <v>75292.809523809541</v>
      </c>
    </row>
    <row r="38" spans="2:7">
      <c r="B38" s="599">
        <v>45</v>
      </c>
      <c r="C38" s="473" t="s">
        <v>123</v>
      </c>
      <c r="D38" s="474">
        <v>170511.904761905</v>
      </c>
      <c r="E38" s="474">
        <v>5616.4285714285697</v>
      </c>
      <c r="F38" s="474">
        <v>3020.7619047619</v>
      </c>
      <c r="G38" s="5">
        <v>179149.09523809547</v>
      </c>
    </row>
    <row r="39" spans="2:7">
      <c r="B39" s="600"/>
      <c r="C39" s="611" t="s">
        <v>161</v>
      </c>
      <c r="D39" s="612">
        <v>512044.23809523846</v>
      </c>
      <c r="E39" s="612">
        <v>33302.428571428623</v>
      </c>
      <c r="F39" s="612">
        <v>10402.238095238092</v>
      </c>
      <c r="G39" s="613">
        <v>555748.90476190508</v>
      </c>
    </row>
    <row r="40" spans="2:7">
      <c r="B40" s="599">
        <v>8</v>
      </c>
      <c r="C40" s="473" t="s">
        <v>99</v>
      </c>
      <c r="D40" s="474">
        <v>2053104.8571428601</v>
      </c>
      <c r="E40" s="474">
        <v>5034.0952380952403</v>
      </c>
      <c r="F40" s="474">
        <v>46949.857142857101</v>
      </c>
      <c r="G40" s="5">
        <v>2105088.8095238125</v>
      </c>
    </row>
    <row r="41" spans="2:7">
      <c r="B41" s="599">
        <v>17</v>
      </c>
      <c r="C41" s="473" t="s">
        <v>100</v>
      </c>
      <c r="D41" s="474">
        <v>262396.14285714302</v>
      </c>
      <c r="E41" s="474">
        <v>3762.8571428571399</v>
      </c>
      <c r="F41" s="474">
        <v>4657.1428571428596</v>
      </c>
      <c r="G41" s="5">
        <v>270816.14285714302</v>
      </c>
    </row>
    <row r="42" spans="2:7">
      <c r="B42" s="599">
        <v>25</v>
      </c>
      <c r="C42" s="473" t="s">
        <v>101</v>
      </c>
      <c r="D42" s="474">
        <v>142827.714285714</v>
      </c>
      <c r="E42" s="474">
        <v>14617.761904761899</v>
      </c>
      <c r="F42" s="474">
        <v>2037.9523809523801</v>
      </c>
      <c r="G42" s="5">
        <v>159483.42857142826</v>
      </c>
    </row>
    <row r="43" spans="2:7">
      <c r="B43" s="599">
        <v>43</v>
      </c>
      <c r="C43" s="473" t="s">
        <v>102</v>
      </c>
      <c r="D43" s="474">
        <v>244059.714285714</v>
      </c>
      <c r="E43" s="474">
        <v>5169.5714285714303</v>
      </c>
      <c r="F43" s="474">
        <v>3498.1428571428601</v>
      </c>
      <c r="G43" s="5">
        <v>252727.42857142829</v>
      </c>
    </row>
    <row r="44" spans="2:7">
      <c r="B44" s="600"/>
      <c r="C44" s="611" t="s">
        <v>42</v>
      </c>
      <c r="D44" s="612">
        <v>2702388.4285714314</v>
      </c>
      <c r="E44" s="612">
        <v>28584.28571428571</v>
      </c>
      <c r="F44" s="612">
        <v>57143.095238095208</v>
      </c>
      <c r="G44" s="613">
        <v>2788115.809523812</v>
      </c>
    </row>
    <row r="45" spans="2:7">
      <c r="B45" s="599">
        <v>3</v>
      </c>
      <c r="C45" s="473" t="s">
        <v>113</v>
      </c>
      <c r="D45" s="474">
        <v>485014.71428571403</v>
      </c>
      <c r="E45" s="474">
        <v>15034.142857142901</v>
      </c>
      <c r="F45" s="474">
        <v>8637.9523809523907</v>
      </c>
      <c r="G45" s="5">
        <v>508686.80952380929</v>
      </c>
    </row>
    <row r="46" spans="2:7">
      <c r="B46" s="599">
        <v>12</v>
      </c>
      <c r="C46" s="473" t="s">
        <v>114</v>
      </c>
      <c r="D46" s="474">
        <v>176854</v>
      </c>
      <c r="E46" s="474">
        <v>5074.1904761904798</v>
      </c>
      <c r="F46" s="474">
        <v>3698.3333333333298</v>
      </c>
      <c r="G46" s="5">
        <v>185626.52380952382</v>
      </c>
    </row>
    <row r="47" spans="2:7">
      <c r="B47" s="599">
        <v>46</v>
      </c>
      <c r="C47" s="473" t="s">
        <v>115</v>
      </c>
      <c r="D47" s="474">
        <v>761282.47619047703</v>
      </c>
      <c r="E47" s="474">
        <v>18668.0952380952</v>
      </c>
      <c r="F47" s="474">
        <v>17324.523809523798</v>
      </c>
      <c r="G47" s="5">
        <v>797275.09523809596</v>
      </c>
    </row>
    <row r="48" spans="2:7">
      <c r="B48" s="600"/>
      <c r="C48" s="611" t="s">
        <v>43</v>
      </c>
      <c r="D48" s="612">
        <v>1423151.1904761912</v>
      </c>
      <c r="E48" s="612">
        <v>38776.42857142858</v>
      </c>
      <c r="F48" s="612">
        <v>29660.809523809519</v>
      </c>
      <c r="G48" s="613">
        <v>1491588.4285714291</v>
      </c>
    </row>
    <row r="49" spans="2:7">
      <c r="B49" s="599">
        <v>6</v>
      </c>
      <c r="C49" s="473" t="s">
        <v>126</v>
      </c>
      <c r="D49" s="474">
        <v>160393.809523809</v>
      </c>
      <c r="E49" s="474">
        <v>39061.523809523802</v>
      </c>
      <c r="F49" s="474">
        <v>2518.8571428571399</v>
      </c>
      <c r="G49" s="5">
        <v>201974.19047618992</v>
      </c>
    </row>
    <row r="50" spans="2:7">
      <c r="B50" s="599">
        <v>10</v>
      </c>
      <c r="C50" s="473" t="s">
        <v>127</v>
      </c>
      <c r="D50" s="474">
        <v>93797.428571428594</v>
      </c>
      <c r="E50" s="474">
        <v>18910.238095238099</v>
      </c>
      <c r="F50" s="474">
        <v>1819.2857142857099</v>
      </c>
      <c r="G50" s="5">
        <v>114526.9523809524</v>
      </c>
    </row>
    <row r="51" spans="2:7">
      <c r="B51" s="600"/>
      <c r="C51" s="611" t="s">
        <v>45</v>
      </c>
      <c r="D51" s="612">
        <v>254191.23809523758</v>
      </c>
      <c r="E51" s="612">
        <v>57971.761904761901</v>
      </c>
      <c r="F51" s="612">
        <v>4338.1428571428496</v>
      </c>
      <c r="G51" s="613">
        <v>316501.14285714232</v>
      </c>
    </row>
    <row r="52" spans="2:7">
      <c r="B52" s="599">
        <v>15</v>
      </c>
      <c r="C52" s="473" t="s">
        <v>153</v>
      </c>
      <c r="D52" s="474">
        <v>326381.76190476201</v>
      </c>
      <c r="E52" s="474">
        <v>2364.5238095238101</v>
      </c>
      <c r="F52" s="474">
        <v>10816.142857142901</v>
      </c>
      <c r="G52" s="5">
        <v>339562.4285714287</v>
      </c>
    </row>
    <row r="53" spans="2:7">
      <c r="B53" s="599">
        <v>27</v>
      </c>
      <c r="C53" s="473" t="s">
        <v>103</v>
      </c>
      <c r="D53" s="474">
        <v>82659.666666666701</v>
      </c>
      <c r="E53" s="474">
        <v>2087.4761904761899</v>
      </c>
      <c r="F53" s="474">
        <v>3106.4285714285702</v>
      </c>
      <c r="G53" s="5">
        <v>87853.571428571449</v>
      </c>
    </row>
    <row r="54" spans="2:7">
      <c r="B54" s="599">
        <v>32</v>
      </c>
      <c r="C54" s="473" t="s">
        <v>152</v>
      </c>
      <c r="D54" s="474">
        <v>75831.333333333299</v>
      </c>
      <c r="E54" s="474">
        <v>463.95238095238102</v>
      </c>
      <c r="F54" s="474">
        <v>2888.2857142857101</v>
      </c>
      <c r="G54" s="5">
        <v>79183.571428571391</v>
      </c>
    </row>
    <row r="55" spans="2:7">
      <c r="B55" s="599">
        <v>36</v>
      </c>
      <c r="C55" s="473" t="s">
        <v>104</v>
      </c>
      <c r="D55" s="474">
        <v>267498.85714285698</v>
      </c>
      <c r="E55" s="474">
        <v>1307.42857142857</v>
      </c>
      <c r="F55" s="474">
        <v>8171.3333333333303</v>
      </c>
      <c r="G55" s="5">
        <v>276977.61904761888</v>
      </c>
    </row>
    <row r="56" spans="2:7">
      <c r="B56" s="599"/>
      <c r="C56" s="611" t="s">
        <v>48</v>
      </c>
      <c r="D56" s="612">
        <v>752371.61904761894</v>
      </c>
      <c r="E56" s="612">
        <v>6223.3809523809505</v>
      </c>
      <c r="F56" s="612">
        <v>24982.19047619051</v>
      </c>
      <c r="G56" s="613">
        <v>783577.1904761903</v>
      </c>
    </row>
    <row r="57" spans="2:7">
      <c r="B57" s="598">
        <v>28</v>
      </c>
      <c r="C57" s="611" t="s">
        <v>183</v>
      </c>
      <c r="D57" s="612">
        <v>2623314.7142857099</v>
      </c>
      <c r="E57" s="612">
        <v>2212.5714285714298</v>
      </c>
      <c r="F57" s="612">
        <v>99008.666666666701</v>
      </c>
      <c r="G57" s="613">
        <v>2724535.9523809478</v>
      </c>
    </row>
    <row r="58" spans="2:7">
      <c r="B58" s="601">
        <v>30</v>
      </c>
      <c r="C58" s="611" t="s">
        <v>196</v>
      </c>
      <c r="D58" s="612">
        <v>397062.23809523799</v>
      </c>
      <c r="E58" s="612">
        <v>75002.809523809497</v>
      </c>
      <c r="F58" s="612">
        <v>10161.4285714286</v>
      </c>
      <c r="G58" s="613">
        <v>482226.47619047604</v>
      </c>
    </row>
    <row r="59" spans="2:7">
      <c r="B59" s="600">
        <v>31</v>
      </c>
      <c r="C59" s="611" t="s">
        <v>51</v>
      </c>
      <c r="D59" s="612">
        <v>225326</v>
      </c>
      <c r="E59" s="612">
        <v>5465</v>
      </c>
      <c r="F59" s="612">
        <v>6787.8571428571504</v>
      </c>
      <c r="G59" s="613">
        <v>237578.85714285716</v>
      </c>
    </row>
    <row r="60" spans="2:7">
      <c r="B60" s="599">
        <v>1</v>
      </c>
      <c r="C60" s="473" t="s">
        <v>174</v>
      </c>
      <c r="D60" s="474">
        <v>128892.571428571</v>
      </c>
      <c r="E60" s="474">
        <v>585.857142857143</v>
      </c>
      <c r="F60" s="474">
        <v>2833.8095238095202</v>
      </c>
      <c r="G60" s="5">
        <v>132312.23809523767</v>
      </c>
    </row>
    <row r="61" spans="2:7">
      <c r="B61" s="599">
        <v>20</v>
      </c>
      <c r="C61" s="473" t="s">
        <v>178</v>
      </c>
      <c r="D61" s="474">
        <v>239466.85714285701</v>
      </c>
      <c r="E61" s="474">
        <v>734.19047619047603</v>
      </c>
      <c r="F61" s="474">
        <v>9550.0952380952403</v>
      </c>
      <c r="G61" s="5">
        <v>249751.14285714272</v>
      </c>
    </row>
    <row r="62" spans="2:7">
      <c r="B62" s="599">
        <v>48</v>
      </c>
      <c r="C62" s="473" t="s">
        <v>175</v>
      </c>
      <c r="D62" s="474">
        <v>367528.66666666698</v>
      </c>
      <c r="E62" s="474">
        <v>946.04761904761904</v>
      </c>
      <c r="F62" s="474">
        <v>15126.761904761899</v>
      </c>
      <c r="G62" s="5">
        <v>383601.4761904765</v>
      </c>
    </row>
    <row r="63" spans="2:7">
      <c r="B63" s="599"/>
      <c r="C63" s="611" t="s">
        <v>77</v>
      </c>
      <c r="D63" s="612">
        <v>735888.09523809492</v>
      </c>
      <c r="E63" s="612">
        <v>2266.0952380952381</v>
      </c>
      <c r="F63" s="612">
        <v>27510.666666666657</v>
      </c>
      <c r="G63" s="613">
        <v>765664.85714285681</v>
      </c>
    </row>
    <row r="64" spans="2:7">
      <c r="B64" s="601">
        <v>26</v>
      </c>
      <c r="C64" s="611" t="s">
        <v>52</v>
      </c>
      <c r="D64" s="612">
        <v>94742.714285714304</v>
      </c>
      <c r="E64" s="612">
        <v>3912.8571428571399</v>
      </c>
      <c r="F64" s="612">
        <v>2598.8095238095202</v>
      </c>
      <c r="G64" s="613">
        <v>101254.38095238098</v>
      </c>
    </row>
    <row r="65" spans="2:7">
      <c r="B65" s="599">
        <v>51</v>
      </c>
      <c r="C65" s="617" t="s">
        <v>53</v>
      </c>
      <c r="D65" s="618">
        <v>16843.9523809524</v>
      </c>
      <c r="E65" s="618">
        <v>3.9523809523809499</v>
      </c>
      <c r="F65" s="618">
        <v>930.80952380952397</v>
      </c>
      <c r="G65" s="619">
        <v>17778.714285714304</v>
      </c>
    </row>
    <row r="66" spans="2:7">
      <c r="B66" s="599">
        <v>52</v>
      </c>
      <c r="C66" s="617" t="s">
        <v>54</v>
      </c>
      <c r="D66" s="618">
        <v>17921.333333333299</v>
      </c>
      <c r="E66" s="618">
        <v>4.9523809523809499</v>
      </c>
      <c r="F66" s="618">
        <v>776.52380952380997</v>
      </c>
      <c r="G66" s="619">
        <v>18702.80952380949</v>
      </c>
    </row>
    <row r="67" spans="2:7" ht="15.6" customHeight="1">
      <c r="B67" s="1089" t="s">
        <v>12</v>
      </c>
      <c r="C67" s="1090"/>
      <c r="D67" s="476">
        <v>14397136.5238095</v>
      </c>
      <c r="E67" s="476">
        <v>691389.14285714296</v>
      </c>
      <c r="F67" s="476">
        <v>373938.04761904798</v>
      </c>
      <c r="G67" s="477">
        <v>15462463.714285692</v>
      </c>
    </row>
    <row r="68" spans="2:7" ht="30.95" customHeight="1">
      <c r="B68" s="537"/>
      <c r="C68" s="1091"/>
      <c r="D68" s="1092"/>
      <c r="E68" s="1092"/>
      <c r="F68" s="1092"/>
      <c r="G68" s="1092"/>
    </row>
  </sheetData>
  <mergeCells count="8">
    <mergeCell ref="C68:G68"/>
    <mergeCell ref="C1:G1"/>
    <mergeCell ref="D3:D4"/>
    <mergeCell ref="E3:E4"/>
    <mergeCell ref="F3:F4"/>
    <mergeCell ref="G3:G4"/>
    <mergeCell ref="B3:C4"/>
    <mergeCell ref="B67:C67"/>
  </mergeCells>
  <printOptions horizontalCentered="1" verticalCentered="1"/>
  <pageMargins left="0" right="0" top="0.19685039370078741" bottom="0.59055118110236227" header="0" footer="0"/>
  <pageSetup paperSize="9" scale="7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autoPageBreaks="0" fitToPage="1"/>
  </sheetPr>
  <dimension ref="A1:H69"/>
  <sheetViews>
    <sheetView showGridLines="0" showRowColHeaders="0" zoomScaleNormal="100" workbookViewId="0">
      <pane ySplit="4" topLeftCell="A5" activePane="bottomLeft" state="frozen"/>
      <selection activeCell="L32" sqref="L32"/>
      <selection pane="bottomLeft" activeCell="L45" sqref="L45"/>
    </sheetView>
  </sheetViews>
  <sheetFormatPr baseColWidth="10" defaultColWidth="11.5703125" defaultRowHeight="15"/>
  <cols>
    <col min="1" max="1" width="3.28515625" style="423" customWidth="1"/>
    <col min="2" max="2" width="4.5703125" customWidth="1"/>
    <col min="3" max="3" width="18.140625" style="10" customWidth="1"/>
    <col min="4" max="4" width="12.85546875" style="2" customWidth="1"/>
    <col min="5" max="5" width="16.42578125" style="2" customWidth="1"/>
    <col min="6" max="6" width="13.42578125" style="2" customWidth="1"/>
    <col min="7" max="7" width="19.42578125" style="2" customWidth="1"/>
    <col min="8" max="8" width="14.140625" style="2" customWidth="1"/>
    <col min="9" max="16384" width="11.5703125" style="2"/>
  </cols>
  <sheetData>
    <row r="1" spans="1:8" ht="15" customHeight="1">
      <c r="C1" s="1096" t="s">
        <v>576</v>
      </c>
      <c r="D1" s="1097"/>
      <c r="E1" s="1097"/>
      <c r="F1" s="1097"/>
      <c r="G1" s="1097"/>
      <c r="H1" s="1097"/>
    </row>
    <row r="2" spans="1:8" s="308" customFormat="1" ht="15.75" customHeight="1">
      <c r="A2" s="538"/>
      <c r="B2"/>
      <c r="C2" s="484" t="s">
        <v>284</v>
      </c>
      <c r="D2" s="485"/>
      <c r="E2" s="485"/>
      <c r="F2" s="485"/>
      <c r="G2" s="485"/>
      <c r="H2" s="485"/>
    </row>
    <row r="3" spans="1:8" ht="21.2" customHeight="1">
      <c r="A3" s="538"/>
      <c r="B3" s="1102" t="s">
        <v>364</v>
      </c>
      <c r="C3" s="1103"/>
      <c r="D3" s="1100" t="s">
        <v>574</v>
      </c>
      <c r="E3" s="1098" t="s">
        <v>248</v>
      </c>
      <c r="F3" s="1099"/>
      <c r="G3" s="1098" t="s">
        <v>247</v>
      </c>
      <c r="H3" s="1099"/>
    </row>
    <row r="4" spans="1:8" ht="17.45" customHeight="1">
      <c r="A4" s="538"/>
      <c r="B4" s="1104"/>
      <c r="C4" s="1105"/>
      <c r="D4" s="1101"/>
      <c r="E4" s="650" t="s">
        <v>11</v>
      </c>
      <c r="F4" s="651" t="s">
        <v>202</v>
      </c>
      <c r="G4" s="650" t="s">
        <v>11</v>
      </c>
      <c r="H4" s="651" t="s">
        <v>202</v>
      </c>
    </row>
    <row r="5" spans="1:8" ht="12.95" customHeight="1">
      <c r="A5" s="539"/>
      <c r="B5" s="598">
        <v>4</v>
      </c>
      <c r="C5" s="486" t="s">
        <v>105</v>
      </c>
      <c r="D5" s="3">
        <v>274493.38095238112</v>
      </c>
      <c r="E5" s="487">
        <v>1768.3809523810633</v>
      </c>
      <c r="F5" s="4">
        <v>6.4841175263765649E-3</v>
      </c>
      <c r="G5" s="487">
        <v>-4386.6190476188785</v>
      </c>
      <c r="H5" s="4">
        <v>-1.5729414255661545E-2</v>
      </c>
    </row>
    <row r="6" spans="1:8" ht="12.95" customHeight="1">
      <c r="A6" s="539"/>
      <c r="B6" s="599">
        <v>11</v>
      </c>
      <c r="C6" s="486" t="s">
        <v>106</v>
      </c>
      <c r="D6" s="3">
        <v>386586.57142857159</v>
      </c>
      <c r="E6" s="487">
        <v>5957.0062111800071</v>
      </c>
      <c r="F6" s="4">
        <v>1.5650403320030426E-2</v>
      </c>
      <c r="G6" s="487">
        <v>-11667.428571428405</v>
      </c>
      <c r="H6" s="4">
        <v>-2.9296450434718513E-2</v>
      </c>
    </row>
    <row r="7" spans="1:8" ht="12.95" customHeight="1">
      <c r="A7" s="539"/>
      <c r="B7" s="599">
        <v>14</v>
      </c>
      <c r="C7" s="486" t="s">
        <v>107</v>
      </c>
      <c r="D7" s="3">
        <v>284564.66666666669</v>
      </c>
      <c r="E7" s="487">
        <v>797.05797101423377</v>
      </c>
      <c r="F7" s="4">
        <v>2.8088405673851735E-3</v>
      </c>
      <c r="G7" s="487">
        <v>-7200.3333333333139</v>
      </c>
      <c r="H7" s="4">
        <v>-2.4678536950399566E-2</v>
      </c>
    </row>
    <row r="8" spans="1:8" ht="12.95" customHeight="1">
      <c r="A8" s="539"/>
      <c r="B8" s="599">
        <v>18</v>
      </c>
      <c r="C8" s="486" t="s">
        <v>108</v>
      </c>
      <c r="D8" s="3">
        <v>325585.99999999948</v>
      </c>
      <c r="E8" s="487">
        <v>1721.8260869559017</v>
      </c>
      <c r="F8" s="4">
        <v>5.3165068125695658E-3</v>
      </c>
      <c r="G8" s="487">
        <v>-8665.0000000005239</v>
      </c>
      <c r="H8" s="4">
        <v>-2.5923632240443584E-2</v>
      </c>
    </row>
    <row r="9" spans="1:8" ht="12.95" customHeight="1">
      <c r="A9" s="539"/>
      <c r="B9" s="599">
        <v>21</v>
      </c>
      <c r="C9" s="486" t="s">
        <v>109</v>
      </c>
      <c r="D9" s="3">
        <v>202080.47619047575</v>
      </c>
      <c r="E9" s="487">
        <v>639.30227743225987</v>
      </c>
      <c r="F9" s="4">
        <v>3.1736425330217699E-3</v>
      </c>
      <c r="G9" s="487">
        <v>-5630.523809524253</v>
      </c>
      <c r="H9" s="4">
        <v>-2.7107489779184757E-2</v>
      </c>
    </row>
    <row r="10" spans="1:8" ht="12.95" customHeight="1">
      <c r="A10" s="539"/>
      <c r="B10" s="599">
        <v>23</v>
      </c>
      <c r="C10" s="486" t="s">
        <v>110</v>
      </c>
      <c r="D10" s="3">
        <v>227068.71428571403</v>
      </c>
      <c r="E10" s="487">
        <v>1118.4534161484335</v>
      </c>
      <c r="F10" s="4">
        <v>4.9499983396525948E-3</v>
      </c>
      <c r="G10" s="487">
        <v>-6328.2857142859721</v>
      </c>
      <c r="H10" s="4">
        <v>-2.7113826288624021E-2</v>
      </c>
    </row>
    <row r="11" spans="1:8" ht="12.95" customHeight="1">
      <c r="A11" s="539"/>
      <c r="B11" s="599">
        <v>29</v>
      </c>
      <c r="C11" s="486" t="s">
        <v>111</v>
      </c>
      <c r="D11" s="3">
        <v>609551.95238095196</v>
      </c>
      <c r="E11" s="487">
        <v>6397.1697722563986</v>
      </c>
      <c r="F11" s="4">
        <v>1.060618261963886E-2</v>
      </c>
      <c r="G11" s="487">
        <v>-35999.04761904804</v>
      </c>
      <c r="H11" s="4">
        <v>-5.5764839058491167E-2</v>
      </c>
    </row>
    <row r="12" spans="1:8" ht="12.95" customHeight="1">
      <c r="A12" s="539"/>
      <c r="B12" s="599">
        <v>41</v>
      </c>
      <c r="C12" s="486" t="s">
        <v>112</v>
      </c>
      <c r="D12" s="3">
        <v>717972.23809523857</v>
      </c>
      <c r="E12" s="487">
        <v>315.28157349850517</v>
      </c>
      <c r="F12" s="4">
        <v>4.3932072368746411E-4</v>
      </c>
      <c r="G12" s="487">
        <v>-13944.761904761428</v>
      </c>
      <c r="H12" s="4">
        <v>-1.9052381492384307E-2</v>
      </c>
    </row>
    <row r="13" spans="1:8" ht="12.95" customHeight="1">
      <c r="A13" s="539"/>
      <c r="B13" s="600"/>
      <c r="C13" s="620" t="s">
        <v>172</v>
      </c>
      <c r="D13" s="621">
        <v>3027903.9999999991</v>
      </c>
      <c r="E13" s="622">
        <v>18714.478260866366</v>
      </c>
      <c r="F13" s="623">
        <v>6.2191092072028109E-3</v>
      </c>
      <c r="G13" s="622">
        <v>-93822.000000000931</v>
      </c>
      <c r="H13" s="623">
        <v>-3.0054527527400232E-2</v>
      </c>
    </row>
    <row r="14" spans="1:8" ht="12.95" customHeight="1">
      <c r="A14" s="539"/>
      <c r="B14" s="599">
        <v>22</v>
      </c>
      <c r="C14" s="486" t="s">
        <v>116</v>
      </c>
      <c r="D14" s="3">
        <v>103290.95238095232</v>
      </c>
      <c r="E14" s="487">
        <v>-994.78674948251864</v>
      </c>
      <c r="F14" s="4">
        <v>-9.5390487498803189E-3</v>
      </c>
      <c r="G14" s="487">
        <v>-2940.0476190476766</v>
      </c>
      <c r="H14" s="4">
        <v>-2.7675985531979141E-2</v>
      </c>
    </row>
    <row r="15" spans="1:8" ht="12.95" customHeight="1">
      <c r="A15" s="539"/>
      <c r="B15" s="599">
        <v>4</v>
      </c>
      <c r="C15" s="486" t="s">
        <v>117</v>
      </c>
      <c r="D15" s="3">
        <v>55786.380952380947</v>
      </c>
      <c r="E15" s="487">
        <v>137.07660455491714</v>
      </c>
      <c r="F15" s="4">
        <v>2.4632222479932242E-3</v>
      </c>
      <c r="G15" s="487">
        <v>-958.61904761905316</v>
      </c>
      <c r="H15" s="4">
        <v>-1.6893454006856157E-2</v>
      </c>
    </row>
    <row r="16" spans="1:8" ht="12.95" customHeight="1">
      <c r="A16" s="539"/>
      <c r="B16" s="599">
        <v>50</v>
      </c>
      <c r="C16" s="486" t="s">
        <v>118</v>
      </c>
      <c r="D16" s="3">
        <v>412651.61904761905</v>
      </c>
      <c r="E16" s="487">
        <v>-1713.1200828157598</v>
      </c>
      <c r="F16" s="4">
        <v>-4.1343288196066252E-3</v>
      </c>
      <c r="G16" s="487">
        <v>-7031.3809523809468</v>
      </c>
      <c r="H16" s="4">
        <v>-1.6754028522434683E-2</v>
      </c>
    </row>
    <row r="17" spans="1:8" ht="12.95" customHeight="1">
      <c r="A17" s="539"/>
      <c r="B17" s="599"/>
      <c r="C17" s="620" t="s">
        <v>76</v>
      </c>
      <c r="D17" s="621">
        <v>571728.95238095231</v>
      </c>
      <c r="E17" s="622">
        <v>-2570.8302277433686</v>
      </c>
      <c r="F17" s="623">
        <v>-4.4764603881018994E-3</v>
      </c>
      <c r="G17" s="622">
        <v>-10930.047619047691</v>
      </c>
      <c r="H17" s="623">
        <v>-1.8758909789512668E-2</v>
      </c>
    </row>
    <row r="18" spans="1:8" ht="12.95" customHeight="1">
      <c r="A18" s="539"/>
      <c r="B18" s="598">
        <v>33</v>
      </c>
      <c r="C18" s="620" t="s">
        <v>23</v>
      </c>
      <c r="D18" s="621">
        <v>363791.14285714284</v>
      </c>
      <c r="E18" s="622">
        <v>3505.2298136652098</v>
      </c>
      <c r="F18" s="623">
        <v>9.7290226644033417E-3</v>
      </c>
      <c r="G18" s="622">
        <v>-10318.857142857159</v>
      </c>
      <c r="H18" s="623">
        <v>-2.7582414645043296E-2</v>
      </c>
    </row>
    <row r="19" spans="1:8" ht="12.95" customHeight="1">
      <c r="A19" s="539"/>
      <c r="B19" s="601">
        <v>7</v>
      </c>
      <c r="C19" s="620" t="s">
        <v>162</v>
      </c>
      <c r="D19" s="621">
        <v>513334.57142857101</v>
      </c>
      <c r="E19" s="622">
        <v>5361.0931677019689</v>
      </c>
      <c r="F19" s="623">
        <v>1.0553884006024417E-2</v>
      </c>
      <c r="G19" s="622">
        <v>-75685.428571428987</v>
      </c>
      <c r="H19" s="623">
        <v>-0.12849381781845948</v>
      </c>
    </row>
    <row r="20" spans="1:8" ht="12.95" customHeight="1">
      <c r="A20" s="539"/>
      <c r="B20" s="599">
        <v>35</v>
      </c>
      <c r="C20" s="486" t="s">
        <v>124</v>
      </c>
      <c r="D20" s="3">
        <v>402445.0952380955</v>
      </c>
      <c r="E20" s="487">
        <v>2139.2256728781504</v>
      </c>
      <c r="F20" s="4">
        <v>5.3439777817938516E-3</v>
      </c>
      <c r="G20" s="487">
        <v>-23883.904761904501</v>
      </c>
      <c r="H20" s="4">
        <v>-5.6022238135112756E-2</v>
      </c>
    </row>
    <row r="21" spans="1:8" ht="12.95" customHeight="1">
      <c r="A21" s="539"/>
      <c r="B21" s="599">
        <v>38</v>
      </c>
      <c r="C21" s="486" t="s">
        <v>125</v>
      </c>
      <c r="D21" s="3">
        <v>362888.57142857107</v>
      </c>
      <c r="E21" s="487">
        <v>2186.1366459623096</v>
      </c>
      <c r="F21" s="4">
        <v>6.0607759614372814E-3</v>
      </c>
      <c r="G21" s="487">
        <v>-17196.428571428929</v>
      </c>
      <c r="H21" s="4">
        <v>-4.5243639110801315E-2</v>
      </c>
    </row>
    <row r="22" spans="1:8" ht="12.95" customHeight="1">
      <c r="A22" s="539"/>
      <c r="B22" s="599"/>
      <c r="C22" s="620" t="s">
        <v>24</v>
      </c>
      <c r="D22" s="621">
        <v>765333.66666666651</v>
      </c>
      <c r="E22" s="622">
        <v>4325.3623188403435</v>
      </c>
      <c r="F22" s="623">
        <v>5.6837255180113289E-3</v>
      </c>
      <c r="G22" s="622">
        <v>-41080.333333333489</v>
      </c>
      <c r="H22" s="623">
        <v>-5.0941989267712984E-2</v>
      </c>
    </row>
    <row r="23" spans="1:8" ht="12.95" customHeight="1">
      <c r="A23" s="539"/>
      <c r="B23" s="601">
        <v>39</v>
      </c>
      <c r="C23" s="620" t="s">
        <v>25</v>
      </c>
      <c r="D23" s="621">
        <v>221642.6190476185</v>
      </c>
      <c r="E23" s="622">
        <v>3372.3581780527893</v>
      </c>
      <c r="F23" s="623">
        <v>1.5450378648092844E-2</v>
      </c>
      <c r="G23" s="622">
        <v>-5966.3809523814998</v>
      </c>
      <c r="H23" s="623">
        <v>-2.6213291005107497E-2</v>
      </c>
    </row>
    <row r="24" spans="1:8" ht="12.95" customHeight="1">
      <c r="A24" s="539"/>
      <c r="B24" s="599">
        <v>5</v>
      </c>
      <c r="C24" s="486" t="s">
        <v>173</v>
      </c>
      <c r="D24" s="3">
        <v>54850.523809523882</v>
      </c>
      <c r="E24" s="487">
        <v>540.21946169780131</v>
      </c>
      <c r="F24" s="4">
        <v>9.9469054387544276E-3</v>
      </c>
      <c r="G24" s="487">
        <v>-1196.4761904761181</v>
      </c>
      <c r="H24" s="4">
        <v>-2.1347729414172401E-2</v>
      </c>
    </row>
    <row r="25" spans="1:8" ht="12.95" customHeight="1">
      <c r="A25" s="539"/>
      <c r="B25" s="599">
        <v>9</v>
      </c>
      <c r="C25" s="486" t="s">
        <v>128</v>
      </c>
      <c r="D25" s="3">
        <v>144673.23809523805</v>
      </c>
      <c r="E25" s="487">
        <v>164.54244306444889</v>
      </c>
      <c r="F25" s="4">
        <v>1.1386335079828225E-3</v>
      </c>
      <c r="G25" s="487">
        <v>-4908.7619047619519</v>
      </c>
      <c r="H25" s="4">
        <v>-3.2816528090023889E-2</v>
      </c>
    </row>
    <row r="26" spans="1:8" ht="12.95" customHeight="1">
      <c r="A26" s="540"/>
      <c r="B26" s="599">
        <v>24</v>
      </c>
      <c r="C26" s="486" t="s">
        <v>129</v>
      </c>
      <c r="D26" s="3">
        <v>158137.95238095225</v>
      </c>
      <c r="E26" s="487">
        <v>1373.4306418219639</v>
      </c>
      <c r="F26" s="4">
        <v>8.7611063178405502E-3</v>
      </c>
      <c r="G26" s="487">
        <v>-3510.0476190477493</v>
      </c>
      <c r="H26" s="4">
        <v>-2.1714141956892474E-2</v>
      </c>
    </row>
    <row r="27" spans="1:8" ht="12.95" customHeight="1">
      <c r="B27" s="599">
        <v>34</v>
      </c>
      <c r="C27" s="486" t="s">
        <v>130</v>
      </c>
      <c r="D27" s="3">
        <v>63575.428571428594</v>
      </c>
      <c r="E27" s="487">
        <v>-54.745341614885547</v>
      </c>
      <c r="F27" s="4">
        <v>-8.6036762510977027E-4</v>
      </c>
      <c r="G27" s="487">
        <v>-2039.5714285714057</v>
      </c>
      <c r="H27" s="4">
        <v>-3.1083920270843612E-2</v>
      </c>
    </row>
    <row r="28" spans="1:8" ht="12.95" customHeight="1">
      <c r="B28" s="599">
        <v>37</v>
      </c>
      <c r="C28" s="486" t="s">
        <v>131</v>
      </c>
      <c r="D28" s="3">
        <v>117958.04761904766</v>
      </c>
      <c r="E28" s="487">
        <v>405.9171842650685</v>
      </c>
      <c r="F28" s="4">
        <v>3.4530823283569489E-3</v>
      </c>
      <c r="G28" s="487">
        <v>-3662.952380952338</v>
      </c>
      <c r="H28" s="4">
        <v>-3.0117762400838188E-2</v>
      </c>
    </row>
    <row r="29" spans="1:8" ht="12.95" customHeight="1">
      <c r="B29" s="599">
        <v>40</v>
      </c>
      <c r="C29" s="486" t="s">
        <v>132</v>
      </c>
      <c r="D29" s="3">
        <v>62783.523809523882</v>
      </c>
      <c r="E29" s="487">
        <v>565.95859213259973</v>
      </c>
      <c r="F29" s="4">
        <v>9.0964439086471671E-3</v>
      </c>
      <c r="G29" s="487">
        <v>-1253</v>
      </c>
      <c r="H29" s="4">
        <v>-1.957424911342065E-2</v>
      </c>
    </row>
    <row r="30" spans="1:8" ht="12.95" customHeight="1">
      <c r="B30" s="599">
        <v>42</v>
      </c>
      <c r="C30" s="486" t="s">
        <v>133</v>
      </c>
      <c r="D30" s="3">
        <v>39961.047619047618</v>
      </c>
      <c r="E30" s="487">
        <v>482.39544513461442</v>
      </c>
      <c r="F30" s="4">
        <v>1.2219146768474909E-2</v>
      </c>
      <c r="G30" s="487">
        <v>-709.95238095238165</v>
      </c>
      <c r="H30" s="4">
        <v>-1.7455985369240534E-2</v>
      </c>
    </row>
    <row r="31" spans="1:8" ht="12.95" customHeight="1">
      <c r="B31" s="599">
        <v>47</v>
      </c>
      <c r="C31" s="486" t="s">
        <v>134</v>
      </c>
      <c r="D31" s="3">
        <v>212489.04761904737</v>
      </c>
      <c r="E31" s="487">
        <v>-1050.6045548653929</v>
      </c>
      <c r="F31" s="4">
        <v>-4.9199506703783147E-3</v>
      </c>
      <c r="G31" s="487">
        <v>-4160.952380952629</v>
      </c>
      <c r="H31" s="4">
        <v>-1.9205872979241256E-2</v>
      </c>
    </row>
    <row r="32" spans="1:8" ht="12.95" customHeight="1">
      <c r="B32" s="599">
        <v>49</v>
      </c>
      <c r="C32" s="486" t="s">
        <v>135</v>
      </c>
      <c r="D32" s="3">
        <v>58109.761904761916</v>
      </c>
      <c r="E32" s="487">
        <v>675.02277432706614</v>
      </c>
      <c r="F32" s="4">
        <v>1.1752865679324875E-2</v>
      </c>
      <c r="G32" s="487">
        <v>-1462.2380952380845</v>
      </c>
      <c r="H32" s="4">
        <v>-2.4545727778790161E-2</v>
      </c>
    </row>
    <row r="33" spans="2:8" ht="12.95" customHeight="1">
      <c r="B33" s="600"/>
      <c r="C33" s="620" t="s">
        <v>179</v>
      </c>
      <c r="D33" s="621">
        <v>912538.57142857113</v>
      </c>
      <c r="E33" s="622">
        <v>3102.1366459632991</v>
      </c>
      <c r="F33" s="623">
        <v>3.4110538431471049E-3</v>
      </c>
      <c r="G33" s="622">
        <v>-22903.428571428871</v>
      </c>
      <c r="H33" s="623">
        <v>-2.4484071242716121E-2</v>
      </c>
    </row>
    <row r="34" spans="2:8" ht="12.95" customHeight="1">
      <c r="B34" s="599">
        <v>2</v>
      </c>
      <c r="C34" s="486" t="s">
        <v>119</v>
      </c>
      <c r="D34" s="3">
        <v>142608.85714285716</v>
      </c>
      <c r="E34" s="487">
        <v>-1517.0124223603052</v>
      </c>
      <c r="F34" s="4">
        <v>-1.0525608115577456E-2</v>
      </c>
      <c r="G34" s="487">
        <v>-144.14285714284051</v>
      </c>
      <c r="H34" s="4">
        <v>-1.0097360976150105E-3</v>
      </c>
    </row>
    <row r="35" spans="2:8" ht="12.95" customHeight="1">
      <c r="B35" s="599">
        <v>13</v>
      </c>
      <c r="C35" s="486" t="s">
        <v>120</v>
      </c>
      <c r="D35" s="3">
        <v>166452.5238095239</v>
      </c>
      <c r="E35" s="487">
        <v>1802.6977225678274</v>
      </c>
      <c r="F35" s="4">
        <v>1.0948676748773423E-2</v>
      </c>
      <c r="G35" s="487">
        <v>-2712.4761904760962</v>
      </c>
      <c r="H35" s="4">
        <v>-1.6034499988035966E-2</v>
      </c>
    </row>
    <row r="36" spans="2:8" ht="12.95" customHeight="1">
      <c r="B36" s="599">
        <v>16</v>
      </c>
      <c r="C36" s="486" t="s">
        <v>121</v>
      </c>
      <c r="D36" s="3">
        <v>76417.380952380961</v>
      </c>
      <c r="E36" s="487">
        <v>-2417.0103519668482</v>
      </c>
      <c r="F36" s="4">
        <v>-3.0659339305808109E-2</v>
      </c>
      <c r="G36" s="487">
        <v>-1109.6190476190386</v>
      </c>
      <c r="H36" s="4">
        <v>-1.4312678777961718E-2</v>
      </c>
    </row>
    <row r="37" spans="2:8" ht="12.95" customHeight="1">
      <c r="B37" s="599">
        <v>19</v>
      </c>
      <c r="C37" s="486" t="s">
        <v>122</v>
      </c>
      <c r="D37" s="3">
        <v>90254.523809523846</v>
      </c>
      <c r="E37" s="487">
        <v>197.87163561073248</v>
      </c>
      <c r="F37" s="4">
        <v>2.1971906664774998E-3</v>
      </c>
      <c r="G37" s="487">
        <v>-1374.4761904761544</v>
      </c>
      <c r="H37" s="4">
        <v>-1.5000449535367166E-2</v>
      </c>
    </row>
    <row r="38" spans="2:8" ht="12.95" customHeight="1">
      <c r="B38" s="599">
        <v>45</v>
      </c>
      <c r="C38" s="486" t="s">
        <v>123</v>
      </c>
      <c r="D38" s="3">
        <v>228701.47619047639</v>
      </c>
      <c r="E38" s="487">
        <v>768.65010351964156</v>
      </c>
      <c r="F38" s="4">
        <v>3.3722659290258417E-3</v>
      </c>
      <c r="G38" s="487">
        <v>-717.52380952361273</v>
      </c>
      <c r="H38" s="4">
        <v>-3.1275692489445284E-3</v>
      </c>
    </row>
    <row r="39" spans="2:8" ht="12.95" customHeight="1">
      <c r="B39" s="600"/>
      <c r="C39" s="620" t="s">
        <v>161</v>
      </c>
      <c r="D39" s="621">
        <v>704434.76190476224</v>
      </c>
      <c r="E39" s="622">
        <v>-1164.8033126289956</v>
      </c>
      <c r="F39" s="623">
        <v>-1.6507993627662421E-3</v>
      </c>
      <c r="G39" s="622">
        <v>-6057.2380952377571</v>
      </c>
      <c r="H39" s="623">
        <v>-8.5254135095648165E-3</v>
      </c>
    </row>
    <row r="40" spans="2:8" ht="12.95" customHeight="1">
      <c r="B40" s="599">
        <v>8</v>
      </c>
      <c r="C40" s="486" t="s">
        <v>99</v>
      </c>
      <c r="D40" s="3">
        <v>2501273.6190476222</v>
      </c>
      <c r="E40" s="487">
        <v>-25185.815734983422</v>
      </c>
      <c r="F40" s="4">
        <v>-9.9688185720466782E-3</v>
      </c>
      <c r="G40" s="487">
        <v>-73428.380952377804</v>
      </c>
      <c r="H40" s="4">
        <v>-2.8519176569707039E-2</v>
      </c>
    </row>
    <row r="41" spans="2:8" ht="12.95" customHeight="1">
      <c r="B41" s="599">
        <v>17</v>
      </c>
      <c r="C41" s="486" t="s">
        <v>100</v>
      </c>
      <c r="D41" s="3">
        <v>333272.66666666686</v>
      </c>
      <c r="E41" s="487">
        <v>723.88405797141604</v>
      </c>
      <c r="F41" s="4">
        <v>2.1767755464112692E-3</v>
      </c>
      <c r="G41" s="487">
        <v>-19307.333333333139</v>
      </c>
      <c r="H41" s="4">
        <v>-5.476014899691739E-2</v>
      </c>
    </row>
    <row r="42" spans="2:8" ht="12.95" customHeight="1">
      <c r="B42" s="599">
        <v>25</v>
      </c>
      <c r="C42" s="486" t="s">
        <v>101</v>
      </c>
      <c r="D42" s="3">
        <v>198041.28571428539</v>
      </c>
      <c r="E42" s="487">
        <v>652.37267080700258</v>
      </c>
      <c r="F42" s="4">
        <v>3.3050117189881156E-3</v>
      </c>
      <c r="G42" s="487">
        <v>-4497.71428571461</v>
      </c>
      <c r="H42" s="4">
        <v>-2.2206657906450711E-2</v>
      </c>
    </row>
    <row r="43" spans="2:8" ht="12.95" customHeight="1">
      <c r="B43" s="599">
        <v>43</v>
      </c>
      <c r="C43" s="486" t="s">
        <v>102</v>
      </c>
      <c r="D43" s="3">
        <v>309038.38095238077</v>
      </c>
      <c r="E43" s="487">
        <v>985.55486542469589</v>
      </c>
      <c r="F43" s="4">
        <v>3.1993047359561988E-3</v>
      </c>
      <c r="G43" s="487">
        <v>-16587.619047619228</v>
      </c>
      <c r="H43" s="4">
        <v>-5.0940708197807383E-2</v>
      </c>
    </row>
    <row r="44" spans="2:8" ht="12.95" customHeight="1">
      <c r="B44" s="600"/>
      <c r="C44" s="620" t="s">
        <v>42</v>
      </c>
      <c r="D44" s="621">
        <v>3341625.9523809552</v>
      </c>
      <c r="E44" s="622">
        <v>-22824.004140780307</v>
      </c>
      <c r="F44" s="623">
        <v>-6.7838738681601507E-3</v>
      </c>
      <c r="G44" s="622">
        <v>-113820.04761904478</v>
      </c>
      <c r="H44" s="623">
        <v>-3.293932176021408E-2</v>
      </c>
    </row>
    <row r="45" spans="2:8" ht="12.95" customHeight="1">
      <c r="B45" s="599">
        <v>3</v>
      </c>
      <c r="C45" s="486" t="s">
        <v>113</v>
      </c>
      <c r="D45" s="3">
        <v>645321.80952380958</v>
      </c>
      <c r="E45" s="487">
        <v>-603.84265010314994</v>
      </c>
      <c r="F45" s="4">
        <v>-9.3484853569580917E-4</v>
      </c>
      <c r="G45" s="487">
        <v>-22583.190476190415</v>
      </c>
      <c r="H45" s="4">
        <v>-3.3811979961507088E-2</v>
      </c>
    </row>
    <row r="46" spans="2:8" ht="12.95" customHeight="1">
      <c r="B46" s="599">
        <v>12</v>
      </c>
      <c r="C46" s="486" t="s">
        <v>114</v>
      </c>
      <c r="D46" s="3">
        <v>227724.80952380958</v>
      </c>
      <c r="E46" s="487">
        <v>857.37474120091065</v>
      </c>
      <c r="F46" s="4">
        <v>3.7791882383757525E-3</v>
      </c>
      <c r="G46" s="487">
        <v>-5739.1904761904152</v>
      </c>
      <c r="H46" s="4">
        <v>-2.4582764264256651E-2</v>
      </c>
    </row>
    <row r="47" spans="2:8" ht="12.95" customHeight="1">
      <c r="B47" s="599">
        <v>46</v>
      </c>
      <c r="C47" s="486" t="s">
        <v>115</v>
      </c>
      <c r="D47" s="3">
        <v>978556.47619047714</v>
      </c>
      <c r="E47" s="487">
        <v>-4944.3064182188828</v>
      </c>
      <c r="F47" s="4">
        <v>-5.0272521442273899E-3</v>
      </c>
      <c r="G47" s="487">
        <v>-7372.523809522856</v>
      </c>
      <c r="H47" s="4">
        <v>-7.4777431331494171E-3</v>
      </c>
    </row>
    <row r="48" spans="2:8" ht="12.95" customHeight="1">
      <c r="B48" s="600"/>
      <c r="C48" s="620" t="s">
        <v>43</v>
      </c>
      <c r="D48" s="621">
        <v>1851603.0952380963</v>
      </c>
      <c r="E48" s="622">
        <v>-4690.7743271209765</v>
      </c>
      <c r="F48" s="623">
        <v>-2.5269567518528824E-3</v>
      </c>
      <c r="G48" s="622">
        <v>-35694.904761903686</v>
      </c>
      <c r="H48" s="623">
        <v>-1.8913231912450312E-2</v>
      </c>
    </row>
    <row r="49" spans="2:8" ht="12.95" customHeight="1">
      <c r="B49" s="599">
        <v>6</v>
      </c>
      <c r="C49" s="486" t="s">
        <v>126</v>
      </c>
      <c r="D49" s="3">
        <v>251184.85714285658</v>
      </c>
      <c r="E49" s="487">
        <v>2843.6832298132358</v>
      </c>
      <c r="F49" s="4">
        <v>1.1450711877559749E-2</v>
      </c>
      <c r="G49" s="487">
        <v>-5103.1428571434226</v>
      </c>
      <c r="H49" s="4">
        <v>-1.991175106576748E-2</v>
      </c>
    </row>
    <row r="50" spans="2:8" ht="12.95" customHeight="1">
      <c r="B50" s="599">
        <v>10</v>
      </c>
      <c r="C50" s="486" t="s">
        <v>127</v>
      </c>
      <c r="D50" s="3">
        <v>145856.95238095237</v>
      </c>
      <c r="E50" s="487">
        <v>1679.0393374741543</v>
      </c>
      <c r="F50" s="4">
        <v>1.1645607167082739E-2</v>
      </c>
      <c r="G50" s="487">
        <v>-2524.0476190476329</v>
      </c>
      <c r="H50" s="4">
        <v>-1.7010585041532522E-2</v>
      </c>
    </row>
    <row r="51" spans="2:8" ht="12.95" customHeight="1">
      <c r="B51" s="600"/>
      <c r="C51" s="620" t="s">
        <v>45</v>
      </c>
      <c r="D51" s="621">
        <v>397041.80952380894</v>
      </c>
      <c r="E51" s="622">
        <v>4522.7225672873901</v>
      </c>
      <c r="F51" s="623">
        <v>1.1522299723958129E-2</v>
      </c>
      <c r="G51" s="622">
        <v>-7627.1904761910555</v>
      </c>
      <c r="H51" s="623">
        <v>-1.8847973223031778E-2</v>
      </c>
    </row>
    <row r="52" spans="2:8" ht="12.95" customHeight="1">
      <c r="B52" s="599">
        <v>15</v>
      </c>
      <c r="C52" s="486" t="s">
        <v>153</v>
      </c>
      <c r="D52" s="3">
        <v>429795.33333333349</v>
      </c>
      <c r="E52" s="487">
        <v>2613.7246376813273</v>
      </c>
      <c r="F52" s="4">
        <v>6.1185326907260418E-3</v>
      </c>
      <c r="G52" s="487">
        <v>-12094.666666666511</v>
      </c>
      <c r="H52" s="4">
        <v>-2.7370310861677183E-2</v>
      </c>
    </row>
    <row r="53" spans="2:8" ht="12.95" customHeight="1">
      <c r="B53" s="599">
        <v>27</v>
      </c>
      <c r="C53" s="486" t="s">
        <v>103</v>
      </c>
      <c r="D53" s="3">
        <v>122834.90476190479</v>
      </c>
      <c r="E53" s="487">
        <v>1293.252587991723</v>
      </c>
      <c r="F53" s="4">
        <v>1.0640406517933521E-2</v>
      </c>
      <c r="G53" s="487">
        <v>-3337.0952380952076</v>
      </c>
      <c r="H53" s="4">
        <v>-2.644877816072666E-2</v>
      </c>
    </row>
    <row r="54" spans="2:8" ht="12.95" customHeight="1">
      <c r="B54" s="599">
        <v>32</v>
      </c>
      <c r="C54" s="486" t="s">
        <v>152</v>
      </c>
      <c r="D54" s="3">
        <v>102579.66666666663</v>
      </c>
      <c r="E54" s="487">
        <v>913.05797101439384</v>
      </c>
      <c r="F54" s="4">
        <v>8.9809031965226715E-3</v>
      </c>
      <c r="G54" s="487">
        <v>-2076.3333333333721</v>
      </c>
      <c r="H54" s="4">
        <v>-1.9839601488050085E-2</v>
      </c>
    </row>
    <row r="55" spans="2:8" ht="12.95" customHeight="1">
      <c r="B55" s="599">
        <v>36</v>
      </c>
      <c r="C55" s="486" t="s">
        <v>104</v>
      </c>
      <c r="D55" s="3">
        <v>357583.90476190462</v>
      </c>
      <c r="E55" s="487">
        <v>2305.7743271219661</v>
      </c>
      <c r="F55" s="4">
        <v>6.4900542127379612E-3</v>
      </c>
      <c r="G55" s="487">
        <v>-6598.0952380953822</v>
      </c>
      <c r="H55" s="4">
        <v>-1.8117576481252229E-2</v>
      </c>
    </row>
    <row r="56" spans="2:8" ht="12.95" customHeight="1">
      <c r="B56" s="599"/>
      <c r="C56" s="620" t="s">
        <v>48</v>
      </c>
      <c r="D56" s="621">
        <v>1012793.8095238096</v>
      </c>
      <c r="E56" s="622">
        <v>7125.8095238095848</v>
      </c>
      <c r="F56" s="623">
        <v>7.0856480705456804E-3</v>
      </c>
      <c r="G56" s="622">
        <v>-24106.190476190415</v>
      </c>
      <c r="H56" s="623">
        <v>-2.3248327202421093E-2</v>
      </c>
    </row>
    <row r="57" spans="2:8" ht="12.95" customHeight="1">
      <c r="B57" s="598">
        <v>28</v>
      </c>
      <c r="C57" s="620" t="s">
        <v>183</v>
      </c>
      <c r="D57" s="621">
        <v>3129952.9999999958</v>
      </c>
      <c r="E57" s="622">
        <v>-7381.9565217476338</v>
      </c>
      <c r="F57" s="623">
        <v>-2.3529386004520481E-3</v>
      </c>
      <c r="G57" s="622">
        <v>-54172.000000004191</v>
      </c>
      <c r="H57" s="623">
        <v>-1.7013151179681718E-2</v>
      </c>
    </row>
    <row r="58" spans="2:8" ht="12.95" customHeight="1">
      <c r="B58" s="601">
        <v>30</v>
      </c>
      <c r="C58" s="620" t="s">
        <v>196</v>
      </c>
      <c r="D58" s="621">
        <v>584029.23809523799</v>
      </c>
      <c r="E58" s="622">
        <v>-3645.5879917187849</v>
      </c>
      <c r="F58" s="623">
        <v>-6.2034101681588405E-3</v>
      </c>
      <c r="G58" s="622">
        <v>-1979.7619047620101</v>
      </c>
      <c r="H58" s="623">
        <v>-3.378381398173036E-3</v>
      </c>
    </row>
    <row r="59" spans="2:8" ht="12.95" customHeight="1">
      <c r="B59" s="600">
        <v>31</v>
      </c>
      <c r="C59" s="620" t="s">
        <v>51</v>
      </c>
      <c r="D59" s="621">
        <v>284540.33333333337</v>
      </c>
      <c r="E59" s="622">
        <v>2320.9420289852424</v>
      </c>
      <c r="F59" s="623">
        <v>8.223892831241697E-3</v>
      </c>
      <c r="G59" s="622">
        <v>-2820.6666666666279</v>
      </c>
      <c r="H59" s="623">
        <v>-9.815760199423873E-3</v>
      </c>
    </row>
    <row r="60" spans="2:8" ht="12.95" customHeight="1">
      <c r="B60" s="599">
        <v>1</v>
      </c>
      <c r="C60" s="486" t="s">
        <v>174</v>
      </c>
      <c r="D60" s="3">
        <v>152618.85714285672</v>
      </c>
      <c r="E60" s="487">
        <v>-1180.5776397515438</v>
      </c>
      <c r="F60" s="4">
        <v>-7.676085685361933E-3</v>
      </c>
      <c r="G60" s="487">
        <v>-2747.1428571432771</v>
      </c>
      <c r="H60" s="4">
        <v>-1.7681750557672071E-2</v>
      </c>
    </row>
    <row r="61" spans="2:8" ht="12.95" customHeight="1">
      <c r="B61" s="599">
        <v>20</v>
      </c>
      <c r="C61" s="486" t="s">
        <v>178</v>
      </c>
      <c r="D61" s="3">
        <v>316673.66666666657</v>
      </c>
      <c r="E61" s="487">
        <v>-1203.855072463688</v>
      </c>
      <c r="F61" s="4">
        <v>-3.7871664088650059E-3</v>
      </c>
      <c r="G61" s="487">
        <v>-7254.3333333334303</v>
      </c>
      <c r="H61" s="4">
        <v>-2.2394894338659932E-2</v>
      </c>
    </row>
    <row r="62" spans="2:8" ht="12.95" customHeight="1">
      <c r="B62" s="599">
        <v>48</v>
      </c>
      <c r="C62" s="486" t="s">
        <v>175</v>
      </c>
      <c r="D62" s="3">
        <v>469292.85714285751</v>
      </c>
      <c r="E62" s="487">
        <v>-1560.8819875777699</v>
      </c>
      <c r="F62" s="4">
        <v>-3.3150039128082565E-3</v>
      </c>
      <c r="G62" s="487">
        <v>-7977.1428571424913</v>
      </c>
      <c r="H62" s="4">
        <v>-1.6714109114636333E-2</v>
      </c>
    </row>
    <row r="63" spans="2:8" ht="12.95" customHeight="1">
      <c r="B63" s="599"/>
      <c r="C63" s="620" t="s">
        <v>77</v>
      </c>
      <c r="D63" s="621">
        <v>938585.38095238083</v>
      </c>
      <c r="E63" s="622">
        <v>-3945.3146997930016</v>
      </c>
      <c r="F63" s="623">
        <v>-4.1858739646278842E-3</v>
      </c>
      <c r="G63" s="622">
        <v>-17978.61904761917</v>
      </c>
      <c r="H63" s="623">
        <v>-1.8794998607117974E-2</v>
      </c>
    </row>
    <row r="64" spans="2:8" ht="12.95" customHeight="1">
      <c r="B64" s="601">
        <v>26</v>
      </c>
      <c r="C64" s="620" t="s">
        <v>52</v>
      </c>
      <c r="D64" s="621">
        <v>126665.19047619053</v>
      </c>
      <c r="E64" s="622">
        <v>591.75569358185749</v>
      </c>
      <c r="F64" s="623">
        <v>4.6937381741223305E-3</v>
      </c>
      <c r="G64" s="622">
        <v>-1477.8095238094684</v>
      </c>
      <c r="H64" s="623">
        <v>-1.153250293663699E-2</v>
      </c>
    </row>
    <row r="65" spans="2:8" ht="12.95" customHeight="1">
      <c r="B65" s="599">
        <v>51</v>
      </c>
      <c r="C65" s="624" t="s">
        <v>53</v>
      </c>
      <c r="D65" s="625">
        <v>21328.571428571453</v>
      </c>
      <c r="E65" s="626">
        <v>-55.298136645935301</v>
      </c>
      <c r="F65" s="627">
        <v>-2.5859742773535199E-3</v>
      </c>
      <c r="G65" s="626">
        <v>-1131.428571428547</v>
      </c>
      <c r="H65" s="627">
        <v>-5.037527032184097E-2</v>
      </c>
    </row>
    <row r="66" spans="2:8" ht="12.95" customHeight="1">
      <c r="B66" s="599">
        <v>52</v>
      </c>
      <c r="C66" s="624" t="s">
        <v>54</v>
      </c>
      <c r="D66" s="625">
        <v>23501.476190476154</v>
      </c>
      <c r="E66" s="626">
        <v>158.51966873700439</v>
      </c>
      <c r="F66" s="627">
        <v>6.7908993699823395E-3</v>
      </c>
      <c r="G66" s="626">
        <v>-277.52380952384556</v>
      </c>
      <c r="H66" s="627">
        <v>-1.1670962173507937E-2</v>
      </c>
    </row>
    <row r="67" spans="2:8">
      <c r="B67" s="1089" t="s">
        <v>12</v>
      </c>
      <c r="C67" s="1095"/>
      <c r="D67" s="647">
        <v>18792376.142857127</v>
      </c>
      <c r="E67" s="648">
        <v>6821.8385092653334</v>
      </c>
      <c r="F67" s="649">
        <v>3.6314278507543207E-4</v>
      </c>
      <c r="G67" s="648">
        <v>-527850.85714287311</v>
      </c>
      <c r="H67" s="649">
        <v>-2.7321151927607978E-2</v>
      </c>
    </row>
    <row r="68" spans="2:8" ht="24.95" customHeight="1">
      <c r="B68" s="537"/>
      <c r="D68" s="10"/>
      <c r="E68" s="10"/>
      <c r="F68" s="10"/>
      <c r="G68" s="10"/>
    </row>
    <row r="69" spans="2:8" ht="12.95" hidden="1" customHeight="1">
      <c r="G69" s="483"/>
    </row>
  </sheetData>
  <sortState ref="G97:I115">
    <sortCondition descending="1" ref="H97:H115"/>
  </sortState>
  <mergeCells count="6">
    <mergeCell ref="B67:C67"/>
    <mergeCell ref="C1:H1"/>
    <mergeCell ref="E3:F3"/>
    <mergeCell ref="G3:H3"/>
    <mergeCell ref="D3:D4"/>
    <mergeCell ref="B3:C4"/>
  </mergeCells>
  <phoneticPr fontId="14" type="noConversion"/>
  <printOptions horizontalCentered="1" verticalCentered="1"/>
  <pageMargins left="0" right="0" top="0.19685039370078741" bottom="0.59055118110236227" header="0" footer="0"/>
  <pageSetup paperSize="9" scale="9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A1:K66"/>
  <sheetViews>
    <sheetView showGridLines="0" showRowColHeaders="0" zoomScaleNormal="100" workbookViewId="0">
      <pane ySplit="3" topLeftCell="A4" activePane="bottomLeft" state="frozen"/>
      <selection activeCell="L32" sqref="L32"/>
      <selection pane="bottomLeft" activeCell="N29" sqref="N29"/>
    </sheetView>
  </sheetViews>
  <sheetFormatPr baseColWidth="10" defaultRowHeight="15"/>
  <cols>
    <col min="1" max="1" width="3.28515625" style="423" customWidth="1"/>
    <col min="2" max="2" width="5.42578125" style="562" customWidth="1"/>
    <col min="3" max="3" width="24.140625" style="562" customWidth="1"/>
    <col min="4" max="8" width="17.140625" style="562" customWidth="1"/>
    <col min="9" max="9" width="17.140625" style="541" customWidth="1"/>
    <col min="10" max="11" width="17.140625" style="562" customWidth="1"/>
    <col min="12" max="16384" width="11.42578125" style="562"/>
  </cols>
  <sheetData>
    <row r="1" spans="1:11" s="541" customFormat="1" ht="18.75">
      <c r="A1" s="423"/>
      <c r="B1" s="1109" t="s">
        <v>536</v>
      </c>
      <c r="C1" s="1109"/>
      <c r="D1" s="1109"/>
      <c r="E1" s="1109"/>
      <c r="F1" s="1109"/>
      <c r="G1" s="1109"/>
      <c r="H1" s="1109"/>
      <c r="I1" s="1109"/>
      <c r="J1" s="1109"/>
      <c r="K1" s="717"/>
    </row>
    <row r="2" spans="1:11" s="541" customFormat="1" ht="14.25" customHeight="1" thickBot="1">
      <c r="A2" s="423"/>
      <c r="B2" s="580"/>
      <c r="C2" s="580"/>
      <c r="D2" s="580"/>
      <c r="E2" s="580"/>
      <c r="F2" s="580"/>
      <c r="G2" s="580"/>
      <c r="H2" s="580"/>
    </row>
    <row r="3" spans="1:11" s="541" customFormat="1" ht="38.25" customHeight="1" thickBot="1">
      <c r="A3" s="538"/>
      <c r="B3" s="1106" t="s">
        <v>366</v>
      </c>
      <c r="C3" s="1106"/>
      <c r="D3" s="645">
        <v>43831</v>
      </c>
      <c r="E3" s="645">
        <v>43862</v>
      </c>
      <c r="F3" s="645">
        <v>43891</v>
      </c>
      <c r="G3" s="645">
        <v>43922</v>
      </c>
      <c r="H3" s="645">
        <v>43952</v>
      </c>
      <c r="I3" s="645">
        <v>43983</v>
      </c>
      <c r="J3" s="645">
        <v>44013</v>
      </c>
      <c r="K3" s="645">
        <v>44044</v>
      </c>
    </row>
    <row r="4" spans="1:11" s="541" customFormat="1" ht="19.5">
      <c r="A4" s="538"/>
      <c r="B4" s="639" t="s">
        <v>371</v>
      </c>
      <c r="C4" s="640"/>
      <c r="D4" s="641">
        <v>3104360</v>
      </c>
      <c r="E4" s="641">
        <v>3148987</v>
      </c>
      <c r="F4" s="641">
        <v>2955136</v>
      </c>
      <c r="G4" s="641">
        <v>2959554</v>
      </c>
      <c r="H4" s="641">
        <v>2994123</v>
      </c>
      <c r="I4" s="641">
        <v>2955439</v>
      </c>
      <c r="J4" s="641">
        <f>SUM(J5:J12)</f>
        <v>2995612</v>
      </c>
      <c r="K4" s="641">
        <v>3004318</v>
      </c>
    </row>
    <row r="5" spans="1:11" s="541" customFormat="1">
      <c r="A5" s="539"/>
      <c r="B5" s="582">
        <v>4</v>
      </c>
      <c r="C5" s="549" t="s">
        <v>105</v>
      </c>
      <c r="D5" s="550">
        <v>300343</v>
      </c>
      <c r="E5" s="550">
        <v>304540</v>
      </c>
      <c r="F5" s="550">
        <v>290738</v>
      </c>
      <c r="G5" s="550">
        <v>285552</v>
      </c>
      <c r="H5" s="550">
        <v>283535</v>
      </c>
      <c r="I5" s="550">
        <v>271872</v>
      </c>
      <c r="J5" s="550">
        <v>270198</v>
      </c>
      <c r="K5" s="550">
        <v>273557</v>
      </c>
    </row>
    <row r="6" spans="1:11" s="541" customFormat="1">
      <c r="A6" s="539"/>
      <c r="B6" s="582">
        <v>11</v>
      </c>
      <c r="C6" s="549" t="s">
        <v>106</v>
      </c>
      <c r="D6" s="551">
        <v>367249</v>
      </c>
      <c r="E6" s="551">
        <v>375817</v>
      </c>
      <c r="F6" s="551">
        <v>344632</v>
      </c>
      <c r="G6" s="551">
        <v>349227</v>
      </c>
      <c r="H6" s="551">
        <v>357740</v>
      </c>
      <c r="I6" s="551">
        <v>367625</v>
      </c>
      <c r="J6" s="551">
        <v>381427</v>
      </c>
      <c r="K6" s="551">
        <v>380023</v>
      </c>
    </row>
    <row r="7" spans="1:11" s="541" customFormat="1">
      <c r="A7" s="539"/>
      <c r="B7" s="582">
        <v>14</v>
      </c>
      <c r="C7" s="549" t="s">
        <v>107</v>
      </c>
      <c r="D7" s="551">
        <v>297575</v>
      </c>
      <c r="E7" s="551">
        <v>296800</v>
      </c>
      <c r="F7" s="551">
        <v>278136</v>
      </c>
      <c r="G7" s="551">
        <v>276595</v>
      </c>
      <c r="H7" s="551">
        <v>282944</v>
      </c>
      <c r="I7" s="551">
        <v>280043</v>
      </c>
      <c r="J7" s="551">
        <v>282139</v>
      </c>
      <c r="K7" s="551">
        <v>282752</v>
      </c>
    </row>
    <row r="8" spans="1:11" s="541" customFormat="1">
      <c r="A8" s="539"/>
      <c r="B8" s="582">
        <v>18</v>
      </c>
      <c r="C8" s="549" t="s">
        <v>108</v>
      </c>
      <c r="D8" s="551">
        <v>336520</v>
      </c>
      <c r="E8" s="551">
        <v>338485</v>
      </c>
      <c r="F8" s="551">
        <v>316954</v>
      </c>
      <c r="G8" s="551">
        <v>316378</v>
      </c>
      <c r="H8" s="551">
        <v>320677</v>
      </c>
      <c r="I8" s="551">
        <v>317534</v>
      </c>
      <c r="J8" s="551">
        <v>321641</v>
      </c>
      <c r="K8" s="551">
        <v>322628</v>
      </c>
    </row>
    <row r="9" spans="1:11" s="541" customFormat="1">
      <c r="A9" s="539"/>
      <c r="B9" s="582">
        <v>21</v>
      </c>
      <c r="C9" s="549" t="s">
        <v>109</v>
      </c>
      <c r="D9" s="551">
        <v>211446</v>
      </c>
      <c r="E9" s="551">
        <v>235290</v>
      </c>
      <c r="F9" s="551">
        <v>233732</v>
      </c>
      <c r="G9" s="551">
        <v>240161</v>
      </c>
      <c r="H9" s="551">
        <v>232797</v>
      </c>
      <c r="I9" s="551">
        <v>202755</v>
      </c>
      <c r="J9" s="551">
        <v>197135</v>
      </c>
      <c r="K9" s="551">
        <v>201992</v>
      </c>
    </row>
    <row r="10" spans="1:11" s="541" customFormat="1" ht="15" customHeight="1">
      <c r="A10" s="539"/>
      <c r="B10" s="582">
        <v>23</v>
      </c>
      <c r="C10" s="549" t="s">
        <v>110</v>
      </c>
      <c r="D10" s="551">
        <v>243702</v>
      </c>
      <c r="E10" s="551">
        <v>231507</v>
      </c>
      <c r="F10" s="551">
        <v>216984</v>
      </c>
      <c r="G10" s="551">
        <v>216500</v>
      </c>
      <c r="H10" s="551">
        <v>219847</v>
      </c>
      <c r="I10" s="551">
        <v>221414</v>
      </c>
      <c r="J10" s="551">
        <v>224822</v>
      </c>
      <c r="K10" s="551">
        <v>225013</v>
      </c>
    </row>
    <row r="11" spans="1:11" s="541" customFormat="1" ht="15" customHeight="1">
      <c r="A11" s="539"/>
      <c r="B11" s="582">
        <v>29</v>
      </c>
      <c r="C11" s="549" t="s">
        <v>111</v>
      </c>
      <c r="D11" s="551">
        <v>609299</v>
      </c>
      <c r="E11" s="551">
        <v>621717</v>
      </c>
      <c r="F11" s="551">
        <v>576561</v>
      </c>
      <c r="G11" s="551">
        <v>576624</v>
      </c>
      <c r="H11" s="551">
        <v>585094</v>
      </c>
      <c r="I11" s="551">
        <v>585366</v>
      </c>
      <c r="J11" s="551">
        <v>604808</v>
      </c>
      <c r="K11" s="551">
        <v>604165</v>
      </c>
    </row>
    <row r="12" spans="1:11" s="541" customFormat="1" ht="15" customHeight="1">
      <c r="A12" s="539"/>
      <c r="B12" s="583">
        <v>41</v>
      </c>
      <c r="C12" s="553" t="s">
        <v>112</v>
      </c>
      <c r="D12" s="554">
        <v>738226</v>
      </c>
      <c r="E12" s="554">
        <v>744831</v>
      </c>
      <c r="F12" s="554">
        <v>697399</v>
      </c>
      <c r="G12" s="554">
        <v>698517</v>
      </c>
      <c r="H12" s="554">
        <v>711489</v>
      </c>
      <c r="I12" s="554">
        <v>708830</v>
      </c>
      <c r="J12" s="554">
        <v>713442</v>
      </c>
      <c r="K12" s="554">
        <v>714188</v>
      </c>
    </row>
    <row r="13" spans="1:11" s="541" customFormat="1" ht="15" customHeight="1">
      <c r="A13" s="539"/>
      <c r="B13" s="630" t="s">
        <v>76</v>
      </c>
      <c r="C13" s="629"/>
      <c r="D13" s="628">
        <v>569358</v>
      </c>
      <c r="E13" s="628">
        <v>576616</v>
      </c>
      <c r="F13" s="628">
        <v>553198</v>
      </c>
      <c r="G13" s="628">
        <v>555146</v>
      </c>
      <c r="H13" s="628">
        <v>567821</v>
      </c>
      <c r="I13" s="628">
        <v>566685</v>
      </c>
      <c r="J13" s="628">
        <f>SUM(J14:J16)</f>
        <v>569694</v>
      </c>
      <c r="K13" s="628">
        <v>560102</v>
      </c>
    </row>
    <row r="14" spans="1:11" s="541" customFormat="1" ht="15" customHeight="1">
      <c r="A14" s="539"/>
      <c r="B14" s="584">
        <v>22</v>
      </c>
      <c r="C14" s="556" t="s">
        <v>116</v>
      </c>
      <c r="D14" s="551">
        <v>97759</v>
      </c>
      <c r="E14" s="551">
        <v>99315</v>
      </c>
      <c r="F14" s="551">
        <v>93228</v>
      </c>
      <c r="G14" s="551">
        <v>95044</v>
      </c>
      <c r="H14" s="551">
        <v>99134</v>
      </c>
      <c r="I14" s="551">
        <v>101155</v>
      </c>
      <c r="J14" s="551">
        <v>103956</v>
      </c>
      <c r="K14" s="551">
        <v>98742</v>
      </c>
    </row>
    <row r="15" spans="1:11" s="541" customFormat="1">
      <c r="A15" s="539"/>
      <c r="B15" s="582">
        <v>44</v>
      </c>
      <c r="C15" s="549" t="s">
        <v>117</v>
      </c>
      <c r="D15" s="551">
        <v>53975</v>
      </c>
      <c r="E15" s="551">
        <v>54693</v>
      </c>
      <c r="F15" s="551">
        <v>53542</v>
      </c>
      <c r="G15" s="551">
        <v>53210</v>
      </c>
      <c r="H15" s="551">
        <v>54077</v>
      </c>
      <c r="I15" s="551">
        <v>54426</v>
      </c>
      <c r="J15" s="551">
        <v>55438</v>
      </c>
      <c r="K15" s="551">
        <v>54170</v>
      </c>
    </row>
    <row r="16" spans="1:11" s="541" customFormat="1">
      <c r="A16" s="539"/>
      <c r="B16" s="583">
        <v>50</v>
      </c>
      <c r="C16" s="553" t="s">
        <v>118</v>
      </c>
      <c r="D16" s="551">
        <v>417624</v>
      </c>
      <c r="E16" s="551">
        <v>422608</v>
      </c>
      <c r="F16" s="551">
        <v>406428</v>
      </c>
      <c r="G16" s="551">
        <v>406892</v>
      </c>
      <c r="H16" s="551">
        <v>414610</v>
      </c>
      <c r="I16" s="551">
        <v>411104</v>
      </c>
      <c r="J16" s="551">
        <v>410300</v>
      </c>
      <c r="K16" s="551">
        <v>407190</v>
      </c>
    </row>
    <row r="17" spans="1:11" s="541" customFormat="1">
      <c r="A17" s="539"/>
      <c r="B17" s="630" t="s">
        <v>551</v>
      </c>
      <c r="C17" s="629"/>
      <c r="D17" s="628">
        <v>360958</v>
      </c>
      <c r="E17" s="628">
        <v>363469</v>
      </c>
      <c r="F17" s="628">
        <v>352391</v>
      </c>
      <c r="G17" s="628">
        <v>349067</v>
      </c>
      <c r="H17" s="628">
        <v>351008</v>
      </c>
      <c r="I17" s="628">
        <v>352250</v>
      </c>
      <c r="J17" s="628">
        <v>360264</v>
      </c>
      <c r="K17" s="628">
        <v>360377</v>
      </c>
    </row>
    <row r="18" spans="1:11" s="541" customFormat="1">
      <c r="A18" s="539"/>
      <c r="B18" s="630" t="s">
        <v>552</v>
      </c>
      <c r="C18" s="629"/>
      <c r="D18" s="628">
        <v>428679</v>
      </c>
      <c r="E18" s="628">
        <v>447918</v>
      </c>
      <c r="F18" s="628">
        <v>443057</v>
      </c>
      <c r="G18" s="628">
        <v>470386</v>
      </c>
      <c r="H18" s="628">
        <v>490816</v>
      </c>
      <c r="I18" s="628">
        <v>495696</v>
      </c>
      <c r="J18" s="628">
        <v>511267</v>
      </c>
      <c r="K18" s="628">
        <v>505988</v>
      </c>
    </row>
    <row r="19" spans="1:11" s="541" customFormat="1">
      <c r="A19" s="539"/>
      <c r="B19" s="630" t="s">
        <v>24</v>
      </c>
      <c r="C19" s="629"/>
      <c r="D19" s="628">
        <v>809479</v>
      </c>
      <c r="E19" s="628">
        <v>819216</v>
      </c>
      <c r="F19" s="628">
        <v>765705</v>
      </c>
      <c r="G19" s="628">
        <v>754211</v>
      </c>
      <c r="H19" s="628">
        <v>759978</v>
      </c>
      <c r="I19" s="628">
        <v>754651</v>
      </c>
      <c r="J19" s="628">
        <f>SUM(J20:J21)</f>
        <v>759074</v>
      </c>
      <c r="K19" s="628">
        <v>756575</v>
      </c>
    </row>
    <row r="20" spans="1:11" s="541" customFormat="1">
      <c r="A20" s="539"/>
      <c r="B20" s="582">
        <v>35</v>
      </c>
      <c r="C20" s="549" t="s">
        <v>124</v>
      </c>
      <c r="D20" s="551">
        <v>427599</v>
      </c>
      <c r="E20" s="551">
        <v>432996</v>
      </c>
      <c r="F20" s="551">
        <v>405038</v>
      </c>
      <c r="G20" s="551">
        <v>398239</v>
      </c>
      <c r="H20" s="551">
        <v>401030</v>
      </c>
      <c r="I20" s="551">
        <v>397780</v>
      </c>
      <c r="J20" s="551">
        <v>399103</v>
      </c>
      <c r="K20" s="551">
        <v>397366</v>
      </c>
    </row>
    <row r="21" spans="1:11" s="541" customFormat="1">
      <c r="A21" s="539"/>
      <c r="B21" s="582">
        <v>38</v>
      </c>
      <c r="C21" s="549" t="s">
        <v>375</v>
      </c>
      <c r="D21" s="551">
        <v>381880</v>
      </c>
      <c r="E21" s="551">
        <v>386220</v>
      </c>
      <c r="F21" s="551">
        <v>360667</v>
      </c>
      <c r="G21" s="551">
        <v>355972</v>
      </c>
      <c r="H21" s="551">
        <v>358948</v>
      </c>
      <c r="I21" s="551">
        <v>356871</v>
      </c>
      <c r="J21" s="551">
        <v>359971</v>
      </c>
      <c r="K21" s="551">
        <v>359209</v>
      </c>
    </row>
    <row r="22" spans="1:11" s="541" customFormat="1">
      <c r="A22" s="539"/>
      <c r="B22" s="630" t="s">
        <v>553</v>
      </c>
      <c r="C22" s="629"/>
      <c r="D22" s="628">
        <v>214338</v>
      </c>
      <c r="E22" s="628">
        <v>216443</v>
      </c>
      <c r="F22" s="628">
        <v>208507</v>
      </c>
      <c r="G22" s="628">
        <v>207907</v>
      </c>
      <c r="H22" s="628">
        <v>209362</v>
      </c>
      <c r="I22" s="628">
        <v>210839</v>
      </c>
      <c r="J22" s="628">
        <v>219122</v>
      </c>
      <c r="K22" s="628">
        <v>216567</v>
      </c>
    </row>
    <row r="23" spans="1:11" s="541" customFormat="1">
      <c r="A23" s="539"/>
      <c r="B23" s="630" t="s">
        <v>338</v>
      </c>
      <c r="C23" s="629"/>
      <c r="D23" s="628">
        <v>697935</v>
      </c>
      <c r="E23" s="628">
        <v>705173</v>
      </c>
      <c r="F23" s="628">
        <v>672516</v>
      </c>
      <c r="G23" s="628">
        <v>672450</v>
      </c>
      <c r="H23" s="628">
        <v>691230</v>
      </c>
      <c r="I23" s="628">
        <v>696145</v>
      </c>
      <c r="J23" s="628">
        <f>SUM(J24:J28)</f>
        <v>699210</v>
      </c>
      <c r="K23" s="628">
        <v>696918</v>
      </c>
    </row>
    <row r="24" spans="1:11" s="541" customFormat="1">
      <c r="A24" s="539"/>
      <c r="B24" s="582">
        <v>2</v>
      </c>
      <c r="C24" s="549" t="s">
        <v>119</v>
      </c>
      <c r="D24" s="551">
        <v>138765</v>
      </c>
      <c r="E24" s="551">
        <v>140332</v>
      </c>
      <c r="F24" s="551">
        <v>134245</v>
      </c>
      <c r="G24" s="551">
        <v>135148</v>
      </c>
      <c r="H24" s="551">
        <v>140397</v>
      </c>
      <c r="I24" s="551">
        <v>142338</v>
      </c>
      <c r="J24" s="551">
        <v>141979</v>
      </c>
      <c r="K24" s="551">
        <v>141182</v>
      </c>
    </row>
    <row r="25" spans="1:11" s="541" customFormat="1">
      <c r="A25" s="539"/>
      <c r="B25" s="582">
        <v>13</v>
      </c>
      <c r="C25" s="549" t="s">
        <v>120</v>
      </c>
      <c r="D25" s="551">
        <v>164704</v>
      </c>
      <c r="E25" s="551">
        <v>166369</v>
      </c>
      <c r="F25" s="551">
        <v>156959</v>
      </c>
      <c r="G25" s="551">
        <v>156928</v>
      </c>
      <c r="H25" s="551">
        <v>160352</v>
      </c>
      <c r="I25" s="551">
        <v>161805</v>
      </c>
      <c r="J25" s="551">
        <v>164443</v>
      </c>
      <c r="K25" s="551">
        <v>165834</v>
      </c>
    </row>
    <row r="26" spans="1:11" s="541" customFormat="1">
      <c r="A26" s="540"/>
      <c r="B26" s="582">
        <v>16</v>
      </c>
      <c r="C26" s="549" t="s">
        <v>121</v>
      </c>
      <c r="D26" s="551">
        <v>75752</v>
      </c>
      <c r="E26" s="551">
        <v>76715</v>
      </c>
      <c r="F26" s="551">
        <v>73789</v>
      </c>
      <c r="G26" s="551">
        <v>73869</v>
      </c>
      <c r="H26" s="551">
        <v>76403</v>
      </c>
      <c r="I26" s="551">
        <v>78706</v>
      </c>
      <c r="J26" s="551">
        <v>76007</v>
      </c>
      <c r="K26" s="551">
        <v>75649</v>
      </c>
    </row>
    <row r="27" spans="1:11" s="541" customFormat="1">
      <c r="A27" s="423"/>
      <c r="B27" s="582">
        <v>19</v>
      </c>
      <c r="C27" s="549" t="s">
        <v>122</v>
      </c>
      <c r="D27" s="551">
        <v>90330</v>
      </c>
      <c r="E27" s="551">
        <v>90944</v>
      </c>
      <c r="F27" s="551">
        <v>87119</v>
      </c>
      <c r="G27" s="551">
        <v>87040</v>
      </c>
      <c r="H27" s="551">
        <v>90604</v>
      </c>
      <c r="I27" s="551">
        <v>89318</v>
      </c>
      <c r="J27" s="551">
        <v>89498</v>
      </c>
      <c r="K27" s="551">
        <v>88634</v>
      </c>
    </row>
    <row r="28" spans="1:11" s="541" customFormat="1">
      <c r="A28" s="423"/>
      <c r="B28" s="582">
        <v>45</v>
      </c>
      <c r="C28" s="549" t="s">
        <v>123</v>
      </c>
      <c r="D28" s="551">
        <v>228384</v>
      </c>
      <c r="E28" s="551">
        <v>230813</v>
      </c>
      <c r="F28" s="551">
        <v>220404</v>
      </c>
      <c r="G28" s="551">
        <v>219465</v>
      </c>
      <c r="H28" s="551">
        <v>223474</v>
      </c>
      <c r="I28" s="551">
        <v>223978</v>
      </c>
      <c r="J28" s="551">
        <v>227283</v>
      </c>
      <c r="K28" s="551">
        <v>225619</v>
      </c>
    </row>
    <row r="29" spans="1:11" s="541" customFormat="1">
      <c r="A29" s="423"/>
      <c r="B29" s="630" t="s">
        <v>337</v>
      </c>
      <c r="C29" s="629"/>
      <c r="D29" s="628">
        <v>906146</v>
      </c>
      <c r="E29" s="628">
        <v>915084</v>
      </c>
      <c r="F29" s="628">
        <v>885484</v>
      </c>
      <c r="G29" s="628">
        <v>878900</v>
      </c>
      <c r="H29" s="628">
        <v>886184</v>
      </c>
      <c r="I29" s="628">
        <v>889500</v>
      </c>
      <c r="J29" s="628">
        <f>SUM(J30:J38)</f>
        <v>906152</v>
      </c>
      <c r="K29" s="628">
        <v>902809</v>
      </c>
    </row>
    <row r="30" spans="1:11" s="541" customFormat="1">
      <c r="A30" s="423"/>
      <c r="B30" s="582">
        <v>5</v>
      </c>
      <c r="C30" s="549" t="s">
        <v>173</v>
      </c>
      <c r="D30" s="551">
        <v>52505</v>
      </c>
      <c r="E30" s="551">
        <v>52886</v>
      </c>
      <c r="F30" s="551">
        <v>51156</v>
      </c>
      <c r="G30" s="551">
        <v>50946</v>
      </c>
      <c r="H30" s="551">
        <v>51610</v>
      </c>
      <c r="I30" s="551">
        <v>52218</v>
      </c>
      <c r="J30" s="551">
        <v>54294</v>
      </c>
      <c r="K30" s="551">
        <v>54051</v>
      </c>
    </row>
    <row r="31" spans="1:11" s="541" customFormat="1">
      <c r="A31" s="423"/>
      <c r="B31" s="582">
        <v>9</v>
      </c>
      <c r="C31" s="549" t="s">
        <v>128</v>
      </c>
      <c r="D31" s="551">
        <v>145467</v>
      </c>
      <c r="E31" s="551">
        <v>147291</v>
      </c>
      <c r="F31" s="551">
        <v>142448</v>
      </c>
      <c r="G31" s="551">
        <v>141181</v>
      </c>
      <c r="H31" s="551">
        <v>142321</v>
      </c>
      <c r="I31" s="551">
        <v>141864</v>
      </c>
      <c r="J31" s="551">
        <v>143832</v>
      </c>
      <c r="K31" s="551">
        <v>143111</v>
      </c>
    </row>
    <row r="32" spans="1:11" s="541" customFormat="1">
      <c r="A32" s="423"/>
      <c r="B32" s="582">
        <v>24</v>
      </c>
      <c r="C32" s="549" t="s">
        <v>129</v>
      </c>
      <c r="D32" s="551">
        <v>155974</v>
      </c>
      <c r="E32" s="551">
        <v>157370</v>
      </c>
      <c r="F32" s="551">
        <v>152937</v>
      </c>
      <c r="G32" s="551">
        <v>151753</v>
      </c>
      <c r="H32" s="551">
        <v>152927</v>
      </c>
      <c r="I32" s="551">
        <v>153213</v>
      </c>
      <c r="J32" s="551">
        <v>156328</v>
      </c>
      <c r="K32" s="551">
        <v>157141</v>
      </c>
    </row>
    <row r="33" spans="1:11" s="541" customFormat="1">
      <c r="A33" s="423"/>
      <c r="B33" s="582">
        <v>34</v>
      </c>
      <c r="C33" s="549" t="s">
        <v>130</v>
      </c>
      <c r="D33" s="551">
        <v>62699</v>
      </c>
      <c r="E33" s="551">
        <v>63551</v>
      </c>
      <c r="F33" s="551">
        <v>61446</v>
      </c>
      <c r="G33" s="551">
        <v>61149</v>
      </c>
      <c r="H33" s="551">
        <v>61235</v>
      </c>
      <c r="I33" s="551">
        <v>62029</v>
      </c>
      <c r="J33" s="551">
        <v>63181</v>
      </c>
      <c r="K33" s="551">
        <v>63081</v>
      </c>
    </row>
    <row r="34" spans="1:11" s="541" customFormat="1">
      <c r="A34" s="423"/>
      <c r="B34" s="582">
        <v>37</v>
      </c>
      <c r="C34" s="549" t="s">
        <v>131</v>
      </c>
      <c r="D34" s="551">
        <v>118797</v>
      </c>
      <c r="E34" s="551">
        <v>119726</v>
      </c>
      <c r="F34" s="551">
        <v>115310</v>
      </c>
      <c r="G34" s="551">
        <v>114649</v>
      </c>
      <c r="H34" s="551">
        <v>115418</v>
      </c>
      <c r="I34" s="551">
        <v>115411</v>
      </c>
      <c r="J34" s="551">
        <v>117137</v>
      </c>
      <c r="K34" s="551">
        <v>116563</v>
      </c>
    </row>
    <row r="35" spans="1:11" s="541" customFormat="1">
      <c r="A35" s="423"/>
      <c r="B35" s="582">
        <v>40</v>
      </c>
      <c r="C35" s="549" t="s">
        <v>132</v>
      </c>
      <c r="D35" s="551">
        <v>59700</v>
      </c>
      <c r="E35" s="551">
        <v>60837</v>
      </c>
      <c r="F35" s="551">
        <v>59630</v>
      </c>
      <c r="G35" s="551">
        <v>58826</v>
      </c>
      <c r="H35" s="551">
        <v>59286</v>
      </c>
      <c r="I35" s="551">
        <v>59982</v>
      </c>
      <c r="J35" s="551">
        <v>62205</v>
      </c>
      <c r="K35" s="551">
        <v>61500</v>
      </c>
    </row>
    <row r="36" spans="1:11" s="541" customFormat="1">
      <c r="A36" s="423"/>
      <c r="B36" s="582">
        <v>42</v>
      </c>
      <c r="C36" s="549" t="s">
        <v>133</v>
      </c>
      <c r="D36" s="551">
        <v>38399</v>
      </c>
      <c r="E36" s="551">
        <v>38958</v>
      </c>
      <c r="F36" s="551">
        <v>37966</v>
      </c>
      <c r="G36" s="551">
        <v>37830</v>
      </c>
      <c r="H36" s="551">
        <v>38056</v>
      </c>
      <c r="I36" s="551">
        <v>38244</v>
      </c>
      <c r="J36" s="551">
        <v>39657</v>
      </c>
      <c r="K36" s="551">
        <v>39332</v>
      </c>
    </row>
    <row r="37" spans="1:11" s="541" customFormat="1">
      <c r="A37" s="423"/>
      <c r="B37" s="582">
        <v>47</v>
      </c>
      <c r="C37" s="549" t="s">
        <v>134</v>
      </c>
      <c r="D37" s="551">
        <v>216622</v>
      </c>
      <c r="E37" s="551">
        <v>217966</v>
      </c>
      <c r="F37" s="551">
        <v>209626</v>
      </c>
      <c r="G37" s="551">
        <v>208081</v>
      </c>
      <c r="H37" s="551">
        <v>210179</v>
      </c>
      <c r="I37" s="551">
        <v>210903</v>
      </c>
      <c r="J37" s="551">
        <v>212118</v>
      </c>
      <c r="K37" s="551">
        <v>210776</v>
      </c>
    </row>
    <row r="38" spans="1:11" s="541" customFormat="1">
      <c r="A38" s="423"/>
      <c r="B38" s="582">
        <v>49</v>
      </c>
      <c r="C38" s="549" t="s">
        <v>135</v>
      </c>
      <c r="D38" s="551">
        <v>55983</v>
      </c>
      <c r="E38" s="551">
        <v>56499</v>
      </c>
      <c r="F38" s="551">
        <v>54965</v>
      </c>
      <c r="G38" s="551">
        <v>54485</v>
      </c>
      <c r="H38" s="551">
        <v>55152</v>
      </c>
      <c r="I38" s="551">
        <v>55636</v>
      </c>
      <c r="J38" s="551">
        <v>57400</v>
      </c>
      <c r="K38" s="551">
        <v>57254</v>
      </c>
    </row>
    <row r="39" spans="1:11" s="541" customFormat="1">
      <c r="A39" s="423"/>
      <c r="B39" s="630" t="s">
        <v>42</v>
      </c>
      <c r="C39" s="629"/>
      <c r="D39" s="628">
        <v>3402048</v>
      </c>
      <c r="E39" s="628">
        <v>3442733</v>
      </c>
      <c r="F39" s="628">
        <v>3312220</v>
      </c>
      <c r="G39" s="628">
        <v>3296324</v>
      </c>
      <c r="H39" s="628">
        <v>3318138</v>
      </c>
      <c r="I39" s="628">
        <v>3308724</v>
      </c>
      <c r="J39" s="628">
        <f>SUM(J40:J43)</f>
        <v>3330662</v>
      </c>
      <c r="K39" s="628">
        <v>3313673</v>
      </c>
    </row>
    <row r="40" spans="1:11" s="541" customFormat="1">
      <c r="A40" s="423"/>
      <c r="B40" s="582">
        <v>8</v>
      </c>
      <c r="C40" s="549" t="s">
        <v>99</v>
      </c>
      <c r="D40" s="551">
        <v>2605315</v>
      </c>
      <c r="E40" s="551">
        <v>2632418</v>
      </c>
      <c r="F40" s="551">
        <v>2534974</v>
      </c>
      <c r="G40" s="551">
        <v>2517003</v>
      </c>
      <c r="H40" s="551">
        <v>2524818</v>
      </c>
      <c r="I40" s="551">
        <v>2499926</v>
      </c>
      <c r="J40" s="551">
        <v>2495877</v>
      </c>
      <c r="K40" s="551">
        <v>2487375</v>
      </c>
    </row>
    <row r="41" spans="1:11" s="541" customFormat="1">
      <c r="A41" s="423"/>
      <c r="B41" s="582">
        <v>17</v>
      </c>
      <c r="C41" s="549" t="s">
        <v>100</v>
      </c>
      <c r="D41" s="551">
        <v>312481</v>
      </c>
      <c r="E41" s="551">
        <v>318123</v>
      </c>
      <c r="F41" s="551">
        <v>305922</v>
      </c>
      <c r="G41" s="551">
        <v>304473</v>
      </c>
      <c r="H41" s="551">
        <v>308129</v>
      </c>
      <c r="I41" s="551">
        <v>317900</v>
      </c>
      <c r="J41" s="551">
        <v>331097</v>
      </c>
      <c r="K41" s="551">
        <v>327149</v>
      </c>
    </row>
    <row r="42" spans="1:11" s="541" customFormat="1">
      <c r="A42" s="423"/>
      <c r="B42" s="582">
        <v>25</v>
      </c>
      <c r="C42" s="549" t="s">
        <v>101</v>
      </c>
      <c r="D42" s="551">
        <v>186812</v>
      </c>
      <c r="E42" s="551">
        <v>189649</v>
      </c>
      <c r="F42" s="551">
        <v>180861</v>
      </c>
      <c r="G42" s="551">
        <v>183046</v>
      </c>
      <c r="H42" s="551">
        <v>189319</v>
      </c>
      <c r="I42" s="551">
        <v>192275</v>
      </c>
      <c r="J42" s="551">
        <v>196744</v>
      </c>
      <c r="K42" s="551">
        <v>193501</v>
      </c>
    </row>
    <row r="43" spans="1:11" s="541" customFormat="1">
      <c r="A43" s="423"/>
      <c r="B43" s="582">
        <v>43</v>
      </c>
      <c r="C43" s="549" t="s">
        <v>102</v>
      </c>
      <c r="D43" s="551">
        <v>297440</v>
      </c>
      <c r="E43" s="551">
        <v>302543</v>
      </c>
      <c r="F43" s="551">
        <v>290463</v>
      </c>
      <c r="G43" s="551">
        <v>291802</v>
      </c>
      <c r="H43" s="551">
        <v>295872</v>
      </c>
      <c r="I43" s="551">
        <v>298623</v>
      </c>
      <c r="J43" s="551">
        <v>306944</v>
      </c>
      <c r="K43" s="551">
        <v>305648</v>
      </c>
    </row>
    <row r="44" spans="1:11" s="541" customFormat="1">
      <c r="A44" s="423"/>
      <c r="B44" s="630" t="s">
        <v>377</v>
      </c>
      <c r="C44" s="629"/>
      <c r="D44" s="628">
        <v>1903511</v>
      </c>
      <c r="E44" s="628">
        <v>1927862</v>
      </c>
      <c r="F44" s="628">
        <v>1824783</v>
      </c>
      <c r="G44" s="628">
        <v>1810620</v>
      </c>
      <c r="H44" s="628">
        <v>1827374</v>
      </c>
      <c r="I44" s="628">
        <v>1824795</v>
      </c>
      <c r="J44" s="628">
        <f>SUM(J45:J47)</f>
        <v>1848522</v>
      </c>
      <c r="K44" s="628">
        <v>1826616</v>
      </c>
    </row>
    <row r="45" spans="1:11" s="541" customFormat="1">
      <c r="A45" s="423"/>
      <c r="B45" s="582">
        <v>3</v>
      </c>
      <c r="C45" s="549" t="s">
        <v>113</v>
      </c>
      <c r="D45" s="551">
        <v>649918</v>
      </c>
      <c r="E45" s="551">
        <v>660665</v>
      </c>
      <c r="F45" s="551">
        <v>616651</v>
      </c>
      <c r="G45" s="551">
        <v>618900</v>
      </c>
      <c r="H45" s="551">
        <v>627214</v>
      </c>
      <c r="I45" s="551">
        <v>631850</v>
      </c>
      <c r="J45" s="551">
        <v>645390</v>
      </c>
      <c r="K45" s="551">
        <v>632812</v>
      </c>
    </row>
    <row r="46" spans="1:11" s="541" customFormat="1">
      <c r="A46" s="423"/>
      <c r="B46" s="582">
        <v>12</v>
      </c>
      <c r="C46" s="549" t="s">
        <v>114</v>
      </c>
      <c r="D46" s="551">
        <v>235254</v>
      </c>
      <c r="E46" s="551">
        <v>235799</v>
      </c>
      <c r="F46" s="551">
        <v>224546</v>
      </c>
      <c r="G46" s="551">
        <v>221038</v>
      </c>
      <c r="H46" s="551">
        <v>220187</v>
      </c>
      <c r="I46" s="551">
        <v>221232</v>
      </c>
      <c r="J46" s="551">
        <v>227030</v>
      </c>
      <c r="K46" s="551">
        <v>223281</v>
      </c>
    </row>
    <row r="47" spans="1:11" s="541" customFormat="1">
      <c r="A47" s="423"/>
      <c r="B47" s="582">
        <v>46</v>
      </c>
      <c r="C47" s="549" t="s">
        <v>115</v>
      </c>
      <c r="D47" s="551">
        <v>1018339</v>
      </c>
      <c r="E47" s="551">
        <v>1031398</v>
      </c>
      <c r="F47" s="551">
        <v>983586</v>
      </c>
      <c r="G47" s="551">
        <v>970682</v>
      </c>
      <c r="H47" s="551">
        <v>979973</v>
      </c>
      <c r="I47" s="551">
        <v>971713</v>
      </c>
      <c r="J47" s="551">
        <v>976102</v>
      </c>
      <c r="K47" s="551">
        <v>970523</v>
      </c>
    </row>
    <row r="48" spans="1:11" s="541" customFormat="1">
      <c r="A48" s="423"/>
      <c r="B48" s="630" t="s">
        <v>45</v>
      </c>
      <c r="C48" s="629"/>
      <c r="D48" s="628">
        <v>384152</v>
      </c>
      <c r="E48" s="628">
        <v>388031</v>
      </c>
      <c r="F48" s="628">
        <v>373119</v>
      </c>
      <c r="G48" s="628">
        <v>375359</v>
      </c>
      <c r="H48" s="628">
        <v>385331</v>
      </c>
      <c r="I48" s="628">
        <v>384096</v>
      </c>
      <c r="J48" s="628">
        <f>SUM(J49:J50)</f>
        <v>390854</v>
      </c>
      <c r="K48" s="628">
        <v>392595</v>
      </c>
    </row>
    <row r="49" spans="1:11" s="541" customFormat="1">
      <c r="A49" s="423"/>
      <c r="B49" s="584">
        <v>6</v>
      </c>
      <c r="C49" s="556" t="s">
        <v>127</v>
      </c>
      <c r="D49" s="550">
        <v>140047</v>
      </c>
      <c r="E49" s="550">
        <v>141661</v>
      </c>
      <c r="F49" s="550">
        <v>136850</v>
      </c>
      <c r="G49" s="550">
        <v>137893</v>
      </c>
      <c r="H49" s="550">
        <v>140954</v>
      </c>
      <c r="I49" s="550">
        <v>141372</v>
      </c>
      <c r="J49" s="550">
        <v>143634</v>
      </c>
      <c r="K49" s="550">
        <v>143829</v>
      </c>
    </row>
    <row r="50" spans="1:11" s="541" customFormat="1">
      <c r="A50" s="423"/>
      <c r="B50" s="582">
        <v>10</v>
      </c>
      <c r="C50" s="549" t="s">
        <v>537</v>
      </c>
      <c r="D50" s="551">
        <v>244105</v>
      </c>
      <c r="E50" s="551">
        <v>246370</v>
      </c>
      <c r="F50" s="551">
        <v>236269</v>
      </c>
      <c r="G50" s="551">
        <v>237466</v>
      </c>
      <c r="H50" s="551">
        <v>244377</v>
      </c>
      <c r="I50" s="551">
        <v>242724</v>
      </c>
      <c r="J50" s="551">
        <v>247220</v>
      </c>
      <c r="K50" s="551">
        <v>248766</v>
      </c>
    </row>
    <row r="51" spans="1:11" s="541" customFormat="1">
      <c r="A51" s="423"/>
      <c r="B51" s="630" t="s">
        <v>48</v>
      </c>
      <c r="C51" s="629"/>
      <c r="D51" s="628">
        <v>1003591</v>
      </c>
      <c r="E51" s="628">
        <v>1012422</v>
      </c>
      <c r="F51" s="628">
        <v>980069</v>
      </c>
      <c r="G51" s="628">
        <v>969784</v>
      </c>
      <c r="H51" s="628">
        <v>979472</v>
      </c>
      <c r="I51" s="628">
        <v>985842</v>
      </c>
      <c r="J51" s="628">
        <f>SUM(J52:J55)</f>
        <v>1004685</v>
      </c>
      <c r="K51" s="628">
        <v>1005099</v>
      </c>
    </row>
    <row r="52" spans="1:11" s="541" customFormat="1">
      <c r="A52" s="423"/>
      <c r="B52" s="582">
        <v>15</v>
      </c>
      <c r="C52" s="549" t="s">
        <v>153</v>
      </c>
      <c r="D52" s="551">
        <v>430712</v>
      </c>
      <c r="E52" s="551">
        <v>434999</v>
      </c>
      <c r="F52" s="551">
        <v>421433</v>
      </c>
      <c r="G52" s="551">
        <v>416266</v>
      </c>
      <c r="H52" s="551">
        <v>419168</v>
      </c>
      <c r="I52" s="551">
        <v>419919</v>
      </c>
      <c r="J52" s="551">
        <v>426822</v>
      </c>
      <c r="K52" s="551">
        <v>426203</v>
      </c>
    </row>
    <row r="53" spans="1:11" s="541" customFormat="1">
      <c r="A53" s="423"/>
      <c r="B53" s="582">
        <v>27</v>
      </c>
      <c r="C53" s="549" t="s">
        <v>103</v>
      </c>
      <c r="D53" s="551">
        <v>120507</v>
      </c>
      <c r="E53" s="551">
        <v>121229</v>
      </c>
      <c r="F53" s="551">
        <v>118961</v>
      </c>
      <c r="G53" s="551">
        <v>117697</v>
      </c>
      <c r="H53" s="551">
        <v>118614</v>
      </c>
      <c r="I53" s="551">
        <v>119329</v>
      </c>
      <c r="J53" s="551">
        <v>121741</v>
      </c>
      <c r="K53" s="551">
        <v>121575</v>
      </c>
    </row>
    <row r="54" spans="1:11" s="541" customFormat="1">
      <c r="A54" s="423"/>
      <c r="B54" s="582">
        <v>32</v>
      </c>
      <c r="C54" s="549" t="s">
        <v>378</v>
      </c>
      <c r="D54" s="551">
        <v>101492</v>
      </c>
      <c r="E54" s="551">
        <v>102172</v>
      </c>
      <c r="F54" s="551">
        <v>99559</v>
      </c>
      <c r="G54" s="551">
        <v>98611</v>
      </c>
      <c r="H54" s="551">
        <v>99300</v>
      </c>
      <c r="I54" s="551">
        <v>100069</v>
      </c>
      <c r="J54" s="551">
        <v>101570</v>
      </c>
      <c r="K54" s="551">
        <v>102184</v>
      </c>
    </row>
    <row r="55" spans="1:11" s="541" customFormat="1">
      <c r="A55" s="423"/>
      <c r="B55" s="582">
        <v>36</v>
      </c>
      <c r="C55" s="549" t="s">
        <v>104</v>
      </c>
      <c r="D55" s="551">
        <v>350880</v>
      </c>
      <c r="E55" s="551">
        <v>354022</v>
      </c>
      <c r="F55" s="551">
        <v>340116</v>
      </c>
      <c r="G55" s="551">
        <v>337210</v>
      </c>
      <c r="H55" s="551">
        <v>342390</v>
      </c>
      <c r="I55" s="551">
        <v>346525</v>
      </c>
      <c r="J55" s="551">
        <v>354552</v>
      </c>
      <c r="K55" s="551">
        <v>355137</v>
      </c>
    </row>
    <row r="56" spans="1:11" s="541" customFormat="1">
      <c r="A56" s="423"/>
      <c r="B56" s="630" t="s">
        <v>538</v>
      </c>
      <c r="C56" s="629"/>
      <c r="D56" s="628">
        <v>3249267</v>
      </c>
      <c r="E56" s="628">
        <v>3279409</v>
      </c>
      <c r="F56" s="628">
        <v>3145115</v>
      </c>
      <c r="G56" s="628">
        <v>3121537</v>
      </c>
      <c r="H56" s="628">
        <v>3134111</v>
      </c>
      <c r="I56" s="628">
        <v>3107380</v>
      </c>
      <c r="J56" s="628">
        <v>3115808</v>
      </c>
      <c r="K56" s="628">
        <v>3112659</v>
      </c>
    </row>
    <row r="57" spans="1:11" s="541" customFormat="1">
      <c r="A57" s="423"/>
      <c r="B57" s="630" t="s">
        <v>554</v>
      </c>
      <c r="C57" s="629"/>
      <c r="D57" s="628">
        <v>583580</v>
      </c>
      <c r="E57" s="628">
        <v>596494</v>
      </c>
      <c r="F57" s="628">
        <v>570249</v>
      </c>
      <c r="G57" s="628">
        <v>580101</v>
      </c>
      <c r="H57" s="628">
        <v>589581</v>
      </c>
      <c r="I57" s="628">
        <v>577648</v>
      </c>
      <c r="J57" s="628">
        <v>580157</v>
      </c>
      <c r="K57" s="628">
        <v>570787</v>
      </c>
    </row>
    <row r="58" spans="1:11" s="541" customFormat="1">
      <c r="A58" s="423"/>
      <c r="B58" s="630" t="s">
        <v>555</v>
      </c>
      <c r="C58" s="629"/>
      <c r="D58" s="628">
        <v>284908</v>
      </c>
      <c r="E58" s="628">
        <v>288913</v>
      </c>
      <c r="F58" s="628">
        <v>281996</v>
      </c>
      <c r="G58" s="628">
        <v>281222</v>
      </c>
      <c r="H58" s="628">
        <v>282307</v>
      </c>
      <c r="I58" s="628">
        <v>276982</v>
      </c>
      <c r="J58" s="628">
        <v>280647</v>
      </c>
      <c r="K58" s="628">
        <v>277976</v>
      </c>
    </row>
    <row r="59" spans="1:11" s="541" customFormat="1">
      <c r="A59" s="423"/>
      <c r="B59" s="630" t="s">
        <v>77</v>
      </c>
      <c r="C59" s="629"/>
      <c r="D59" s="628">
        <v>963293</v>
      </c>
      <c r="E59" s="628">
        <v>973228</v>
      </c>
      <c r="F59" s="628">
        <v>950234</v>
      </c>
      <c r="G59" s="628">
        <v>944054</v>
      </c>
      <c r="H59" s="628">
        <v>945712</v>
      </c>
      <c r="I59" s="628">
        <v>929264</v>
      </c>
      <c r="J59" s="628">
        <f>SUM(J60:J62)</f>
        <v>932645</v>
      </c>
      <c r="K59" s="628">
        <v>918732</v>
      </c>
    </row>
    <row r="60" spans="1:11" s="541" customFormat="1">
      <c r="A60" s="423"/>
      <c r="B60" s="582">
        <v>1</v>
      </c>
      <c r="C60" s="549" t="s">
        <v>384</v>
      </c>
      <c r="D60" s="551">
        <v>158755</v>
      </c>
      <c r="E60" s="551">
        <v>159887</v>
      </c>
      <c r="F60" s="551">
        <v>154479</v>
      </c>
      <c r="G60" s="551">
        <v>153813</v>
      </c>
      <c r="H60" s="551">
        <v>155027</v>
      </c>
      <c r="I60" s="551">
        <v>151811</v>
      </c>
      <c r="J60" s="551">
        <v>151950</v>
      </c>
      <c r="K60" s="551">
        <v>149275</v>
      </c>
    </row>
    <row r="61" spans="1:11" s="541" customFormat="1">
      <c r="A61" s="423"/>
      <c r="B61" s="582">
        <v>20</v>
      </c>
      <c r="C61" s="549" t="s">
        <v>385</v>
      </c>
      <c r="D61" s="551">
        <v>322097</v>
      </c>
      <c r="E61" s="551">
        <v>325940</v>
      </c>
      <c r="F61" s="551">
        <v>319833</v>
      </c>
      <c r="G61" s="551">
        <v>317090</v>
      </c>
      <c r="H61" s="551">
        <v>317342</v>
      </c>
      <c r="I61" s="551">
        <v>312798</v>
      </c>
      <c r="J61" s="551">
        <v>314497</v>
      </c>
      <c r="K61" s="551">
        <v>309519</v>
      </c>
    </row>
    <row r="62" spans="1:11" s="541" customFormat="1">
      <c r="A62" s="423"/>
      <c r="B62" s="582">
        <v>48</v>
      </c>
      <c r="C62" s="549" t="s">
        <v>175</v>
      </c>
      <c r="D62" s="551">
        <v>482441</v>
      </c>
      <c r="E62" s="551">
        <v>487401</v>
      </c>
      <c r="F62" s="551">
        <v>475922</v>
      </c>
      <c r="G62" s="551">
        <v>473151</v>
      </c>
      <c r="H62" s="551">
        <v>473343</v>
      </c>
      <c r="I62" s="551">
        <v>464655</v>
      </c>
      <c r="J62" s="551">
        <v>466198</v>
      </c>
      <c r="K62" s="551">
        <v>459938</v>
      </c>
    </row>
    <row r="63" spans="1:11" s="541" customFormat="1">
      <c r="A63" s="423"/>
      <c r="B63" s="630" t="s">
        <v>539</v>
      </c>
      <c r="C63" s="629"/>
      <c r="D63" s="628">
        <v>128775</v>
      </c>
      <c r="E63" s="628">
        <v>129716</v>
      </c>
      <c r="F63" s="628">
        <v>125421</v>
      </c>
      <c r="G63" s="628">
        <v>124960</v>
      </c>
      <c r="H63" s="628">
        <v>126926</v>
      </c>
      <c r="I63" s="628">
        <v>124600</v>
      </c>
      <c r="J63" s="628">
        <v>124964</v>
      </c>
      <c r="K63" s="628">
        <v>125609</v>
      </c>
    </row>
    <row r="64" spans="1:11">
      <c r="B64" s="1107" t="s">
        <v>556</v>
      </c>
      <c r="C64" s="1108"/>
      <c r="D64" s="628">
        <v>22965</v>
      </c>
      <c r="E64" s="628">
        <v>23200</v>
      </c>
      <c r="F64" s="628">
        <v>22341</v>
      </c>
      <c r="G64" s="628">
        <v>21639</v>
      </c>
      <c r="H64" s="628">
        <v>21636</v>
      </c>
      <c r="I64" s="628">
        <v>20940</v>
      </c>
      <c r="J64" s="628">
        <v>21239</v>
      </c>
      <c r="K64" s="628">
        <v>21071</v>
      </c>
    </row>
    <row r="65" spans="1:11">
      <c r="B65" s="1107" t="s">
        <v>557</v>
      </c>
      <c r="C65" s="1108"/>
      <c r="D65" s="628">
        <v>24252</v>
      </c>
      <c r="E65" s="628">
        <v>24501</v>
      </c>
      <c r="F65" s="628">
        <v>23895</v>
      </c>
      <c r="G65" s="628">
        <v>23141</v>
      </c>
      <c r="H65" s="628">
        <v>23066</v>
      </c>
      <c r="I65" s="628">
        <v>22794</v>
      </c>
      <c r="J65" s="628">
        <v>23269</v>
      </c>
      <c r="K65" s="628">
        <v>22835</v>
      </c>
    </row>
    <row r="66" spans="1:11" s="573" customFormat="1">
      <c r="A66" s="423"/>
      <c r="B66" s="644"/>
      <c r="C66" s="642" t="s">
        <v>12</v>
      </c>
      <c r="D66" s="643">
        <v>19041595</v>
      </c>
      <c r="E66" s="643">
        <v>19279415</v>
      </c>
      <c r="F66" s="643">
        <v>18445436</v>
      </c>
      <c r="G66" s="643">
        <v>18396362</v>
      </c>
      <c r="H66" s="643">
        <v>18584176</v>
      </c>
      <c r="I66" s="643">
        <v>18484270</v>
      </c>
      <c r="J66" s="643">
        <f>J65+J64+J63+J59+J58+J57+J56+J51+J48+J44+J39+J29+J23+J22+J19+J18+J17+J13+J4</f>
        <v>18673847</v>
      </c>
      <c r="K66" s="643">
        <v>18591306</v>
      </c>
    </row>
  </sheetData>
  <mergeCells count="4">
    <mergeCell ref="B3:C3"/>
    <mergeCell ref="B64:C64"/>
    <mergeCell ref="B65:C65"/>
    <mergeCell ref="B1:J1"/>
  </mergeCells>
  <printOptions horizontalCentered="1" verticalCentered="1"/>
  <pageMargins left="0.39370078740157483" right="0.39370078740157483" top="0.39370078740157483" bottom="0.78740157480314965" header="0" footer="0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autoPageBreaks="0"/>
  </sheetPr>
  <dimension ref="A1:B60"/>
  <sheetViews>
    <sheetView showGridLines="0" showRowColHeaders="0" workbookViewId="0">
      <selection activeCell="C46" sqref="C46"/>
    </sheetView>
  </sheetViews>
  <sheetFormatPr baseColWidth="10" defaultColWidth="11.5703125" defaultRowHeight="15.75"/>
  <cols>
    <col min="1" max="1" width="4" style="25" customWidth="1"/>
    <col min="2" max="2" width="88.140625" style="26" customWidth="1"/>
    <col min="3" max="16384" width="11.5703125" style="25"/>
  </cols>
  <sheetData>
    <row r="1" spans="1:2" ht="5.25" customHeight="1"/>
    <row r="2" spans="1:2" ht="4.7" customHeight="1"/>
    <row r="3" spans="1:2" ht="18.75">
      <c r="A3" s="588" t="s">
        <v>339</v>
      </c>
      <c r="B3" s="20"/>
    </row>
    <row r="4" spans="1:2" ht="18.75">
      <c r="A4" s="588"/>
      <c r="B4" s="20"/>
    </row>
    <row r="5" spans="1:2" ht="21.4" customHeight="1">
      <c r="A5" s="505"/>
      <c r="B5" s="665" t="s">
        <v>340</v>
      </c>
    </row>
    <row r="6" spans="1:2" ht="18.600000000000001" customHeight="1"/>
    <row r="7" spans="1:2" ht="20.100000000000001" customHeight="1"/>
    <row r="8" spans="1:2" ht="16.7" customHeight="1">
      <c r="A8" s="27"/>
      <c r="B8" s="841" t="s">
        <v>648</v>
      </c>
    </row>
    <row r="9" spans="1:2" ht="16.7" customHeight="1">
      <c r="A9" s="27"/>
      <c r="B9" s="824"/>
    </row>
    <row r="10" spans="1:2" ht="16.7" customHeight="1">
      <c r="A10" s="27"/>
      <c r="B10" s="829" t="s">
        <v>592</v>
      </c>
    </row>
    <row r="11" spans="1:2" ht="20.100000000000001" customHeight="1">
      <c r="A11" s="27"/>
      <c r="B11" s="21" t="s">
        <v>341</v>
      </c>
    </row>
    <row r="12" spans="1:2" ht="20.100000000000001" customHeight="1">
      <c r="A12" s="27"/>
      <c r="B12" s="21" t="s">
        <v>342</v>
      </c>
    </row>
    <row r="13" spans="1:2" ht="20.100000000000001" customHeight="1">
      <c r="A13" s="27"/>
      <c r="B13" s="21" t="s">
        <v>343</v>
      </c>
    </row>
    <row r="14" spans="1:2" ht="20.100000000000001" customHeight="1">
      <c r="A14" s="27"/>
      <c r="B14" s="22" t="s">
        <v>344</v>
      </c>
    </row>
    <row r="15" spans="1:2" ht="20.100000000000001" customHeight="1">
      <c r="A15" s="27"/>
      <c r="B15" s="22" t="s">
        <v>345</v>
      </c>
    </row>
    <row r="16" spans="1:2" ht="20.100000000000001" customHeight="1">
      <c r="A16" s="27"/>
      <c r="B16" s="22" t="s">
        <v>346</v>
      </c>
    </row>
    <row r="17" spans="1:2" ht="20.100000000000001" customHeight="1">
      <c r="A17" s="27"/>
      <c r="B17" s="22" t="s">
        <v>347</v>
      </c>
    </row>
    <row r="18" spans="1:2" ht="20.100000000000001" customHeight="1">
      <c r="A18" s="27"/>
      <c r="B18" s="22" t="s">
        <v>348</v>
      </c>
    </row>
    <row r="19" spans="1:2" ht="20.100000000000001" customHeight="1">
      <c r="A19" s="27"/>
      <c r="B19" s="22" t="s">
        <v>349</v>
      </c>
    </row>
    <row r="20" spans="1:2" ht="20.100000000000001" customHeight="1">
      <c r="A20" s="27"/>
      <c r="B20" s="22" t="s">
        <v>350</v>
      </c>
    </row>
    <row r="21" spans="1:2" ht="20.100000000000001" customHeight="1">
      <c r="A21" s="27"/>
      <c r="B21" s="22" t="s">
        <v>351</v>
      </c>
    </row>
    <row r="22" spans="1:2" ht="20.100000000000001" customHeight="1">
      <c r="A22" s="27"/>
      <c r="B22" s="22" t="s">
        <v>352</v>
      </c>
    </row>
    <row r="23" spans="1:2" ht="20.100000000000001" customHeight="1">
      <c r="A23" s="27"/>
      <c r="B23" s="22" t="s">
        <v>353</v>
      </c>
    </row>
    <row r="24" spans="1:2" ht="20.100000000000001" customHeight="1">
      <c r="A24" s="27"/>
      <c r="B24" s="21" t="s">
        <v>543</v>
      </c>
    </row>
    <row r="25" spans="1:2" ht="20.100000000000001" customHeight="1">
      <c r="A25" s="27"/>
      <c r="B25" s="23" t="s">
        <v>354</v>
      </c>
    </row>
    <row r="26" spans="1:2" ht="20.100000000000001" customHeight="1">
      <c r="A26" s="27"/>
      <c r="B26" s="22" t="s">
        <v>355</v>
      </c>
    </row>
    <row r="27" spans="1:2" ht="20.100000000000001" customHeight="1">
      <c r="A27" s="27"/>
      <c r="B27" s="21" t="s">
        <v>544</v>
      </c>
    </row>
    <row r="28" spans="1:2" ht="20.100000000000001" customHeight="1">
      <c r="A28" s="27"/>
      <c r="B28" s="22" t="s">
        <v>356</v>
      </c>
    </row>
    <row r="29" spans="1:2" ht="20.100000000000001" customHeight="1">
      <c r="A29" s="27"/>
      <c r="B29" s="22" t="s">
        <v>357</v>
      </c>
    </row>
    <row r="30" spans="1:2" ht="20.100000000000001" customHeight="1">
      <c r="A30" s="27"/>
      <c r="B30" s="21" t="s">
        <v>358</v>
      </c>
    </row>
    <row r="31" spans="1:2" ht="20.100000000000001" customHeight="1">
      <c r="A31" s="27"/>
      <c r="B31" s="829" t="s">
        <v>613</v>
      </c>
    </row>
    <row r="32" spans="1:2" ht="20.100000000000001" customHeight="1">
      <c r="A32" s="27"/>
      <c r="B32" s="24" t="s">
        <v>359</v>
      </c>
    </row>
    <row r="33" spans="1:2" ht="20.100000000000001" customHeight="1">
      <c r="A33" s="27"/>
      <c r="B33" s="24" t="s">
        <v>360</v>
      </c>
    </row>
    <row r="34" spans="1:2" ht="18.600000000000001" customHeight="1">
      <c r="A34" s="27"/>
      <c r="B34" s="24" t="s">
        <v>361</v>
      </c>
    </row>
    <row r="35" spans="1:2" ht="18.600000000000001" customHeight="1">
      <c r="A35" s="27"/>
      <c r="B35" s="21" t="s">
        <v>547</v>
      </c>
    </row>
    <row r="36" spans="1:2" ht="18.600000000000001" customHeight="1">
      <c r="A36" s="27"/>
      <c r="B36" s="21" t="s">
        <v>548</v>
      </c>
    </row>
    <row r="37" spans="1:2" ht="18.600000000000001" customHeight="1">
      <c r="A37" s="27"/>
      <c r="B37" s="21"/>
    </row>
    <row r="38" spans="1:2" ht="18.75">
      <c r="B38" s="841" t="s">
        <v>614</v>
      </c>
    </row>
    <row r="39" spans="1:2" ht="18.600000000000001" customHeight="1">
      <c r="B39" s="828" t="s">
        <v>615</v>
      </c>
    </row>
    <row r="40" spans="1:2" ht="18.600000000000001" customHeight="1">
      <c r="B40" s="828" t="s">
        <v>616</v>
      </c>
    </row>
    <row r="41" spans="1:2" ht="18.600000000000001" customHeight="1">
      <c r="B41" s="828" t="s">
        <v>617</v>
      </c>
    </row>
    <row r="42" spans="1:2" ht="18.600000000000001" customHeight="1">
      <c r="B42" s="828" t="s">
        <v>618</v>
      </c>
    </row>
    <row r="43" spans="1:2" ht="18.600000000000001" customHeight="1">
      <c r="B43" s="828"/>
    </row>
    <row r="44" spans="1:2" ht="18.600000000000001" customHeight="1">
      <c r="B44" s="841" t="s">
        <v>659</v>
      </c>
    </row>
    <row r="45" spans="1:2" ht="18.600000000000001" customHeight="1">
      <c r="A45" s="27"/>
      <c r="B45" s="24" t="s">
        <v>545</v>
      </c>
    </row>
    <row r="46" spans="1:2" ht="18.600000000000001" customHeight="1">
      <c r="A46" s="27"/>
      <c r="B46" s="24" t="s">
        <v>546</v>
      </c>
    </row>
    <row r="47" spans="1:2" ht="18.600000000000001" customHeight="1">
      <c r="A47" s="27"/>
      <c r="B47" s="24"/>
    </row>
    <row r="48" spans="1:2" ht="18.600000000000001" customHeight="1">
      <c r="A48" s="27"/>
      <c r="B48" s="24" t="s">
        <v>564</v>
      </c>
    </row>
    <row r="49" spans="2:2" ht="18.600000000000001" customHeight="1">
      <c r="B49" s="21"/>
    </row>
    <row r="50" spans="2:2" ht="18.600000000000001" customHeight="1">
      <c r="B50" s="21"/>
    </row>
    <row r="51" spans="2:2" ht="4.1500000000000004" customHeight="1"/>
    <row r="53" spans="2:2" ht="18.600000000000001" customHeight="1"/>
    <row r="54" spans="2:2" ht="18.600000000000001" customHeight="1"/>
    <row r="55" spans="2:2" ht="18.600000000000001" customHeight="1"/>
    <row r="56" spans="2:2" ht="18.600000000000001" customHeight="1"/>
    <row r="57" spans="2:2" ht="18.600000000000001" customHeight="1"/>
    <row r="58" spans="2:2" ht="18.600000000000001" customHeight="1"/>
    <row r="59" spans="2:2" ht="18.600000000000001" customHeight="1"/>
    <row r="60" spans="2:2" ht="18.600000000000001" customHeight="1"/>
  </sheetData>
  <printOptions horizontalCentered="1"/>
  <pageMargins left="0.31496062992125984" right="0.31496062992125984" top="0.51181102362204722" bottom="0.74803149606299213" header="0.31496062992125984" footer="0.31496062992125984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pageSetUpPr fitToPage="1"/>
  </sheetPr>
  <dimension ref="A1:M285"/>
  <sheetViews>
    <sheetView showGridLines="0" showRowColHeaders="0" zoomScaleNormal="100" workbookViewId="0">
      <pane ySplit="4" topLeftCell="A166" activePane="bottomLeft" state="frozen"/>
      <selection activeCell="L32" sqref="L32"/>
      <selection pane="bottomLeft" activeCell="N193" sqref="N193"/>
    </sheetView>
  </sheetViews>
  <sheetFormatPr baseColWidth="10" defaultRowHeight="15"/>
  <cols>
    <col min="1" max="1" width="3.28515625" style="423" customWidth="1"/>
    <col min="2" max="2" width="19.5703125" style="562" customWidth="1"/>
    <col min="3" max="3" width="17.5703125" style="562" customWidth="1"/>
    <col min="4" max="4" width="19.42578125" style="562" customWidth="1"/>
    <col min="5" max="6" width="11.42578125" style="541"/>
    <col min="7" max="8" width="11.42578125" style="562"/>
    <col min="9" max="9" width="17.140625" style="562" customWidth="1"/>
    <col min="10" max="16384" width="11.42578125" style="562"/>
  </cols>
  <sheetData>
    <row r="1" spans="1:9" s="541" customFormat="1" ht="32.25" customHeight="1">
      <c r="A1" s="423"/>
      <c r="B1" s="1110" t="s">
        <v>540</v>
      </c>
      <c r="C1" s="1110"/>
      <c r="D1" s="1110"/>
      <c r="E1" s="1110"/>
      <c r="F1" s="574"/>
    </row>
    <row r="2" spans="1:9" s="541" customFormat="1" ht="31.5" customHeight="1">
      <c r="A2" s="538"/>
      <c r="B2" s="1111" t="s">
        <v>582</v>
      </c>
      <c r="C2" s="1111"/>
      <c r="D2" s="1111"/>
      <c r="E2" s="1111"/>
    </row>
    <row r="3" spans="1:9" s="541" customFormat="1" ht="15" customHeight="1">
      <c r="A3" s="538"/>
      <c r="B3" s="1115" t="s">
        <v>542</v>
      </c>
      <c r="C3" s="1113" t="s">
        <v>14</v>
      </c>
      <c r="D3" s="1112" t="s">
        <v>541</v>
      </c>
      <c r="E3" s="1112"/>
    </row>
    <row r="4" spans="1:9" s="541" customFormat="1" ht="20.25" customHeight="1">
      <c r="A4" s="538"/>
      <c r="B4" s="1116"/>
      <c r="C4" s="1114"/>
      <c r="D4" s="646" t="s">
        <v>11</v>
      </c>
      <c r="E4" s="646" t="s">
        <v>8</v>
      </c>
      <c r="I4" s="541">
        <f>SUM(I5:I12)</f>
        <v>2955439</v>
      </c>
    </row>
    <row r="5" spans="1:9" s="541" customFormat="1">
      <c r="A5" s="539"/>
      <c r="B5" s="575">
        <v>43832</v>
      </c>
      <c r="C5" s="672">
        <v>19153282</v>
      </c>
      <c r="D5" s="682"/>
      <c r="E5" s="682"/>
      <c r="I5" s="541">
        <v>271872</v>
      </c>
    </row>
    <row r="6" spans="1:9" s="541" customFormat="1">
      <c r="A6" s="539"/>
      <c r="B6" s="575">
        <v>43833</v>
      </c>
      <c r="C6" s="672">
        <v>19101342</v>
      </c>
      <c r="D6" s="683">
        <f>C6-C5</f>
        <v>-51940</v>
      </c>
      <c r="E6" s="684">
        <f>C6/C5-1</f>
        <v>-2.7118067806864987E-3</v>
      </c>
      <c r="I6" s="541">
        <v>367625</v>
      </c>
    </row>
    <row r="7" spans="1:9" s="541" customFormat="1">
      <c r="A7" s="539"/>
      <c r="B7" s="575">
        <v>43837</v>
      </c>
      <c r="C7" s="672">
        <v>19139784</v>
      </c>
      <c r="D7" s="683">
        <f t="shared" ref="D7:D70" si="0">C7-C6</f>
        <v>38442</v>
      </c>
      <c r="E7" s="684">
        <f t="shared" ref="E7:E70" si="1">C7/C6-1</f>
        <v>2.0125287532153369E-3</v>
      </c>
      <c r="I7" s="541">
        <v>280043</v>
      </c>
    </row>
    <row r="8" spans="1:9" s="541" customFormat="1">
      <c r="A8" s="539"/>
      <c r="B8" s="575">
        <v>43838</v>
      </c>
      <c r="C8" s="672">
        <v>19155356</v>
      </c>
      <c r="D8" s="683">
        <f t="shared" si="0"/>
        <v>15572</v>
      </c>
      <c r="E8" s="684">
        <f t="shared" si="1"/>
        <v>8.1359329864949537E-4</v>
      </c>
      <c r="I8" s="541">
        <v>317534</v>
      </c>
    </row>
    <row r="9" spans="1:9" s="541" customFormat="1">
      <c r="A9" s="539"/>
      <c r="B9" s="575">
        <v>43839</v>
      </c>
      <c r="C9" s="672">
        <v>19155932</v>
      </c>
      <c r="D9" s="683">
        <f t="shared" si="0"/>
        <v>576</v>
      </c>
      <c r="E9" s="684">
        <f t="shared" si="1"/>
        <v>3.0069918825814668E-5</v>
      </c>
      <c r="I9" s="541">
        <v>202755</v>
      </c>
    </row>
    <row r="10" spans="1:9" s="541" customFormat="1">
      <c r="A10" s="539"/>
      <c r="B10" s="575">
        <v>43840</v>
      </c>
      <c r="C10" s="672">
        <v>19135186</v>
      </c>
      <c r="D10" s="683">
        <f t="shared" si="0"/>
        <v>-20746</v>
      </c>
      <c r="E10" s="684">
        <f t="shared" si="1"/>
        <v>-1.0830065590126114E-3</v>
      </c>
      <c r="I10" s="541">
        <v>221414</v>
      </c>
    </row>
    <row r="11" spans="1:9" s="541" customFormat="1" ht="15" customHeight="1">
      <c r="A11" s="539"/>
      <c r="B11" s="575">
        <v>43843</v>
      </c>
      <c r="C11" s="672">
        <v>19163621</v>
      </c>
      <c r="D11" s="683">
        <f t="shared" si="0"/>
        <v>28435</v>
      </c>
      <c r="E11" s="684">
        <f t="shared" si="1"/>
        <v>1.4860059369163903E-3</v>
      </c>
      <c r="I11" s="541">
        <v>585366</v>
      </c>
    </row>
    <row r="12" spans="1:9" s="541" customFormat="1" ht="15" customHeight="1">
      <c r="A12" s="539"/>
      <c r="B12" s="575">
        <v>43844</v>
      </c>
      <c r="C12" s="672">
        <v>19172293</v>
      </c>
      <c r="D12" s="683">
        <f t="shared" si="0"/>
        <v>8672</v>
      </c>
      <c r="E12" s="684">
        <f t="shared" si="1"/>
        <v>4.5252408195706195E-4</v>
      </c>
      <c r="I12" s="541">
        <v>708830</v>
      </c>
    </row>
    <row r="13" spans="1:9" s="541" customFormat="1" ht="15" customHeight="1">
      <c r="A13" s="539"/>
      <c r="B13" s="575">
        <v>43845</v>
      </c>
      <c r="C13" s="672">
        <v>19178259</v>
      </c>
      <c r="D13" s="683">
        <f t="shared" si="0"/>
        <v>5966</v>
      </c>
      <c r="E13" s="684">
        <f t="shared" si="1"/>
        <v>3.1117821952753033E-4</v>
      </c>
      <c r="I13" s="541">
        <f>SUM(I14:I16)</f>
        <v>566685</v>
      </c>
    </row>
    <row r="14" spans="1:9" s="541" customFormat="1" ht="15" customHeight="1">
      <c r="A14" s="539"/>
      <c r="B14" s="575">
        <v>43846</v>
      </c>
      <c r="C14" s="672">
        <v>19183972</v>
      </c>
      <c r="D14" s="683">
        <f t="shared" si="0"/>
        <v>5713</v>
      </c>
      <c r="E14" s="684">
        <f t="shared" si="1"/>
        <v>2.9788939652974911E-4</v>
      </c>
      <c r="I14" s="541">
        <v>101155</v>
      </c>
    </row>
    <row r="15" spans="1:9" s="541" customFormat="1" ht="15" customHeight="1">
      <c r="A15" s="539"/>
      <c r="B15" s="575">
        <v>43847</v>
      </c>
      <c r="C15" s="672">
        <v>19162071</v>
      </c>
      <c r="D15" s="683">
        <f t="shared" si="0"/>
        <v>-21901</v>
      </c>
      <c r="E15" s="684">
        <f t="shared" si="1"/>
        <v>-1.1416301066328183E-3</v>
      </c>
      <c r="I15" s="541">
        <v>54426</v>
      </c>
    </row>
    <row r="16" spans="1:9" s="541" customFormat="1">
      <c r="A16" s="539"/>
      <c r="B16" s="575">
        <v>43850</v>
      </c>
      <c r="C16" s="672">
        <v>19180257</v>
      </c>
      <c r="D16" s="683">
        <f t="shared" si="0"/>
        <v>18186</v>
      </c>
      <c r="E16" s="684">
        <f t="shared" si="1"/>
        <v>9.4906234300040637E-4</v>
      </c>
      <c r="I16" s="541">
        <v>411104</v>
      </c>
    </row>
    <row r="17" spans="1:9" s="541" customFormat="1">
      <c r="A17" s="539"/>
      <c r="B17" s="575">
        <v>43851</v>
      </c>
      <c r="C17" s="672">
        <v>19181859</v>
      </c>
      <c r="D17" s="683">
        <f t="shared" si="0"/>
        <v>1602</v>
      </c>
      <c r="E17" s="684">
        <f t="shared" si="1"/>
        <v>8.3523385531192318E-5</v>
      </c>
      <c r="I17" s="541">
        <v>352250</v>
      </c>
    </row>
    <row r="18" spans="1:9" s="541" customFormat="1">
      <c r="A18" s="539"/>
      <c r="B18" s="575">
        <v>43852</v>
      </c>
      <c r="C18" s="672">
        <v>19188440</v>
      </c>
      <c r="D18" s="683">
        <f t="shared" si="0"/>
        <v>6581</v>
      </c>
      <c r="E18" s="684">
        <f t="shared" si="1"/>
        <v>3.4308457798593039E-4</v>
      </c>
      <c r="F18" s="557"/>
      <c r="I18" s="541">
        <v>495696</v>
      </c>
    </row>
    <row r="19" spans="1:9" s="541" customFormat="1">
      <c r="A19" s="539"/>
      <c r="B19" s="575">
        <v>43853</v>
      </c>
      <c r="C19" s="672">
        <v>19189141</v>
      </c>
      <c r="D19" s="683">
        <f t="shared" si="0"/>
        <v>701</v>
      </c>
      <c r="E19" s="684">
        <f t="shared" si="1"/>
        <v>3.6532412223122535E-5</v>
      </c>
      <c r="I19" s="541">
        <f>SUM(I20:I21)</f>
        <v>754651</v>
      </c>
    </row>
    <row r="20" spans="1:9" s="541" customFormat="1">
      <c r="A20" s="539"/>
      <c r="B20" s="575">
        <v>43854</v>
      </c>
      <c r="C20" s="672">
        <v>19176279</v>
      </c>
      <c r="D20" s="683">
        <f t="shared" si="0"/>
        <v>-12862</v>
      </c>
      <c r="E20" s="684">
        <f t="shared" si="1"/>
        <v>-6.7027492267635047E-4</v>
      </c>
      <c r="F20" s="557"/>
      <c r="I20" s="541">
        <v>397780</v>
      </c>
    </row>
    <row r="21" spans="1:9" s="541" customFormat="1">
      <c r="A21" s="539"/>
      <c r="B21" s="575">
        <v>43857</v>
      </c>
      <c r="C21" s="672">
        <v>19195488</v>
      </c>
      <c r="D21" s="683">
        <f t="shared" si="0"/>
        <v>19209</v>
      </c>
      <c r="E21" s="684">
        <f t="shared" si="1"/>
        <v>1.0017063268634718E-3</v>
      </c>
      <c r="F21" s="557"/>
      <c r="I21" s="541">
        <v>356871</v>
      </c>
    </row>
    <row r="22" spans="1:9" s="541" customFormat="1">
      <c r="A22" s="539"/>
      <c r="B22" s="575">
        <v>43858</v>
      </c>
      <c r="C22" s="672">
        <v>19199237</v>
      </c>
      <c r="D22" s="683">
        <f t="shared" si="0"/>
        <v>3749</v>
      </c>
      <c r="E22" s="684">
        <f t="shared" si="1"/>
        <v>1.9530631365038964E-4</v>
      </c>
      <c r="I22" s="541">
        <v>210839</v>
      </c>
    </row>
    <row r="23" spans="1:9" s="541" customFormat="1">
      <c r="A23" s="539"/>
      <c r="B23" s="575">
        <v>43859</v>
      </c>
      <c r="C23" s="672">
        <v>19201590</v>
      </c>
      <c r="D23" s="683">
        <f t="shared" si="0"/>
        <v>2353</v>
      </c>
      <c r="E23" s="684">
        <f t="shared" si="1"/>
        <v>1.2255695369556285E-4</v>
      </c>
      <c r="F23" s="557"/>
      <c r="I23" s="541">
        <f>SUM(I24:I28)</f>
        <v>696145</v>
      </c>
    </row>
    <row r="24" spans="1:9" s="541" customFormat="1">
      <c r="A24" s="539"/>
      <c r="B24" s="575">
        <v>43860</v>
      </c>
      <c r="C24" s="672">
        <v>19199383</v>
      </c>
      <c r="D24" s="683">
        <f t="shared" si="0"/>
        <v>-2207</v>
      </c>
      <c r="E24" s="684">
        <f t="shared" si="1"/>
        <v>-1.1493839833054409E-4</v>
      </c>
      <c r="F24" s="557"/>
      <c r="I24" s="541">
        <v>142338</v>
      </c>
    </row>
    <row r="25" spans="1:9" s="541" customFormat="1">
      <c r="A25" s="539"/>
      <c r="B25" s="631">
        <v>43861</v>
      </c>
      <c r="C25" s="673">
        <v>19041595</v>
      </c>
      <c r="D25" s="685">
        <f t="shared" si="0"/>
        <v>-157788</v>
      </c>
      <c r="E25" s="686">
        <f t="shared" si="1"/>
        <v>-8.2183891013580812E-3</v>
      </c>
      <c r="I25" s="541">
        <v>161805</v>
      </c>
    </row>
    <row r="26" spans="1:9" s="541" customFormat="1">
      <c r="A26" s="540"/>
      <c r="B26" s="575">
        <v>43864</v>
      </c>
      <c r="C26" s="672">
        <v>19166876</v>
      </c>
      <c r="D26" s="683">
        <f t="shared" si="0"/>
        <v>125281</v>
      </c>
      <c r="E26" s="684">
        <f t="shared" si="1"/>
        <v>6.5793332963965945E-3</v>
      </c>
      <c r="F26" s="557"/>
      <c r="I26" s="541">
        <v>78706</v>
      </c>
    </row>
    <row r="27" spans="1:9" s="541" customFormat="1">
      <c r="A27" s="423"/>
      <c r="B27" s="575">
        <v>43865</v>
      </c>
      <c r="C27" s="672">
        <v>19177908</v>
      </c>
      <c r="D27" s="683">
        <f t="shared" si="0"/>
        <v>11032</v>
      </c>
      <c r="E27" s="684">
        <f t="shared" si="1"/>
        <v>5.7557632240112788E-4</v>
      </c>
      <c r="I27" s="541">
        <v>89318</v>
      </c>
    </row>
    <row r="28" spans="1:9" s="541" customFormat="1">
      <c r="A28" s="423"/>
      <c r="B28" s="575">
        <v>43866</v>
      </c>
      <c r="C28" s="672">
        <v>19189372</v>
      </c>
      <c r="D28" s="683">
        <f t="shared" si="0"/>
        <v>11464</v>
      </c>
      <c r="E28" s="684">
        <f t="shared" si="1"/>
        <v>5.9777114375569873E-4</v>
      </c>
      <c r="I28" s="541">
        <v>223978</v>
      </c>
    </row>
    <row r="29" spans="1:9" s="541" customFormat="1">
      <c r="A29" s="423"/>
      <c r="B29" s="575">
        <v>43867</v>
      </c>
      <c r="C29" s="672">
        <v>19196858</v>
      </c>
      <c r="D29" s="683">
        <f t="shared" si="0"/>
        <v>7486</v>
      </c>
      <c r="E29" s="684">
        <f t="shared" si="1"/>
        <v>3.9011177645620343E-4</v>
      </c>
      <c r="I29" s="541">
        <f>SUM(I30:I38)</f>
        <v>889500</v>
      </c>
    </row>
    <row r="30" spans="1:9" s="541" customFormat="1">
      <c r="A30" s="423"/>
      <c r="B30" s="575">
        <v>43868</v>
      </c>
      <c r="C30" s="672">
        <v>19186030</v>
      </c>
      <c r="D30" s="683">
        <f t="shared" si="0"/>
        <v>-10828</v>
      </c>
      <c r="E30" s="684">
        <f t="shared" si="1"/>
        <v>-5.6405063787001719E-4</v>
      </c>
      <c r="I30" s="541">
        <v>52218</v>
      </c>
    </row>
    <row r="31" spans="1:9" s="541" customFormat="1">
      <c r="A31" s="423"/>
      <c r="B31" s="575">
        <v>43871</v>
      </c>
      <c r="C31" s="672">
        <v>19212891</v>
      </c>
      <c r="D31" s="683">
        <f t="shared" si="0"/>
        <v>26861</v>
      </c>
      <c r="E31" s="684">
        <f t="shared" si="1"/>
        <v>1.4000290836613249E-3</v>
      </c>
      <c r="I31" s="541">
        <v>141864</v>
      </c>
    </row>
    <row r="32" spans="1:9" s="541" customFormat="1">
      <c r="A32" s="423"/>
      <c r="B32" s="575">
        <v>43872</v>
      </c>
      <c r="C32" s="672">
        <v>19222688</v>
      </c>
      <c r="D32" s="683">
        <f t="shared" si="0"/>
        <v>9797</v>
      </c>
      <c r="E32" s="684">
        <f t="shared" si="1"/>
        <v>5.0991805449784877E-4</v>
      </c>
      <c r="I32" s="541">
        <v>153213</v>
      </c>
    </row>
    <row r="33" spans="1:9" s="541" customFormat="1">
      <c r="A33" s="423"/>
      <c r="B33" s="575">
        <v>43873</v>
      </c>
      <c r="C33" s="672">
        <v>19235712</v>
      </c>
      <c r="D33" s="683">
        <f t="shared" si="0"/>
        <v>13024</v>
      </c>
      <c r="E33" s="684">
        <f t="shared" si="1"/>
        <v>6.7753271550774485E-4</v>
      </c>
      <c r="I33" s="541">
        <v>62029</v>
      </c>
    </row>
    <row r="34" spans="1:9" s="541" customFormat="1">
      <c r="A34" s="423"/>
      <c r="B34" s="575">
        <v>43874</v>
      </c>
      <c r="C34" s="672">
        <v>19244730</v>
      </c>
      <c r="D34" s="683">
        <f t="shared" si="0"/>
        <v>9018</v>
      </c>
      <c r="E34" s="684">
        <f t="shared" si="1"/>
        <v>4.6881550316402176E-4</v>
      </c>
      <c r="I34" s="541">
        <v>115411</v>
      </c>
    </row>
    <row r="35" spans="1:9" s="541" customFormat="1">
      <c r="A35" s="423"/>
      <c r="B35" s="575">
        <v>43875</v>
      </c>
      <c r="C35" s="672">
        <v>19252285</v>
      </c>
      <c r="D35" s="683">
        <f t="shared" si="0"/>
        <v>7555</v>
      </c>
      <c r="E35" s="684">
        <f t="shared" si="1"/>
        <v>3.9257500624856334E-4</v>
      </c>
      <c r="I35" s="541">
        <v>59982</v>
      </c>
    </row>
    <row r="36" spans="1:9" s="541" customFormat="1">
      <c r="A36" s="423"/>
      <c r="B36" s="575">
        <v>43878</v>
      </c>
      <c r="C36" s="672">
        <v>19267062</v>
      </c>
      <c r="D36" s="683">
        <f t="shared" si="0"/>
        <v>14777</v>
      </c>
      <c r="E36" s="684">
        <f t="shared" si="1"/>
        <v>7.6754525501776527E-4</v>
      </c>
      <c r="I36" s="541">
        <v>38244</v>
      </c>
    </row>
    <row r="37" spans="1:9" s="541" customFormat="1">
      <c r="A37" s="423"/>
      <c r="B37" s="575">
        <v>43879</v>
      </c>
      <c r="C37" s="672">
        <v>19274117</v>
      </c>
      <c r="D37" s="683">
        <f t="shared" si="0"/>
        <v>7055</v>
      </c>
      <c r="E37" s="684">
        <f t="shared" si="1"/>
        <v>3.6616895715591014E-4</v>
      </c>
      <c r="I37" s="541">
        <v>210903</v>
      </c>
    </row>
    <row r="38" spans="1:9" s="541" customFormat="1">
      <c r="A38" s="423"/>
      <c r="B38" s="575">
        <v>43880</v>
      </c>
      <c r="C38" s="672">
        <v>19281182</v>
      </c>
      <c r="D38" s="683">
        <f t="shared" si="0"/>
        <v>7065</v>
      </c>
      <c r="E38" s="684">
        <f t="shared" si="1"/>
        <v>3.6655375704119919E-4</v>
      </c>
      <c r="I38" s="541">
        <v>55636</v>
      </c>
    </row>
    <row r="39" spans="1:9" s="541" customFormat="1">
      <c r="A39" s="423"/>
      <c r="B39" s="575">
        <v>43881</v>
      </c>
      <c r="C39" s="672">
        <v>19289207</v>
      </c>
      <c r="D39" s="683">
        <f t="shared" si="0"/>
        <v>8025</v>
      </c>
      <c r="E39" s="684">
        <f t="shared" si="1"/>
        <v>4.1620892329108372E-4</v>
      </c>
      <c r="I39" s="541">
        <f>SUM(I40:I43)</f>
        <v>3308724</v>
      </c>
    </row>
    <row r="40" spans="1:9" s="541" customFormat="1">
      <c r="A40" s="423"/>
      <c r="B40" s="575">
        <v>43882</v>
      </c>
      <c r="C40" s="672">
        <v>19284446</v>
      </c>
      <c r="D40" s="683">
        <f t="shared" si="0"/>
        <v>-4761</v>
      </c>
      <c r="E40" s="684">
        <f t="shared" si="1"/>
        <v>-2.4682196629444153E-4</v>
      </c>
      <c r="I40" s="541">
        <v>2499926</v>
      </c>
    </row>
    <row r="41" spans="1:9" s="541" customFormat="1">
      <c r="A41" s="423"/>
      <c r="B41" s="575">
        <v>43885</v>
      </c>
      <c r="C41" s="672">
        <v>19310504</v>
      </c>
      <c r="D41" s="683">
        <f t="shared" si="0"/>
        <v>26058</v>
      </c>
      <c r="E41" s="684">
        <f t="shared" si="1"/>
        <v>1.3512444173922056E-3</v>
      </c>
      <c r="I41" s="541">
        <v>317900</v>
      </c>
    </row>
    <row r="42" spans="1:9" s="541" customFormat="1">
      <c r="A42" s="423"/>
      <c r="B42" s="575">
        <v>43886</v>
      </c>
      <c r="C42" s="672">
        <v>19313498</v>
      </c>
      <c r="D42" s="683">
        <f t="shared" si="0"/>
        <v>2994</v>
      </c>
      <c r="E42" s="684">
        <f t="shared" si="1"/>
        <v>1.5504515055630996E-4</v>
      </c>
      <c r="I42" s="541">
        <v>192275</v>
      </c>
    </row>
    <row r="43" spans="1:9" s="541" customFormat="1">
      <c r="A43" s="423"/>
      <c r="B43" s="575">
        <v>43887</v>
      </c>
      <c r="C43" s="672">
        <v>19314949</v>
      </c>
      <c r="D43" s="683">
        <f t="shared" si="0"/>
        <v>1451</v>
      </c>
      <c r="E43" s="684">
        <f t="shared" si="1"/>
        <v>7.5128803699975322E-5</v>
      </c>
      <c r="I43" s="541">
        <v>298623</v>
      </c>
    </row>
    <row r="44" spans="1:9" s="541" customFormat="1">
      <c r="A44" s="423"/>
      <c r="B44" s="575">
        <v>43888</v>
      </c>
      <c r="C44" s="672">
        <v>19304849</v>
      </c>
      <c r="D44" s="683">
        <f t="shared" si="0"/>
        <v>-10100</v>
      </c>
      <c r="E44" s="684">
        <f t="shared" si="1"/>
        <v>-5.2291103642054804E-4</v>
      </c>
      <c r="I44" s="541">
        <f>SUM(I45:I47)</f>
        <v>1824795</v>
      </c>
    </row>
    <row r="45" spans="1:9" s="541" customFormat="1">
      <c r="A45" s="423"/>
      <c r="B45" s="631">
        <v>43889</v>
      </c>
      <c r="C45" s="673">
        <v>19279415</v>
      </c>
      <c r="D45" s="685">
        <f t="shared" si="0"/>
        <v>-25434</v>
      </c>
      <c r="E45" s="686">
        <f t="shared" si="1"/>
        <v>-1.3174928226581395E-3</v>
      </c>
      <c r="I45" s="541">
        <v>631850</v>
      </c>
    </row>
    <row r="46" spans="1:9" s="541" customFormat="1">
      <c r="A46" s="423"/>
      <c r="B46" s="575">
        <v>43892</v>
      </c>
      <c r="C46" s="672">
        <v>19317663</v>
      </c>
      <c r="D46" s="683">
        <f t="shared" si="0"/>
        <v>38248</v>
      </c>
      <c r="E46" s="684">
        <f t="shared" si="1"/>
        <v>1.9838776228429111E-3</v>
      </c>
      <c r="I46" s="541">
        <v>221232</v>
      </c>
    </row>
    <row r="47" spans="1:9" s="541" customFormat="1">
      <c r="A47" s="423"/>
      <c r="B47" s="575">
        <v>43893</v>
      </c>
      <c r="C47" s="672">
        <v>19272866</v>
      </c>
      <c r="D47" s="683">
        <f t="shared" si="0"/>
        <v>-44797</v>
      </c>
      <c r="E47" s="684">
        <f t="shared" si="1"/>
        <v>-2.3189658086487652E-3</v>
      </c>
      <c r="I47" s="541">
        <v>971713</v>
      </c>
    </row>
    <row r="48" spans="1:9" s="541" customFormat="1">
      <c r="A48" s="423"/>
      <c r="B48" s="575">
        <v>43894</v>
      </c>
      <c r="C48" s="672">
        <v>19308608</v>
      </c>
      <c r="D48" s="683">
        <f t="shared" si="0"/>
        <v>35742</v>
      </c>
      <c r="E48" s="684">
        <f t="shared" si="1"/>
        <v>1.8545243867724714E-3</v>
      </c>
      <c r="I48" s="541">
        <f>SUM(I49:I50)</f>
        <v>384096</v>
      </c>
    </row>
    <row r="49" spans="1:9" s="541" customFormat="1">
      <c r="A49" s="423"/>
      <c r="B49" s="575">
        <v>43895</v>
      </c>
      <c r="C49" s="672">
        <v>19319589</v>
      </c>
      <c r="D49" s="683">
        <f t="shared" si="0"/>
        <v>10981</v>
      </c>
      <c r="E49" s="684">
        <f t="shared" si="1"/>
        <v>5.6871007998093859E-4</v>
      </c>
      <c r="I49" s="541">
        <v>141372</v>
      </c>
    </row>
    <row r="50" spans="1:9" s="541" customFormat="1">
      <c r="A50" s="423"/>
      <c r="B50" s="575">
        <v>43896</v>
      </c>
      <c r="C50" s="672">
        <v>19314068</v>
      </c>
      <c r="D50" s="683">
        <f t="shared" si="0"/>
        <v>-5521</v>
      </c>
      <c r="E50" s="684">
        <f t="shared" si="1"/>
        <v>-2.8577212486247117E-4</v>
      </c>
      <c r="I50" s="541">
        <v>242724</v>
      </c>
    </row>
    <row r="51" spans="1:9" s="541" customFormat="1">
      <c r="A51" s="423"/>
      <c r="B51" s="575">
        <v>43899</v>
      </c>
      <c r="C51" s="672">
        <v>19342767</v>
      </c>
      <c r="D51" s="683">
        <f t="shared" si="0"/>
        <v>28699</v>
      </c>
      <c r="E51" s="684">
        <f t="shared" si="1"/>
        <v>1.4859117198924299E-3</v>
      </c>
      <c r="I51" s="541">
        <f>SUM(I52:I55)</f>
        <v>985842</v>
      </c>
    </row>
    <row r="52" spans="1:9" s="541" customFormat="1">
      <c r="A52" s="423"/>
      <c r="B52" s="575">
        <v>43900</v>
      </c>
      <c r="C52" s="672">
        <v>19343026</v>
      </c>
      <c r="D52" s="683">
        <f t="shared" si="0"/>
        <v>259</v>
      </c>
      <c r="E52" s="684">
        <f t="shared" si="1"/>
        <v>1.3390018087866551E-5</v>
      </c>
      <c r="I52" s="541">
        <v>419919</v>
      </c>
    </row>
    <row r="53" spans="1:9" s="541" customFormat="1">
      <c r="A53" s="423"/>
      <c r="B53" s="575">
        <v>43901</v>
      </c>
      <c r="C53" s="672">
        <v>19344258</v>
      </c>
      <c r="D53" s="683">
        <f t="shared" si="0"/>
        <v>1232</v>
      </c>
      <c r="E53" s="684">
        <f t="shared" si="1"/>
        <v>6.3692206172971666E-5</v>
      </c>
      <c r="I53" s="541">
        <v>119329</v>
      </c>
    </row>
    <row r="54" spans="1:9" s="541" customFormat="1">
      <c r="A54" s="423"/>
      <c r="B54" s="575">
        <v>43902</v>
      </c>
      <c r="C54" s="672">
        <v>19336071</v>
      </c>
      <c r="D54" s="683">
        <f t="shared" si="0"/>
        <v>-8187</v>
      </c>
      <c r="E54" s="684">
        <f t="shared" si="1"/>
        <v>-4.2322636515701451E-4</v>
      </c>
      <c r="I54" s="541">
        <v>100069</v>
      </c>
    </row>
    <row r="55" spans="1:9" s="541" customFormat="1">
      <c r="A55" s="423"/>
      <c r="B55" s="575">
        <v>43903</v>
      </c>
      <c r="C55" s="672">
        <v>19259284</v>
      </c>
      <c r="D55" s="683">
        <f t="shared" si="0"/>
        <v>-76787</v>
      </c>
      <c r="E55" s="684">
        <f t="shared" si="1"/>
        <v>-3.9711790466636643E-3</v>
      </c>
      <c r="I55" s="541">
        <v>346525</v>
      </c>
    </row>
    <row r="56" spans="1:9" s="541" customFormat="1">
      <c r="A56" s="423"/>
      <c r="B56" s="575">
        <v>43906</v>
      </c>
      <c r="C56" s="672">
        <v>19080715</v>
      </c>
      <c r="D56" s="683">
        <f t="shared" si="0"/>
        <v>-178569</v>
      </c>
      <c r="E56" s="684">
        <f t="shared" si="1"/>
        <v>-9.2718400123286138E-3</v>
      </c>
      <c r="I56" s="541">
        <v>3107380</v>
      </c>
    </row>
    <row r="57" spans="1:9" s="541" customFormat="1">
      <c r="A57" s="423"/>
      <c r="B57" s="575">
        <v>43907</v>
      </c>
      <c r="C57" s="672">
        <v>18995729</v>
      </c>
      <c r="D57" s="683">
        <f t="shared" si="0"/>
        <v>-84986</v>
      </c>
      <c r="E57" s="684">
        <f t="shared" si="1"/>
        <v>-4.4540259628635948E-3</v>
      </c>
      <c r="I57" s="541">
        <v>577648</v>
      </c>
    </row>
    <row r="58" spans="1:9" s="541" customFormat="1">
      <c r="A58" s="423"/>
      <c r="B58" s="575">
        <v>43908</v>
      </c>
      <c r="C58" s="672">
        <v>18920190</v>
      </c>
      <c r="D58" s="683">
        <f t="shared" si="0"/>
        <v>-75539</v>
      </c>
      <c r="E58" s="684">
        <f t="shared" si="1"/>
        <v>-3.9766307468378503E-3</v>
      </c>
      <c r="I58" s="541">
        <v>276982</v>
      </c>
    </row>
    <row r="59" spans="1:9" s="541" customFormat="1">
      <c r="A59" s="423"/>
      <c r="B59" s="575">
        <v>43909</v>
      </c>
      <c r="C59" s="672">
        <v>18864361</v>
      </c>
      <c r="D59" s="683">
        <f t="shared" si="0"/>
        <v>-55829</v>
      </c>
      <c r="E59" s="684">
        <f t="shared" si="1"/>
        <v>-2.9507631794395417E-3</v>
      </c>
      <c r="I59" s="541">
        <f>SUM(I60:I62)</f>
        <v>929264</v>
      </c>
    </row>
    <row r="60" spans="1:9" s="541" customFormat="1">
      <c r="A60" s="423"/>
      <c r="B60" s="575">
        <v>43910</v>
      </c>
      <c r="C60" s="672">
        <v>18788935</v>
      </c>
      <c r="D60" s="683">
        <f t="shared" si="0"/>
        <v>-75426</v>
      </c>
      <c r="E60" s="684">
        <f t="shared" si="1"/>
        <v>-3.9983331531876498E-3</v>
      </c>
      <c r="I60" s="541">
        <v>151811</v>
      </c>
    </row>
    <row r="61" spans="1:9" s="541" customFormat="1">
      <c r="A61" s="423"/>
      <c r="B61" s="575">
        <v>43913</v>
      </c>
      <c r="C61" s="672">
        <v>18719600</v>
      </c>
      <c r="D61" s="683">
        <f t="shared" si="0"/>
        <v>-69335</v>
      </c>
      <c r="E61" s="684">
        <f t="shared" si="1"/>
        <v>-3.6902038353956446E-3</v>
      </c>
      <c r="I61" s="541">
        <v>312798</v>
      </c>
    </row>
    <row r="62" spans="1:9" s="541" customFormat="1">
      <c r="A62" s="423"/>
      <c r="B62" s="575">
        <v>43914</v>
      </c>
      <c r="C62" s="672">
        <v>18686932</v>
      </c>
      <c r="D62" s="683">
        <f t="shared" si="0"/>
        <v>-32668</v>
      </c>
      <c r="E62" s="684">
        <f t="shared" si="1"/>
        <v>-1.7451227590332685E-3</v>
      </c>
      <c r="I62" s="541">
        <v>464655</v>
      </c>
    </row>
    <row r="63" spans="1:9" s="541" customFormat="1">
      <c r="A63" s="423"/>
      <c r="B63" s="575">
        <v>43915</v>
      </c>
      <c r="C63" s="672">
        <v>18664340</v>
      </c>
      <c r="D63" s="683">
        <f t="shared" si="0"/>
        <v>-22592</v>
      </c>
      <c r="E63" s="684">
        <f t="shared" si="1"/>
        <v>-1.2089732011654197E-3</v>
      </c>
      <c r="I63" s="541">
        <v>124600</v>
      </c>
    </row>
    <row r="64" spans="1:9" s="541" customFormat="1">
      <c r="A64" s="423"/>
      <c r="B64" s="575">
        <v>43916</v>
      </c>
      <c r="C64" s="672">
        <v>18645844</v>
      </c>
      <c r="D64" s="683">
        <f t="shared" si="0"/>
        <v>-18496</v>
      </c>
      <c r="E64" s="684">
        <f t="shared" si="1"/>
        <v>-9.9098066151814823E-4</v>
      </c>
      <c r="I64" s="541">
        <v>20940</v>
      </c>
    </row>
    <row r="65" spans="1:9" s="541" customFormat="1">
      <c r="A65" s="423"/>
      <c r="B65" s="575">
        <v>43917</v>
      </c>
      <c r="C65" s="672">
        <v>18612822</v>
      </c>
      <c r="D65" s="683">
        <f t="shared" si="0"/>
        <v>-33022</v>
      </c>
      <c r="E65" s="684">
        <f t="shared" si="1"/>
        <v>-1.771011277365564E-3</v>
      </c>
      <c r="I65" s="541">
        <v>22794</v>
      </c>
    </row>
    <row r="66" spans="1:9" s="541" customFormat="1">
      <c r="A66" s="423"/>
      <c r="B66" s="575">
        <v>43920</v>
      </c>
      <c r="C66" s="672">
        <v>18565607</v>
      </c>
      <c r="D66" s="683">
        <f t="shared" si="0"/>
        <v>-47215</v>
      </c>
      <c r="E66" s="684">
        <f t="shared" si="1"/>
        <v>-2.5366921791870611E-3</v>
      </c>
    </row>
    <row r="67" spans="1:9" s="541" customFormat="1">
      <c r="A67" s="423"/>
      <c r="B67" s="631">
        <v>43921</v>
      </c>
      <c r="C67" s="673">
        <v>18445436</v>
      </c>
      <c r="D67" s="685">
        <f t="shared" si="0"/>
        <v>-120171</v>
      </c>
      <c r="E67" s="686">
        <f t="shared" si="1"/>
        <v>-6.4727751696995739E-3</v>
      </c>
    </row>
    <row r="68" spans="1:9" s="541" customFormat="1">
      <c r="A68" s="423"/>
      <c r="B68" s="575">
        <v>43922</v>
      </c>
      <c r="C68" s="672">
        <v>18470660</v>
      </c>
      <c r="D68" s="683">
        <f t="shared" si="0"/>
        <v>25224</v>
      </c>
      <c r="E68" s="684">
        <f t="shared" si="1"/>
        <v>1.3674927499680578E-3</v>
      </c>
    </row>
    <row r="69" spans="1:9" s="541" customFormat="1">
      <c r="A69" s="423"/>
      <c r="B69" s="575">
        <v>43923</v>
      </c>
      <c r="C69" s="672">
        <v>18449957</v>
      </c>
      <c r="D69" s="683">
        <f t="shared" si="0"/>
        <v>-20703</v>
      </c>
      <c r="E69" s="684">
        <f t="shared" si="1"/>
        <v>-1.1208587023960881E-3</v>
      </c>
    </row>
    <row r="70" spans="1:9" s="541" customFormat="1">
      <c r="A70" s="423"/>
      <c r="B70" s="575">
        <v>43924</v>
      </c>
      <c r="C70" s="672">
        <v>18423850</v>
      </c>
      <c r="D70" s="683">
        <f t="shared" si="0"/>
        <v>-26107</v>
      </c>
      <c r="E70" s="684">
        <f t="shared" si="1"/>
        <v>-1.4150168480067116E-3</v>
      </c>
    </row>
    <row r="71" spans="1:9" s="541" customFormat="1">
      <c r="A71" s="423"/>
      <c r="B71" s="575">
        <v>43927</v>
      </c>
      <c r="C71" s="672">
        <v>18422371</v>
      </c>
      <c r="D71" s="683">
        <f t="shared" ref="D71:D134" si="2">C71-C70</f>
        <v>-1479</v>
      </c>
      <c r="E71" s="684">
        <f t="shared" ref="E71:E134" si="3">C71/C70-1</f>
        <v>-8.0276380886701304E-5</v>
      </c>
    </row>
    <row r="72" spans="1:9">
      <c r="B72" s="575">
        <v>43928</v>
      </c>
      <c r="C72" s="672">
        <v>18422101</v>
      </c>
      <c r="D72" s="683">
        <f t="shared" si="2"/>
        <v>-270</v>
      </c>
      <c r="E72" s="684">
        <f t="shared" si="3"/>
        <v>-1.4656093941467496E-5</v>
      </c>
    </row>
    <row r="73" spans="1:9">
      <c r="B73" s="575">
        <v>43929</v>
      </c>
      <c r="C73" s="672">
        <v>18413235</v>
      </c>
      <c r="D73" s="683">
        <f t="shared" si="2"/>
        <v>-8866</v>
      </c>
      <c r="E73" s="684">
        <f t="shared" si="3"/>
        <v>-4.8126975310791575E-4</v>
      </c>
    </row>
    <row r="74" spans="1:9" s="573" customFormat="1">
      <c r="A74" s="423"/>
      <c r="B74" s="575">
        <v>43934</v>
      </c>
      <c r="C74" s="672">
        <v>18423316</v>
      </c>
      <c r="D74" s="683">
        <f t="shared" si="2"/>
        <v>10081</v>
      </c>
      <c r="E74" s="684">
        <f t="shared" si="3"/>
        <v>5.47486631219396E-4</v>
      </c>
      <c r="F74" s="572"/>
    </row>
    <row r="75" spans="1:9">
      <c r="B75" s="575">
        <v>43935</v>
      </c>
      <c r="C75" s="672">
        <v>18455661</v>
      </c>
      <c r="D75" s="683">
        <f t="shared" si="2"/>
        <v>32345</v>
      </c>
      <c r="E75" s="684">
        <f t="shared" si="3"/>
        <v>1.7556557136619855E-3</v>
      </c>
    </row>
    <row r="76" spans="1:9">
      <c r="B76" s="575">
        <v>43936</v>
      </c>
      <c r="C76" s="672">
        <v>18463413</v>
      </c>
      <c r="D76" s="683">
        <f t="shared" si="2"/>
        <v>7752</v>
      </c>
      <c r="E76" s="684">
        <f t="shared" si="3"/>
        <v>4.2003372298604624E-4</v>
      </c>
    </row>
    <row r="77" spans="1:9">
      <c r="B77" s="575">
        <v>43937</v>
      </c>
      <c r="C77" s="672">
        <v>18466784</v>
      </c>
      <c r="D77" s="683">
        <f t="shared" si="2"/>
        <v>3371</v>
      </c>
      <c r="E77" s="684">
        <f t="shared" si="3"/>
        <v>1.8257729489135066E-4</v>
      </c>
    </row>
    <row r="78" spans="1:9">
      <c r="B78" s="575">
        <v>43938</v>
      </c>
      <c r="C78" s="672">
        <v>18456537</v>
      </c>
      <c r="D78" s="683">
        <f t="shared" si="2"/>
        <v>-10247</v>
      </c>
      <c r="E78" s="684">
        <f t="shared" si="3"/>
        <v>-5.5488817110760369E-4</v>
      </c>
    </row>
    <row r="79" spans="1:9">
      <c r="B79" s="575">
        <v>43941</v>
      </c>
      <c r="C79" s="672">
        <v>18476408</v>
      </c>
      <c r="D79" s="683">
        <f t="shared" si="2"/>
        <v>19871</v>
      </c>
      <c r="E79" s="684">
        <f t="shared" si="3"/>
        <v>1.0766375078921087E-3</v>
      </c>
    </row>
    <row r="80" spans="1:9">
      <c r="B80" s="575">
        <v>43942</v>
      </c>
      <c r="C80" s="672">
        <v>18482652</v>
      </c>
      <c r="D80" s="683">
        <f t="shared" si="2"/>
        <v>6244</v>
      </c>
      <c r="E80" s="684">
        <f t="shared" si="3"/>
        <v>3.3794447492185853E-4</v>
      </c>
    </row>
    <row r="81" spans="2:6">
      <c r="B81" s="575">
        <v>43943</v>
      </c>
      <c r="C81" s="672">
        <v>18486282</v>
      </c>
      <c r="D81" s="683">
        <f t="shared" si="2"/>
        <v>3630</v>
      </c>
      <c r="E81" s="684">
        <f t="shared" si="3"/>
        <v>1.9640038669765936E-4</v>
      </c>
    </row>
    <row r="82" spans="2:6">
      <c r="B82" s="575">
        <v>43944</v>
      </c>
      <c r="C82" s="672">
        <v>18490241</v>
      </c>
      <c r="D82" s="683">
        <f t="shared" si="2"/>
        <v>3959</v>
      </c>
      <c r="E82" s="684">
        <f t="shared" si="3"/>
        <v>2.1415880164554757E-4</v>
      </c>
    </row>
    <row r="83" spans="2:6">
      <c r="B83" s="575">
        <v>43945</v>
      </c>
      <c r="C83" s="672">
        <v>18480673</v>
      </c>
      <c r="D83" s="683">
        <f t="shared" si="2"/>
        <v>-9568</v>
      </c>
      <c r="E83" s="684">
        <f t="shared" si="3"/>
        <v>-5.1746215746995006E-4</v>
      </c>
    </row>
    <row r="84" spans="2:6">
      <c r="B84" s="575">
        <v>43948</v>
      </c>
      <c r="C84" s="672">
        <v>18494205</v>
      </c>
      <c r="D84" s="683">
        <f t="shared" si="2"/>
        <v>13532</v>
      </c>
      <c r="E84" s="684">
        <f t="shared" si="3"/>
        <v>7.3222441628617574E-4</v>
      </c>
    </row>
    <row r="85" spans="2:6">
      <c r="B85" s="575">
        <v>43949</v>
      </c>
      <c r="C85" s="672">
        <v>18498378</v>
      </c>
      <c r="D85" s="683">
        <f t="shared" si="2"/>
        <v>4173</v>
      </c>
      <c r="E85" s="684">
        <f t="shared" si="3"/>
        <v>2.2563824722388048E-4</v>
      </c>
    </row>
    <row r="86" spans="2:6">
      <c r="B86" s="575">
        <v>43950</v>
      </c>
      <c r="C86" s="672">
        <v>18500250</v>
      </c>
      <c r="D86" s="683">
        <f t="shared" si="2"/>
        <v>1872</v>
      </c>
      <c r="E86" s="684">
        <f t="shared" si="3"/>
        <v>1.011980617975361E-4</v>
      </c>
    </row>
    <row r="87" spans="2:6">
      <c r="B87" s="631">
        <v>43951</v>
      </c>
      <c r="C87" s="673">
        <v>18396362</v>
      </c>
      <c r="D87" s="685">
        <f t="shared" si="2"/>
        <v>-103888</v>
      </c>
      <c r="E87" s="686">
        <f t="shared" si="3"/>
        <v>-5.6154916825448264E-3</v>
      </c>
    </row>
    <row r="88" spans="2:6">
      <c r="B88" s="575">
        <v>43955</v>
      </c>
      <c r="C88" s="672">
        <v>18479862</v>
      </c>
      <c r="D88" s="683">
        <f t="shared" si="2"/>
        <v>83500</v>
      </c>
      <c r="E88" s="684">
        <f t="shared" si="3"/>
        <v>4.5389409058160801E-3</v>
      </c>
    </row>
    <row r="89" spans="2:6">
      <c r="B89" s="575">
        <v>43956</v>
      </c>
      <c r="C89" s="672">
        <v>18496586</v>
      </c>
      <c r="D89" s="683">
        <f t="shared" si="2"/>
        <v>16724</v>
      </c>
      <c r="E89" s="684">
        <f t="shared" si="3"/>
        <v>9.0498511298409134E-4</v>
      </c>
    </row>
    <row r="90" spans="2:6">
      <c r="B90" s="575">
        <v>43957</v>
      </c>
      <c r="C90" s="672">
        <v>18507039</v>
      </c>
      <c r="D90" s="683">
        <f t="shared" si="2"/>
        <v>10453</v>
      </c>
      <c r="E90" s="684">
        <f t="shared" si="3"/>
        <v>5.6513131666569016E-4</v>
      </c>
    </row>
    <row r="91" spans="2:6">
      <c r="B91" s="575">
        <v>43958</v>
      </c>
      <c r="C91" s="672">
        <v>18513251</v>
      </c>
      <c r="D91" s="683">
        <f t="shared" si="2"/>
        <v>6212</v>
      </c>
      <c r="E91" s="684">
        <f t="shared" si="3"/>
        <v>3.3565607118468677E-4</v>
      </c>
    </row>
    <row r="92" spans="2:6">
      <c r="B92" s="575">
        <v>43959</v>
      </c>
      <c r="C92" s="672">
        <v>18506641</v>
      </c>
      <c r="D92" s="683">
        <f t="shared" si="2"/>
        <v>-6610</v>
      </c>
      <c r="E92" s="684">
        <f t="shared" si="3"/>
        <v>-3.5704155904325852E-4</v>
      </c>
    </row>
    <row r="93" spans="2:6">
      <c r="B93" s="575">
        <v>43962</v>
      </c>
      <c r="C93" s="672">
        <v>18538144</v>
      </c>
      <c r="D93" s="683">
        <f t="shared" si="2"/>
        <v>31503</v>
      </c>
      <c r="E93" s="684">
        <f t="shared" si="3"/>
        <v>1.7022538017568145E-3</v>
      </c>
    </row>
    <row r="94" spans="2:6">
      <c r="B94" s="575">
        <v>43963</v>
      </c>
      <c r="C94" s="672">
        <v>18546658</v>
      </c>
      <c r="D94" s="683">
        <f t="shared" si="2"/>
        <v>8514</v>
      </c>
      <c r="E94" s="684">
        <f t="shared" si="3"/>
        <v>4.5926927744233126E-4</v>
      </c>
    </row>
    <row r="95" spans="2:6">
      <c r="B95" s="575">
        <v>43964</v>
      </c>
      <c r="C95" s="672">
        <v>18550346</v>
      </c>
      <c r="D95" s="683">
        <f t="shared" si="2"/>
        <v>3688</v>
      </c>
      <c r="E95" s="684">
        <f t="shared" si="3"/>
        <v>1.9884984130302819E-4</v>
      </c>
      <c r="F95" s="557"/>
    </row>
    <row r="96" spans="2:6">
      <c r="B96" s="575">
        <v>43965</v>
      </c>
      <c r="C96" s="672">
        <v>18550999</v>
      </c>
      <c r="D96" s="683">
        <f t="shared" si="2"/>
        <v>653</v>
      </c>
      <c r="E96" s="684">
        <f t="shared" si="3"/>
        <v>3.520149974556297E-5</v>
      </c>
      <c r="F96" s="576"/>
    </row>
    <row r="97" spans="2:6">
      <c r="B97" s="575">
        <v>43966</v>
      </c>
      <c r="C97" s="672">
        <v>18538117</v>
      </c>
      <c r="D97" s="683">
        <f t="shared" si="2"/>
        <v>-12882</v>
      </c>
      <c r="E97" s="684">
        <f t="shared" si="3"/>
        <v>-6.9441004228398828E-4</v>
      </c>
      <c r="F97" s="576"/>
    </row>
    <row r="98" spans="2:6">
      <c r="B98" s="575">
        <v>43969</v>
      </c>
      <c r="C98" s="672">
        <v>18567497</v>
      </c>
      <c r="D98" s="683">
        <f t="shared" si="2"/>
        <v>29380</v>
      </c>
      <c r="E98" s="684">
        <f t="shared" si="3"/>
        <v>1.5848427324092196E-3</v>
      </c>
      <c r="F98" s="576"/>
    </row>
    <row r="99" spans="2:6">
      <c r="B99" s="575">
        <v>43970</v>
      </c>
      <c r="C99" s="672">
        <v>18575845</v>
      </c>
      <c r="D99" s="683">
        <f t="shared" si="2"/>
        <v>8348</v>
      </c>
      <c r="E99" s="684">
        <f t="shared" si="3"/>
        <v>4.4960287323592141E-4</v>
      </c>
      <c r="F99" s="576"/>
    </row>
    <row r="100" spans="2:6">
      <c r="B100" s="575">
        <v>43971</v>
      </c>
      <c r="C100" s="672">
        <v>18581845</v>
      </c>
      <c r="D100" s="683">
        <f t="shared" si="2"/>
        <v>6000</v>
      </c>
      <c r="E100" s="684">
        <f t="shared" si="3"/>
        <v>3.2300011116581651E-4</v>
      </c>
      <c r="F100" s="576"/>
    </row>
    <row r="101" spans="2:6">
      <c r="B101" s="575">
        <v>43972</v>
      </c>
      <c r="C101" s="672">
        <v>18586088</v>
      </c>
      <c r="D101" s="683">
        <f t="shared" si="2"/>
        <v>4243</v>
      </c>
      <c r="E101" s="684">
        <f t="shared" si="3"/>
        <v>2.2834115772685237E-4</v>
      </c>
      <c r="F101" s="576"/>
    </row>
    <row r="102" spans="2:6">
      <c r="B102" s="575">
        <v>43973</v>
      </c>
      <c r="C102" s="672">
        <v>18577040</v>
      </c>
      <c r="D102" s="683">
        <f t="shared" si="2"/>
        <v>-9048</v>
      </c>
      <c r="E102" s="684">
        <f t="shared" si="3"/>
        <v>-4.8681573013109602E-4</v>
      </c>
      <c r="F102" s="576"/>
    </row>
    <row r="103" spans="2:6">
      <c r="B103" s="575">
        <v>43976</v>
      </c>
      <c r="C103" s="672">
        <v>18599696</v>
      </c>
      <c r="D103" s="683">
        <f t="shared" si="2"/>
        <v>22656</v>
      </c>
      <c r="E103" s="684">
        <f t="shared" si="3"/>
        <v>1.2195699637831403E-3</v>
      </c>
      <c r="F103" s="576"/>
    </row>
    <row r="104" spans="2:6">
      <c r="B104" s="575">
        <v>43977</v>
      </c>
      <c r="C104" s="672">
        <v>18606011</v>
      </c>
      <c r="D104" s="683">
        <f t="shared" si="2"/>
        <v>6315</v>
      </c>
      <c r="E104" s="684">
        <f t="shared" si="3"/>
        <v>3.3952167820383572E-4</v>
      </c>
      <c r="F104" s="576"/>
    </row>
    <row r="105" spans="2:6">
      <c r="B105" s="575">
        <v>43978</v>
      </c>
      <c r="C105" s="672">
        <v>18608596</v>
      </c>
      <c r="D105" s="683">
        <f t="shared" si="2"/>
        <v>2585</v>
      </c>
      <c r="E105" s="684">
        <f t="shared" si="3"/>
        <v>1.3893359516981008E-4</v>
      </c>
      <c r="F105" s="576"/>
    </row>
    <row r="106" spans="2:6">
      <c r="B106" s="575">
        <v>43979</v>
      </c>
      <c r="C106" s="672">
        <v>18608140</v>
      </c>
      <c r="D106" s="683">
        <f t="shared" si="2"/>
        <v>-456</v>
      </c>
      <c r="E106" s="684">
        <f t="shared" si="3"/>
        <v>-2.4504804123859358E-5</v>
      </c>
      <c r="F106" s="576"/>
    </row>
    <row r="107" spans="2:6">
      <c r="B107" s="632">
        <v>43980</v>
      </c>
      <c r="C107" s="674">
        <v>18584176</v>
      </c>
      <c r="D107" s="679">
        <f t="shared" si="2"/>
        <v>-23964</v>
      </c>
      <c r="E107" s="680">
        <f t="shared" si="3"/>
        <v>-1.2878235008979555E-3</v>
      </c>
      <c r="F107" s="576"/>
    </row>
    <row r="108" spans="2:6">
      <c r="B108" s="607">
        <v>43983</v>
      </c>
      <c r="C108" s="675">
        <v>18593260</v>
      </c>
      <c r="D108" s="677">
        <f t="shared" si="2"/>
        <v>9084</v>
      </c>
      <c r="E108" s="678">
        <f t="shared" si="3"/>
        <v>4.8880294719544359E-4</v>
      </c>
    </row>
    <row r="109" spans="2:6">
      <c r="B109" s="607">
        <v>43984</v>
      </c>
      <c r="C109" s="675">
        <v>18596186</v>
      </c>
      <c r="D109" s="677">
        <f t="shared" si="2"/>
        <v>2926</v>
      </c>
      <c r="E109" s="678">
        <f t="shared" si="3"/>
        <v>1.5736885301453896E-4</v>
      </c>
    </row>
    <row r="110" spans="2:6">
      <c r="B110" s="607">
        <v>43985</v>
      </c>
      <c r="C110" s="675">
        <v>18592623</v>
      </c>
      <c r="D110" s="677">
        <f t="shared" si="2"/>
        <v>-3563</v>
      </c>
      <c r="E110" s="678">
        <f t="shared" si="3"/>
        <v>-1.9159842776361735E-4</v>
      </c>
    </row>
    <row r="111" spans="2:6">
      <c r="B111" s="607">
        <v>43986</v>
      </c>
      <c r="C111" s="675">
        <v>18597021</v>
      </c>
      <c r="D111" s="677">
        <f t="shared" si="2"/>
        <v>4398</v>
      </c>
      <c r="E111" s="678">
        <f t="shared" si="3"/>
        <v>2.3654542987294747E-4</v>
      </c>
    </row>
    <row r="112" spans="2:6">
      <c r="B112" s="607">
        <v>43987</v>
      </c>
      <c r="C112" s="675">
        <v>18589284</v>
      </c>
      <c r="D112" s="677">
        <f t="shared" si="2"/>
        <v>-7737</v>
      </c>
      <c r="E112" s="678">
        <f t="shared" si="3"/>
        <v>-4.1603437453774372E-4</v>
      </c>
    </row>
    <row r="113" spans="2:5">
      <c r="B113" s="607">
        <v>43990</v>
      </c>
      <c r="C113" s="675">
        <v>18623071</v>
      </c>
      <c r="D113" s="677">
        <f t="shared" si="2"/>
        <v>33787</v>
      </c>
      <c r="E113" s="678">
        <f t="shared" si="3"/>
        <v>1.8175525211192589E-3</v>
      </c>
    </row>
    <row r="114" spans="2:5">
      <c r="B114" s="607">
        <v>43991</v>
      </c>
      <c r="C114" s="675">
        <v>18631548</v>
      </c>
      <c r="D114" s="677">
        <f t="shared" si="2"/>
        <v>8477</v>
      </c>
      <c r="E114" s="678">
        <f t="shared" si="3"/>
        <v>4.5518808364097829E-4</v>
      </c>
    </row>
    <row r="115" spans="2:5">
      <c r="B115" s="607">
        <v>43992</v>
      </c>
      <c r="C115" s="675">
        <v>18638993</v>
      </c>
      <c r="D115" s="677">
        <f t="shared" si="2"/>
        <v>7445</v>
      </c>
      <c r="E115" s="678">
        <f t="shared" si="3"/>
        <v>3.9959105920783777E-4</v>
      </c>
    </row>
    <row r="116" spans="2:5">
      <c r="B116" s="607">
        <v>43993</v>
      </c>
      <c r="C116" s="675">
        <v>18643383</v>
      </c>
      <c r="D116" s="677">
        <f t="shared" si="2"/>
        <v>4390</v>
      </c>
      <c r="E116" s="678">
        <f t="shared" si="3"/>
        <v>2.3552774551705014E-4</v>
      </c>
    </row>
    <row r="117" spans="2:5">
      <c r="B117" s="607">
        <v>43994</v>
      </c>
      <c r="C117" s="675">
        <v>18631814</v>
      </c>
      <c r="D117" s="677">
        <f t="shared" si="2"/>
        <v>-11569</v>
      </c>
      <c r="E117" s="678">
        <f t="shared" si="3"/>
        <v>-6.2054188341242877E-4</v>
      </c>
    </row>
    <row r="118" spans="2:5">
      <c r="B118" s="607">
        <v>43997</v>
      </c>
      <c r="C118" s="675">
        <v>18668725</v>
      </c>
      <c r="D118" s="677">
        <f t="shared" si="2"/>
        <v>36911</v>
      </c>
      <c r="E118" s="678">
        <f t="shared" si="3"/>
        <v>1.981073877186601E-3</v>
      </c>
    </row>
    <row r="119" spans="2:5">
      <c r="B119" s="607">
        <v>43998</v>
      </c>
      <c r="C119" s="675">
        <v>18684873</v>
      </c>
      <c r="D119" s="677">
        <f t="shared" si="2"/>
        <v>16148</v>
      </c>
      <c r="E119" s="678">
        <f t="shared" si="3"/>
        <v>8.6497604951607521E-4</v>
      </c>
    </row>
    <row r="120" spans="2:5">
      <c r="B120" s="607">
        <v>43999</v>
      </c>
      <c r="C120" s="675">
        <v>18684590</v>
      </c>
      <c r="D120" s="677">
        <f t="shared" si="2"/>
        <v>-283</v>
      </c>
      <c r="E120" s="678">
        <f t="shared" si="3"/>
        <v>-1.5145941853589306E-5</v>
      </c>
    </row>
    <row r="121" spans="2:5">
      <c r="B121" s="607">
        <v>44000</v>
      </c>
      <c r="C121" s="675">
        <v>18681594</v>
      </c>
      <c r="D121" s="677">
        <f t="shared" si="2"/>
        <v>-2996</v>
      </c>
      <c r="E121" s="678">
        <f t="shared" si="3"/>
        <v>-1.603460391691458E-4</v>
      </c>
    </row>
    <row r="122" spans="2:5">
      <c r="B122" s="607">
        <v>44001</v>
      </c>
      <c r="C122" s="675">
        <v>18634728</v>
      </c>
      <c r="D122" s="677">
        <f t="shared" si="2"/>
        <v>-46866</v>
      </c>
      <c r="E122" s="678">
        <f t="shared" si="3"/>
        <v>-2.5086724398356575E-3</v>
      </c>
    </row>
    <row r="123" spans="2:5">
      <c r="B123" s="607">
        <v>44004</v>
      </c>
      <c r="C123" s="675">
        <v>18633805</v>
      </c>
      <c r="D123" s="677">
        <f t="shared" si="2"/>
        <v>-923</v>
      </c>
      <c r="E123" s="678">
        <f t="shared" si="3"/>
        <v>-4.9531176414263633E-5</v>
      </c>
    </row>
    <row r="124" spans="2:5">
      <c r="B124" s="607">
        <v>44005</v>
      </c>
      <c r="C124" s="675">
        <v>18621455</v>
      </c>
      <c r="D124" s="677">
        <f t="shared" si="2"/>
        <v>-12350</v>
      </c>
      <c r="E124" s="678">
        <f t="shared" si="3"/>
        <v>-6.6277392083902154E-4</v>
      </c>
    </row>
    <row r="125" spans="2:5">
      <c r="B125" s="607">
        <v>44006</v>
      </c>
      <c r="C125" s="675">
        <v>18622765</v>
      </c>
      <c r="D125" s="677">
        <f t="shared" si="2"/>
        <v>1310</v>
      </c>
      <c r="E125" s="678">
        <f t="shared" si="3"/>
        <v>7.0348960379273962E-5</v>
      </c>
    </row>
    <row r="126" spans="2:5">
      <c r="B126" s="607">
        <v>44007</v>
      </c>
      <c r="C126" s="675">
        <v>18623083</v>
      </c>
      <c r="D126" s="677">
        <f t="shared" si="2"/>
        <v>318</v>
      </c>
      <c r="E126" s="678">
        <f t="shared" si="3"/>
        <v>1.7075874608307728E-5</v>
      </c>
    </row>
    <row r="127" spans="2:5">
      <c r="B127" s="607">
        <v>44008</v>
      </c>
      <c r="C127" s="675">
        <v>18612566</v>
      </c>
      <c r="D127" s="677">
        <f t="shared" si="2"/>
        <v>-10517</v>
      </c>
      <c r="E127" s="678">
        <f t="shared" si="3"/>
        <v>-5.647292663626402E-4</v>
      </c>
    </row>
    <row r="128" spans="2:5">
      <c r="B128" s="607">
        <v>44011</v>
      </c>
      <c r="C128" s="675">
        <v>18645770</v>
      </c>
      <c r="D128" s="677">
        <f t="shared" si="2"/>
        <v>33204</v>
      </c>
      <c r="E128" s="678">
        <f t="shared" si="3"/>
        <v>1.7839560649508535E-3</v>
      </c>
    </row>
    <row r="129" spans="2:13">
      <c r="B129" s="632">
        <v>44012</v>
      </c>
      <c r="C129" s="674">
        <v>18484270</v>
      </c>
      <c r="D129" s="679">
        <f t="shared" si="2"/>
        <v>-161500</v>
      </c>
      <c r="E129" s="680">
        <f t="shared" si="3"/>
        <v>-8.6614819339722038E-3</v>
      </c>
    </row>
    <row r="130" spans="2:13">
      <c r="B130" s="607">
        <v>44013</v>
      </c>
      <c r="C130" s="675">
        <v>18658421</v>
      </c>
      <c r="D130" s="677">
        <f t="shared" si="2"/>
        <v>174151</v>
      </c>
      <c r="E130" s="678">
        <f t="shared" si="3"/>
        <v>9.4215784556272997E-3</v>
      </c>
    </row>
    <row r="131" spans="2:13">
      <c r="B131" s="607">
        <v>44014</v>
      </c>
      <c r="C131" s="675">
        <v>18653210</v>
      </c>
      <c r="D131" s="677">
        <f t="shared" si="2"/>
        <v>-5211</v>
      </c>
      <c r="E131" s="678">
        <f t="shared" si="3"/>
        <v>-2.7928408304223051E-4</v>
      </c>
    </row>
    <row r="132" spans="2:13">
      <c r="B132" s="607">
        <v>44015</v>
      </c>
      <c r="C132" s="675">
        <v>18639231</v>
      </c>
      <c r="D132" s="677">
        <f t="shared" si="2"/>
        <v>-13979</v>
      </c>
      <c r="E132" s="678">
        <f t="shared" si="3"/>
        <v>-7.494152480993499E-4</v>
      </c>
    </row>
    <row r="133" spans="2:13">
      <c r="B133" s="607">
        <v>44018</v>
      </c>
      <c r="C133" s="675">
        <v>18713439</v>
      </c>
      <c r="D133" s="677">
        <f t="shared" si="2"/>
        <v>74208</v>
      </c>
      <c r="E133" s="678">
        <f t="shared" si="3"/>
        <v>3.9812801289924593E-3</v>
      </c>
    </row>
    <row r="134" spans="2:13">
      <c r="B134" s="607">
        <v>44019</v>
      </c>
      <c r="C134" s="675">
        <v>18725857</v>
      </c>
      <c r="D134" s="677">
        <f t="shared" si="2"/>
        <v>12418</v>
      </c>
      <c r="E134" s="678">
        <f t="shared" si="3"/>
        <v>6.6358727543347484E-4</v>
      </c>
    </row>
    <row r="135" spans="2:13">
      <c r="B135" s="607">
        <v>44020</v>
      </c>
      <c r="C135" s="675">
        <v>18746742</v>
      </c>
      <c r="D135" s="677">
        <f t="shared" ref="D135:D140" si="4">C135-C134</f>
        <v>20885</v>
      </c>
      <c r="E135" s="678">
        <f t="shared" ref="E135:E140" si="5">C135/C134-1</f>
        <v>1.1153027602421872E-3</v>
      </c>
    </row>
    <row r="136" spans="2:13">
      <c r="B136" s="607">
        <v>44021</v>
      </c>
      <c r="C136" s="675">
        <v>18745980</v>
      </c>
      <c r="D136" s="677">
        <f t="shared" si="4"/>
        <v>-762</v>
      </c>
      <c r="E136" s="678">
        <f t="shared" si="5"/>
        <v>-4.0647062833687464E-5</v>
      </c>
    </row>
    <row r="137" spans="2:13">
      <c r="B137" s="607">
        <v>44022</v>
      </c>
      <c r="C137" s="675">
        <v>18752251</v>
      </c>
      <c r="D137" s="677">
        <f t="shared" si="4"/>
        <v>6271</v>
      </c>
      <c r="E137" s="678">
        <f t="shared" si="5"/>
        <v>3.3452505550513045E-4</v>
      </c>
    </row>
    <row r="138" spans="2:13">
      <c r="B138" s="607">
        <v>44025</v>
      </c>
      <c r="C138" s="675">
        <v>18788383</v>
      </c>
      <c r="D138" s="677">
        <f t="shared" si="4"/>
        <v>36132</v>
      </c>
      <c r="E138" s="678">
        <f t="shared" si="5"/>
        <v>1.9268086801953466E-3</v>
      </c>
    </row>
    <row r="139" spans="2:13">
      <c r="B139" s="607">
        <v>44026</v>
      </c>
      <c r="C139" s="675">
        <v>18801972</v>
      </c>
      <c r="D139" s="677">
        <f t="shared" si="4"/>
        <v>13589</v>
      </c>
      <c r="E139" s="678">
        <f t="shared" si="5"/>
        <v>7.2326607350925443E-4</v>
      </c>
    </row>
    <row r="140" spans="2:13">
      <c r="B140" s="607">
        <v>44027</v>
      </c>
      <c r="C140" s="675">
        <v>18810078</v>
      </c>
      <c r="D140" s="677">
        <f t="shared" si="4"/>
        <v>8106</v>
      </c>
      <c r="E140" s="678">
        <f t="shared" si="5"/>
        <v>4.3112499050623754E-4</v>
      </c>
    </row>
    <row r="141" spans="2:13">
      <c r="B141" s="607">
        <v>44028</v>
      </c>
      <c r="C141" s="675">
        <v>18806595</v>
      </c>
      <c r="D141" s="677">
        <f t="shared" ref="D141:D173" si="6">C141-C140</f>
        <v>-3483</v>
      </c>
      <c r="E141" s="678">
        <f t="shared" ref="E141:E173" si="7">C141/C140-1</f>
        <v>-1.8516669627843818E-4</v>
      </c>
    </row>
    <row r="142" spans="2:13">
      <c r="B142" s="607">
        <v>44029</v>
      </c>
      <c r="C142" s="675">
        <v>18815564</v>
      </c>
      <c r="D142" s="677">
        <f t="shared" si="6"/>
        <v>8969</v>
      </c>
      <c r="E142" s="678">
        <f t="shared" si="7"/>
        <v>4.7690717006454442E-4</v>
      </c>
    </row>
    <row r="143" spans="2:13">
      <c r="B143" s="607">
        <v>44032</v>
      </c>
      <c r="C143" s="675">
        <v>18845698</v>
      </c>
      <c r="D143" s="677">
        <f t="shared" si="6"/>
        <v>30134</v>
      </c>
      <c r="E143" s="678">
        <f t="shared" si="7"/>
        <v>1.6015464644056898E-3</v>
      </c>
      <c r="J143" s="607"/>
      <c r="K143" s="701"/>
      <c r="L143" s="702"/>
      <c r="M143" s="703"/>
    </row>
    <row r="144" spans="2:13">
      <c r="B144" s="607">
        <v>44033</v>
      </c>
      <c r="C144" s="675">
        <v>18858871</v>
      </c>
      <c r="D144" s="677">
        <f t="shared" si="6"/>
        <v>13173</v>
      </c>
      <c r="E144" s="678">
        <f t="shared" si="7"/>
        <v>6.9899241726156802E-4</v>
      </c>
      <c r="J144" s="607"/>
      <c r="K144" s="701"/>
      <c r="L144" s="702"/>
      <c r="M144" s="703"/>
    </row>
    <row r="145" spans="2:13">
      <c r="B145" s="607">
        <v>44034</v>
      </c>
      <c r="C145" s="675">
        <v>18865077</v>
      </c>
      <c r="D145" s="677">
        <f t="shared" si="6"/>
        <v>6206</v>
      </c>
      <c r="E145" s="678">
        <f t="shared" si="7"/>
        <v>3.2907590279407373E-4</v>
      </c>
      <c r="J145" s="607"/>
      <c r="K145" s="701"/>
      <c r="L145" s="702"/>
      <c r="M145" s="703"/>
    </row>
    <row r="146" spans="2:13">
      <c r="B146" s="607">
        <v>44035</v>
      </c>
      <c r="C146" s="675">
        <v>18869125</v>
      </c>
      <c r="D146" s="677">
        <f t="shared" si="6"/>
        <v>4048</v>
      </c>
      <c r="E146" s="678">
        <f t="shared" si="7"/>
        <v>2.1457638365318665E-4</v>
      </c>
      <c r="J146" s="607"/>
      <c r="K146" s="701"/>
      <c r="L146" s="702"/>
      <c r="M146" s="703"/>
    </row>
    <row r="147" spans="2:13">
      <c r="B147" s="607">
        <v>44036</v>
      </c>
      <c r="C147" s="675">
        <v>18854492</v>
      </c>
      <c r="D147" s="677">
        <f t="shared" si="6"/>
        <v>-14633</v>
      </c>
      <c r="E147" s="678">
        <f t="shared" si="7"/>
        <v>-7.7549965883416672E-4</v>
      </c>
      <c r="J147" s="607"/>
      <c r="K147" s="701"/>
      <c r="L147" s="702"/>
      <c r="M147" s="703"/>
    </row>
    <row r="148" spans="2:13">
      <c r="B148" s="607">
        <v>44039</v>
      </c>
      <c r="C148" s="675">
        <v>18865622</v>
      </c>
      <c r="D148" s="677">
        <f t="shared" si="6"/>
        <v>11130</v>
      </c>
      <c r="E148" s="678">
        <f t="shared" si="7"/>
        <v>5.9031025603872855E-4</v>
      </c>
      <c r="J148" s="607"/>
      <c r="K148" s="701"/>
      <c r="L148" s="702"/>
      <c r="M148" s="703"/>
    </row>
    <row r="149" spans="2:13">
      <c r="B149" s="607">
        <v>44040</v>
      </c>
      <c r="C149" s="675">
        <v>18863231</v>
      </c>
      <c r="D149" s="677">
        <f t="shared" si="6"/>
        <v>-2391</v>
      </c>
      <c r="E149" s="678">
        <f t="shared" si="7"/>
        <v>-1.2673846640198771E-4</v>
      </c>
      <c r="J149" s="607"/>
      <c r="K149" s="701"/>
      <c r="L149" s="702"/>
      <c r="M149" s="703"/>
    </row>
    <row r="150" spans="2:13">
      <c r="B150" s="607">
        <v>44041</v>
      </c>
      <c r="C150" s="675">
        <v>18862234</v>
      </c>
      <c r="D150" s="677">
        <f t="shared" si="6"/>
        <v>-997</v>
      </c>
      <c r="E150" s="678">
        <f t="shared" si="7"/>
        <v>-5.2854147839287435E-5</v>
      </c>
    </row>
    <row r="151" spans="2:13">
      <c r="B151" s="607">
        <v>44042</v>
      </c>
      <c r="C151" s="675">
        <v>18851829</v>
      </c>
      <c r="D151" s="677">
        <f t="shared" si="6"/>
        <v>-10405</v>
      </c>
      <c r="E151" s="678">
        <f t="shared" si="7"/>
        <v>-5.5163137091818193E-4</v>
      </c>
    </row>
    <row r="152" spans="2:13">
      <c r="B152" s="632">
        <v>44043</v>
      </c>
      <c r="C152" s="674">
        <v>18673847</v>
      </c>
      <c r="D152" s="679">
        <f t="shared" si="6"/>
        <v>-177982</v>
      </c>
      <c r="E152" s="680">
        <f t="shared" si="7"/>
        <v>-9.441099852963819E-3</v>
      </c>
    </row>
    <row r="153" spans="2:13">
      <c r="B153" s="607">
        <v>44046</v>
      </c>
      <c r="C153" s="675">
        <v>18777103</v>
      </c>
      <c r="D153" s="677">
        <f t="shared" si="6"/>
        <v>103256</v>
      </c>
      <c r="E153" s="678">
        <f t="shared" si="7"/>
        <v>5.5294444685125566E-3</v>
      </c>
    </row>
    <row r="154" spans="2:13">
      <c r="B154" s="607">
        <v>44047</v>
      </c>
      <c r="C154" s="675">
        <v>18777462</v>
      </c>
      <c r="D154" s="677">
        <f t="shared" si="6"/>
        <v>359</v>
      </c>
      <c r="E154" s="678">
        <f t="shared" si="7"/>
        <v>1.911903023588124E-5</v>
      </c>
    </row>
    <row r="155" spans="2:13">
      <c r="B155" s="607">
        <v>44048</v>
      </c>
      <c r="C155" s="675">
        <v>18783395</v>
      </c>
      <c r="D155" s="677">
        <f t="shared" si="6"/>
        <v>5933</v>
      </c>
      <c r="E155" s="678">
        <f t="shared" si="7"/>
        <v>3.1596389330990071E-4</v>
      </c>
    </row>
    <row r="156" spans="2:13">
      <c r="B156" s="607">
        <v>44049</v>
      </c>
      <c r="C156" s="675">
        <v>18787859</v>
      </c>
      <c r="D156" s="677">
        <f t="shared" si="6"/>
        <v>4464</v>
      </c>
      <c r="E156" s="678">
        <f t="shared" si="7"/>
        <v>2.3765671754216733E-4</v>
      </c>
    </row>
    <row r="157" spans="2:13">
      <c r="B157" s="607">
        <v>44050</v>
      </c>
      <c r="C157" s="675">
        <v>18768445</v>
      </c>
      <c r="D157" s="677">
        <f t="shared" si="6"/>
        <v>-19414</v>
      </c>
      <c r="E157" s="678">
        <f t="shared" si="7"/>
        <v>-1.0333268947781971E-3</v>
      </c>
    </row>
    <row r="158" spans="2:13">
      <c r="B158" s="607">
        <v>44053</v>
      </c>
      <c r="C158" s="675">
        <v>18782091</v>
      </c>
      <c r="D158" s="677">
        <f t="shared" si="6"/>
        <v>13646</v>
      </c>
      <c r="E158" s="678">
        <f t="shared" si="7"/>
        <v>7.2707142227290689E-4</v>
      </c>
    </row>
    <row r="159" spans="2:13">
      <c r="B159" s="607">
        <v>44054</v>
      </c>
      <c r="C159" s="675">
        <v>18788387</v>
      </c>
      <c r="D159" s="677">
        <f t="shared" si="6"/>
        <v>6296</v>
      </c>
      <c r="E159" s="678">
        <f t="shared" si="7"/>
        <v>3.3521294301053217E-4</v>
      </c>
    </row>
    <row r="160" spans="2:13">
      <c r="B160" s="607">
        <v>44055</v>
      </c>
      <c r="C160" s="675">
        <v>18791947</v>
      </c>
      <c r="D160" s="677">
        <f t="shared" si="6"/>
        <v>3560</v>
      </c>
      <c r="E160" s="678">
        <f t="shared" si="7"/>
        <v>1.8947874556762834E-4</v>
      </c>
    </row>
    <row r="161" spans="2:5">
      <c r="B161" s="607">
        <v>44056</v>
      </c>
      <c r="C161" s="675">
        <v>18793248</v>
      </c>
      <c r="D161" s="677">
        <f t="shared" si="6"/>
        <v>1301</v>
      </c>
      <c r="E161" s="678">
        <f t="shared" si="7"/>
        <v>6.9231783167644778E-5</v>
      </c>
    </row>
    <row r="162" spans="2:5">
      <c r="B162" s="607">
        <v>44057</v>
      </c>
      <c r="C162" s="675">
        <v>18795882</v>
      </c>
      <c r="D162" s="677">
        <f t="shared" si="6"/>
        <v>2634</v>
      </c>
      <c r="E162" s="678">
        <f t="shared" si="7"/>
        <v>1.4015672011558067E-4</v>
      </c>
    </row>
    <row r="163" spans="2:5">
      <c r="B163" s="607">
        <v>44060</v>
      </c>
      <c r="C163" s="675">
        <v>18817729</v>
      </c>
      <c r="D163" s="677">
        <f t="shared" si="6"/>
        <v>21847</v>
      </c>
      <c r="E163" s="678">
        <f t="shared" si="7"/>
        <v>1.1623290676117115E-3</v>
      </c>
    </row>
    <row r="164" spans="2:5">
      <c r="B164" s="607">
        <v>44061</v>
      </c>
      <c r="C164" s="675">
        <v>18819170</v>
      </c>
      <c r="D164" s="677">
        <f t="shared" si="6"/>
        <v>1441</v>
      </c>
      <c r="E164" s="678">
        <f t="shared" si="7"/>
        <v>7.65767218775526E-5</v>
      </c>
    </row>
    <row r="165" spans="2:5">
      <c r="B165" s="607">
        <v>44062</v>
      </c>
      <c r="C165" s="675">
        <v>18820592</v>
      </c>
      <c r="D165" s="677">
        <f t="shared" si="6"/>
        <v>1422</v>
      </c>
      <c r="E165" s="678">
        <f t="shared" si="7"/>
        <v>7.5561249513134143E-5</v>
      </c>
    </row>
    <row r="166" spans="2:5">
      <c r="B166" s="607">
        <v>44063</v>
      </c>
      <c r="C166" s="675">
        <v>18821671</v>
      </c>
      <c r="D166" s="677">
        <f t="shared" si="6"/>
        <v>1079</v>
      </c>
      <c r="E166" s="678">
        <f t="shared" si="7"/>
        <v>5.7330821474632643E-5</v>
      </c>
    </row>
    <row r="167" spans="2:5">
      <c r="B167" s="607">
        <v>44064</v>
      </c>
      <c r="C167" s="675">
        <v>18806561</v>
      </c>
      <c r="D167" s="677">
        <f t="shared" si="6"/>
        <v>-15110</v>
      </c>
      <c r="E167" s="678">
        <f t="shared" si="7"/>
        <v>-8.0279800874216711E-4</v>
      </c>
    </row>
    <row r="168" spans="2:5">
      <c r="B168" s="607">
        <v>44067</v>
      </c>
      <c r="C168" s="675">
        <v>18827804</v>
      </c>
      <c r="D168" s="677">
        <f t="shared" si="6"/>
        <v>21243</v>
      </c>
      <c r="E168" s="678">
        <f t="shared" si="7"/>
        <v>1.1295526066674721E-3</v>
      </c>
    </row>
    <row r="169" spans="2:5">
      <c r="B169" s="607">
        <v>44068</v>
      </c>
      <c r="C169" s="675">
        <v>18827938</v>
      </c>
      <c r="D169" s="677">
        <f t="shared" si="6"/>
        <v>134</v>
      </c>
      <c r="E169" s="678">
        <f t="shared" si="7"/>
        <v>7.1171337878705998E-6</v>
      </c>
    </row>
    <row r="170" spans="2:5">
      <c r="B170" s="607">
        <v>44069</v>
      </c>
      <c r="C170" s="675">
        <v>18829729</v>
      </c>
      <c r="D170" s="677">
        <f t="shared" si="6"/>
        <v>1791</v>
      </c>
      <c r="E170" s="678">
        <f t="shared" si="7"/>
        <v>9.5124596225071301E-5</v>
      </c>
    </row>
    <row r="171" spans="2:5">
      <c r="B171" s="607">
        <v>44070</v>
      </c>
      <c r="C171" s="675">
        <v>18828708</v>
      </c>
      <c r="D171" s="677">
        <f t="shared" si="6"/>
        <v>-1021</v>
      </c>
      <c r="E171" s="678">
        <f t="shared" si="7"/>
        <v>-5.4222766562417313E-5</v>
      </c>
    </row>
    <row r="172" spans="2:5">
      <c r="B172" s="607">
        <v>44071</v>
      </c>
      <c r="C172" s="675">
        <v>18802872</v>
      </c>
      <c r="D172" s="677">
        <f t="shared" si="6"/>
        <v>-25836</v>
      </c>
      <c r="E172" s="678">
        <f t="shared" si="7"/>
        <v>-1.3721600016315394E-3</v>
      </c>
    </row>
    <row r="173" spans="2:5">
      <c r="B173" s="632">
        <v>44074</v>
      </c>
      <c r="C173" s="674">
        <v>18591306</v>
      </c>
      <c r="D173" s="679">
        <f t="shared" si="6"/>
        <v>-211566</v>
      </c>
      <c r="E173" s="680">
        <f t="shared" si="7"/>
        <v>-1.1251791747558526E-2</v>
      </c>
    </row>
    <row r="174" spans="2:5">
      <c r="B174" s="577"/>
      <c r="C174" s="675"/>
      <c r="D174" s="676"/>
      <c r="E174" s="681"/>
    </row>
    <row r="175" spans="2:5">
      <c r="B175" s="577"/>
      <c r="C175" s="675"/>
      <c r="D175" s="676"/>
      <c r="E175" s="681"/>
    </row>
    <row r="176" spans="2:5">
      <c r="B176" s="577"/>
      <c r="C176" s="675"/>
      <c r="D176" s="676"/>
      <c r="E176" s="681"/>
    </row>
    <row r="177" spans="2:5">
      <c r="B177" s="577"/>
      <c r="C177" s="675"/>
      <c r="D177" s="676"/>
      <c r="E177" s="681"/>
    </row>
    <row r="178" spans="2:5">
      <c r="B178" s="577"/>
      <c r="C178" s="675"/>
      <c r="D178" s="676"/>
      <c r="E178" s="681"/>
    </row>
    <row r="179" spans="2:5">
      <c r="B179" s="577"/>
      <c r="C179" s="675"/>
      <c r="D179" s="676"/>
      <c r="E179" s="681"/>
    </row>
    <row r="180" spans="2:5">
      <c r="B180" s="577"/>
      <c r="C180" s="675"/>
      <c r="D180" s="676"/>
      <c r="E180" s="681"/>
    </row>
    <row r="181" spans="2:5">
      <c r="B181" s="577"/>
      <c r="C181" s="675"/>
      <c r="D181" s="676"/>
      <c r="E181" s="681"/>
    </row>
    <row r="182" spans="2:5">
      <c r="B182" s="577"/>
      <c r="C182" s="675"/>
      <c r="D182" s="676"/>
      <c r="E182" s="681"/>
    </row>
    <row r="183" spans="2:5">
      <c r="B183" s="577"/>
      <c r="C183" s="675"/>
      <c r="D183" s="676"/>
      <c r="E183" s="681"/>
    </row>
    <row r="184" spans="2:5">
      <c r="B184" s="577"/>
      <c r="C184" s="675"/>
      <c r="D184" s="676"/>
      <c r="E184" s="681"/>
    </row>
    <row r="185" spans="2:5">
      <c r="B185" s="577"/>
      <c r="C185" s="675"/>
      <c r="D185" s="676"/>
      <c r="E185" s="681"/>
    </row>
    <row r="186" spans="2:5">
      <c r="B186" s="577"/>
      <c r="C186" s="675"/>
      <c r="D186" s="676"/>
      <c r="E186" s="681"/>
    </row>
    <row r="187" spans="2:5">
      <c r="B187" s="577"/>
      <c r="C187" s="675"/>
      <c r="D187" s="676"/>
      <c r="E187" s="681"/>
    </row>
    <row r="188" spans="2:5">
      <c r="B188" s="577"/>
      <c r="C188" s="675"/>
      <c r="D188" s="676"/>
      <c r="E188" s="681"/>
    </row>
    <row r="189" spans="2:5">
      <c r="B189" s="577"/>
      <c r="C189" s="675"/>
      <c r="D189" s="676"/>
      <c r="E189" s="681"/>
    </row>
    <row r="190" spans="2:5">
      <c r="B190" s="577"/>
      <c r="C190" s="675"/>
      <c r="D190" s="676"/>
      <c r="E190" s="681"/>
    </row>
    <row r="191" spans="2:5">
      <c r="B191" s="577"/>
      <c r="C191" s="675"/>
      <c r="D191" s="676"/>
      <c r="E191" s="681"/>
    </row>
    <row r="192" spans="2:5">
      <c r="B192" s="577"/>
      <c r="C192" s="675"/>
      <c r="D192" s="676"/>
      <c r="E192" s="681"/>
    </row>
    <row r="193" spans="2:5">
      <c r="B193" s="577"/>
      <c r="C193" s="675"/>
      <c r="D193" s="676"/>
      <c r="E193" s="681"/>
    </row>
    <row r="194" spans="2:5">
      <c r="B194" s="577"/>
      <c r="C194" s="675"/>
      <c r="D194" s="676"/>
      <c r="E194" s="681"/>
    </row>
    <row r="195" spans="2:5">
      <c r="B195" s="577"/>
      <c r="C195" s="675"/>
      <c r="D195" s="676"/>
      <c r="E195" s="681"/>
    </row>
    <row r="196" spans="2:5">
      <c r="B196" s="577"/>
      <c r="C196" s="675"/>
      <c r="D196" s="676"/>
      <c r="E196" s="681"/>
    </row>
    <row r="197" spans="2:5">
      <c r="B197" s="577"/>
      <c r="C197" s="675"/>
      <c r="D197" s="676"/>
      <c r="E197" s="681"/>
    </row>
    <row r="198" spans="2:5">
      <c r="B198" s="577"/>
      <c r="C198" s="675"/>
      <c r="D198" s="676"/>
      <c r="E198" s="681"/>
    </row>
    <row r="199" spans="2:5">
      <c r="B199" s="577"/>
      <c r="C199" s="675"/>
      <c r="D199" s="676"/>
      <c r="E199" s="681"/>
    </row>
    <row r="200" spans="2:5">
      <c r="B200" s="577"/>
      <c r="C200" s="675"/>
      <c r="D200" s="676"/>
      <c r="E200" s="681"/>
    </row>
    <row r="201" spans="2:5">
      <c r="B201" s="577"/>
      <c r="C201" s="675"/>
      <c r="D201" s="676"/>
      <c r="E201" s="681"/>
    </row>
    <row r="202" spans="2:5">
      <c r="B202" s="577"/>
      <c r="C202" s="675"/>
      <c r="D202" s="676"/>
      <c r="E202" s="681"/>
    </row>
    <row r="203" spans="2:5">
      <c r="B203" s="577"/>
      <c r="C203" s="675"/>
      <c r="D203" s="676"/>
      <c r="E203" s="681"/>
    </row>
    <row r="204" spans="2:5">
      <c r="B204" s="577"/>
      <c r="C204" s="675"/>
      <c r="D204" s="676"/>
      <c r="E204" s="681"/>
    </row>
    <row r="205" spans="2:5">
      <c r="B205" s="577"/>
      <c r="C205" s="675"/>
      <c r="D205" s="676"/>
      <c r="E205" s="681"/>
    </row>
    <row r="206" spans="2:5">
      <c r="B206" s="577"/>
      <c r="C206" s="675"/>
      <c r="D206" s="676"/>
      <c r="E206" s="681"/>
    </row>
    <row r="207" spans="2:5">
      <c r="B207" s="577"/>
      <c r="C207" s="675"/>
      <c r="D207" s="676"/>
      <c r="E207" s="681"/>
    </row>
    <row r="208" spans="2:5">
      <c r="B208" s="577"/>
      <c r="C208" s="675"/>
      <c r="D208" s="676"/>
      <c r="E208" s="681"/>
    </row>
    <row r="209" spans="2:5">
      <c r="B209" s="577"/>
      <c r="C209" s="675"/>
      <c r="D209" s="676"/>
      <c r="E209" s="681"/>
    </row>
    <row r="210" spans="2:5">
      <c r="B210" s="577"/>
      <c r="C210" s="675"/>
      <c r="D210" s="676"/>
      <c r="E210" s="681"/>
    </row>
    <row r="211" spans="2:5">
      <c r="B211" s="577"/>
      <c r="C211" s="675"/>
      <c r="D211" s="676"/>
      <c r="E211" s="681"/>
    </row>
    <row r="212" spans="2:5">
      <c r="B212" s="577"/>
      <c r="C212" s="675"/>
      <c r="D212" s="676"/>
      <c r="E212" s="681"/>
    </row>
    <row r="213" spans="2:5">
      <c r="B213" s="577"/>
      <c r="C213" s="675"/>
      <c r="D213" s="676"/>
      <c r="E213" s="681"/>
    </row>
    <row r="214" spans="2:5">
      <c r="B214" s="577"/>
      <c r="C214" s="675"/>
      <c r="D214" s="676"/>
      <c r="E214" s="681"/>
    </row>
    <row r="215" spans="2:5">
      <c r="B215" s="577"/>
      <c r="C215" s="675"/>
      <c r="D215" s="676"/>
      <c r="E215" s="681"/>
    </row>
    <row r="216" spans="2:5">
      <c r="B216" s="577"/>
      <c r="C216" s="675"/>
      <c r="D216" s="676"/>
      <c r="E216" s="681"/>
    </row>
    <row r="217" spans="2:5">
      <c r="B217" s="577"/>
      <c r="C217" s="675"/>
      <c r="D217" s="676"/>
      <c r="E217" s="681"/>
    </row>
    <row r="218" spans="2:5">
      <c r="B218" s="577"/>
      <c r="C218" s="675"/>
      <c r="D218" s="676"/>
      <c r="E218" s="681"/>
    </row>
    <row r="219" spans="2:5">
      <c r="B219" s="577"/>
      <c r="C219" s="675"/>
      <c r="D219" s="676"/>
      <c r="E219" s="681"/>
    </row>
    <row r="220" spans="2:5">
      <c r="B220" s="577"/>
      <c r="C220" s="675"/>
      <c r="D220" s="676"/>
      <c r="E220" s="681"/>
    </row>
    <row r="221" spans="2:5">
      <c r="B221" s="577"/>
      <c r="C221" s="675"/>
      <c r="D221" s="676"/>
      <c r="E221" s="681"/>
    </row>
    <row r="222" spans="2:5">
      <c r="B222" s="577"/>
      <c r="C222" s="675"/>
      <c r="D222" s="676"/>
      <c r="E222" s="681"/>
    </row>
    <row r="223" spans="2:5">
      <c r="B223" s="577"/>
      <c r="C223" s="675"/>
      <c r="D223" s="676"/>
      <c r="E223" s="681"/>
    </row>
    <row r="224" spans="2:5">
      <c r="B224" s="577"/>
      <c r="C224" s="675"/>
      <c r="D224" s="676"/>
      <c r="E224" s="681"/>
    </row>
    <row r="225" spans="2:5">
      <c r="B225" s="577"/>
      <c r="C225" s="675"/>
      <c r="D225" s="676"/>
      <c r="E225" s="681"/>
    </row>
    <row r="226" spans="2:5">
      <c r="B226" s="577"/>
      <c r="C226" s="675"/>
      <c r="D226" s="676"/>
      <c r="E226" s="681"/>
    </row>
    <row r="227" spans="2:5">
      <c r="B227" s="577"/>
      <c r="C227" s="675"/>
      <c r="D227" s="676"/>
      <c r="E227" s="681"/>
    </row>
    <row r="228" spans="2:5">
      <c r="B228" s="577"/>
      <c r="C228" s="675"/>
      <c r="D228" s="676"/>
      <c r="E228" s="681"/>
    </row>
    <row r="229" spans="2:5">
      <c r="B229" s="577"/>
      <c r="C229" s="675"/>
      <c r="D229" s="676"/>
      <c r="E229" s="681"/>
    </row>
    <row r="230" spans="2:5">
      <c r="B230" s="577"/>
      <c r="C230" s="675"/>
      <c r="D230" s="676"/>
      <c r="E230" s="681"/>
    </row>
    <row r="231" spans="2:5">
      <c r="B231" s="577"/>
      <c r="C231" s="675"/>
      <c r="D231" s="676"/>
      <c r="E231" s="681"/>
    </row>
    <row r="232" spans="2:5">
      <c r="B232" s="577"/>
      <c r="C232" s="675"/>
      <c r="D232" s="676"/>
      <c r="E232" s="681"/>
    </row>
    <row r="233" spans="2:5">
      <c r="B233" s="577"/>
      <c r="C233" s="675"/>
      <c r="D233" s="676"/>
      <c r="E233" s="681"/>
    </row>
    <row r="234" spans="2:5">
      <c r="B234" s="577"/>
      <c r="C234" s="675"/>
      <c r="D234" s="676"/>
      <c r="E234" s="681"/>
    </row>
    <row r="235" spans="2:5">
      <c r="B235" s="577"/>
      <c r="C235" s="675"/>
      <c r="D235" s="676"/>
      <c r="E235" s="681"/>
    </row>
    <row r="236" spans="2:5">
      <c r="B236" s="577"/>
      <c r="C236" s="675"/>
      <c r="D236" s="676"/>
      <c r="E236" s="681"/>
    </row>
    <row r="237" spans="2:5">
      <c r="B237" s="577"/>
      <c r="C237" s="675"/>
      <c r="D237" s="676"/>
      <c r="E237" s="681"/>
    </row>
    <row r="238" spans="2:5">
      <c r="B238" s="577"/>
      <c r="C238" s="675"/>
      <c r="D238" s="676"/>
      <c r="E238" s="681"/>
    </row>
    <row r="239" spans="2:5">
      <c r="B239" s="577"/>
      <c r="C239" s="675"/>
      <c r="D239" s="676"/>
      <c r="E239" s="681"/>
    </row>
    <row r="240" spans="2:5">
      <c r="B240" s="577"/>
      <c r="C240" s="675"/>
      <c r="D240" s="676"/>
      <c r="E240" s="681"/>
    </row>
    <row r="241" spans="2:5">
      <c r="B241" s="577"/>
      <c r="C241" s="675"/>
      <c r="D241" s="676"/>
      <c r="E241" s="681"/>
    </row>
    <row r="242" spans="2:5">
      <c r="B242" s="577"/>
      <c r="C242" s="675"/>
      <c r="D242" s="676"/>
      <c r="E242" s="681"/>
    </row>
    <row r="243" spans="2:5">
      <c r="B243" s="577"/>
      <c r="C243" s="675"/>
      <c r="D243" s="676"/>
      <c r="E243" s="681"/>
    </row>
    <row r="244" spans="2:5">
      <c r="B244" s="577"/>
      <c r="C244" s="675"/>
      <c r="D244" s="676"/>
      <c r="E244" s="681"/>
    </row>
    <row r="245" spans="2:5">
      <c r="B245" s="577"/>
      <c r="C245" s="675"/>
      <c r="D245" s="676"/>
      <c r="E245" s="681"/>
    </row>
    <row r="246" spans="2:5">
      <c r="B246" s="577"/>
      <c r="C246" s="675"/>
      <c r="D246" s="676"/>
      <c r="E246" s="681"/>
    </row>
    <row r="247" spans="2:5">
      <c r="B247" s="577"/>
      <c r="C247" s="675"/>
      <c r="D247" s="676"/>
      <c r="E247" s="681"/>
    </row>
    <row r="248" spans="2:5">
      <c r="B248" s="577"/>
      <c r="C248" s="675"/>
      <c r="D248" s="676"/>
      <c r="E248" s="681"/>
    </row>
    <row r="249" spans="2:5">
      <c r="B249" s="577"/>
      <c r="C249" s="675"/>
      <c r="D249" s="676"/>
      <c r="E249" s="681"/>
    </row>
    <row r="250" spans="2:5">
      <c r="B250" s="577"/>
      <c r="C250" s="675"/>
      <c r="D250" s="676"/>
      <c r="E250" s="681"/>
    </row>
    <row r="251" spans="2:5">
      <c r="B251" s="577"/>
      <c r="C251" s="675"/>
      <c r="D251" s="676"/>
      <c r="E251" s="681"/>
    </row>
    <row r="252" spans="2:5">
      <c r="B252" s="577"/>
      <c r="C252" s="675"/>
      <c r="D252" s="676"/>
      <c r="E252" s="681"/>
    </row>
    <row r="253" spans="2:5">
      <c r="B253" s="577"/>
      <c r="C253" s="675"/>
      <c r="D253" s="676"/>
      <c r="E253" s="681"/>
    </row>
    <row r="254" spans="2:5">
      <c r="B254" s="577"/>
      <c r="C254" s="675"/>
      <c r="D254" s="676"/>
      <c r="E254" s="681"/>
    </row>
    <row r="255" spans="2:5">
      <c r="B255" s="577"/>
      <c r="C255" s="675"/>
      <c r="D255" s="676"/>
      <c r="E255" s="681"/>
    </row>
    <row r="256" spans="2:5">
      <c r="B256" s="577"/>
      <c r="C256" s="675"/>
      <c r="D256" s="676"/>
      <c r="E256" s="681"/>
    </row>
    <row r="257" spans="2:5">
      <c r="B257" s="577"/>
      <c r="C257" s="675"/>
      <c r="D257" s="676"/>
      <c r="E257" s="681"/>
    </row>
    <row r="258" spans="2:5">
      <c r="B258" s="577"/>
      <c r="C258" s="675"/>
      <c r="D258" s="676"/>
      <c r="E258" s="681"/>
    </row>
    <row r="259" spans="2:5">
      <c r="B259" s="578"/>
      <c r="C259" s="675"/>
      <c r="D259" s="676"/>
      <c r="E259" s="681"/>
    </row>
    <row r="260" spans="2:5">
      <c r="B260" s="578"/>
      <c r="C260" s="675"/>
      <c r="D260" s="676"/>
      <c r="E260" s="681"/>
    </row>
    <row r="261" spans="2:5">
      <c r="B261" s="578"/>
      <c r="C261" s="675"/>
      <c r="D261" s="676"/>
      <c r="E261" s="681"/>
    </row>
    <row r="262" spans="2:5">
      <c r="B262" s="578"/>
      <c r="C262" s="675"/>
      <c r="D262" s="676"/>
      <c r="E262" s="681"/>
    </row>
    <row r="263" spans="2:5">
      <c r="B263" s="578"/>
      <c r="C263" s="675"/>
      <c r="D263" s="676"/>
      <c r="E263" s="681"/>
    </row>
    <row r="264" spans="2:5">
      <c r="B264" s="578"/>
      <c r="C264" s="675"/>
      <c r="D264" s="676"/>
      <c r="E264" s="681"/>
    </row>
    <row r="265" spans="2:5">
      <c r="B265" s="578"/>
      <c r="C265" s="675"/>
      <c r="D265" s="676"/>
      <c r="E265" s="681"/>
    </row>
    <row r="266" spans="2:5">
      <c r="B266" s="578"/>
      <c r="C266" s="675"/>
      <c r="D266" s="676"/>
      <c r="E266" s="681"/>
    </row>
    <row r="267" spans="2:5">
      <c r="B267" s="578"/>
      <c r="C267" s="675"/>
      <c r="D267" s="676"/>
      <c r="E267" s="681"/>
    </row>
    <row r="268" spans="2:5">
      <c r="B268" s="578"/>
      <c r="C268" s="675"/>
      <c r="D268" s="676"/>
      <c r="E268" s="681"/>
    </row>
    <row r="269" spans="2:5">
      <c r="B269" s="578"/>
      <c r="C269" s="675"/>
      <c r="D269" s="676"/>
      <c r="E269" s="681"/>
    </row>
    <row r="270" spans="2:5">
      <c r="B270" s="578"/>
      <c r="C270" s="675"/>
      <c r="D270" s="676"/>
      <c r="E270" s="681"/>
    </row>
    <row r="271" spans="2:5">
      <c r="B271" s="578"/>
      <c r="C271" s="675"/>
      <c r="D271" s="676"/>
      <c r="E271" s="681"/>
    </row>
    <row r="272" spans="2:5">
      <c r="B272" s="578"/>
      <c r="C272" s="675"/>
      <c r="D272" s="676"/>
      <c r="E272" s="681"/>
    </row>
    <row r="273" spans="2:5">
      <c r="B273" s="578"/>
      <c r="C273" s="675"/>
      <c r="D273" s="676"/>
      <c r="E273" s="681"/>
    </row>
    <row r="274" spans="2:5">
      <c r="B274" s="578"/>
      <c r="C274" s="675"/>
      <c r="D274" s="676"/>
      <c r="E274" s="681"/>
    </row>
    <row r="275" spans="2:5">
      <c r="B275" s="578"/>
      <c r="C275" s="675"/>
      <c r="D275" s="676"/>
      <c r="E275" s="681"/>
    </row>
    <row r="276" spans="2:5">
      <c r="B276" s="578"/>
      <c r="C276" s="675"/>
      <c r="D276" s="676"/>
      <c r="E276" s="681"/>
    </row>
    <row r="277" spans="2:5">
      <c r="B277" s="578"/>
      <c r="C277" s="675"/>
      <c r="D277" s="676"/>
      <c r="E277" s="681"/>
    </row>
    <row r="278" spans="2:5">
      <c r="B278" s="578"/>
      <c r="C278" s="675"/>
      <c r="D278" s="676"/>
      <c r="E278" s="681"/>
    </row>
    <row r="279" spans="2:5">
      <c r="B279" s="578"/>
      <c r="C279" s="675"/>
      <c r="D279" s="676"/>
      <c r="E279" s="681"/>
    </row>
    <row r="280" spans="2:5">
      <c r="B280" s="578"/>
      <c r="C280" s="675"/>
      <c r="D280" s="676"/>
      <c r="E280" s="681"/>
    </row>
    <row r="281" spans="2:5">
      <c r="B281" s="578"/>
      <c r="D281" s="676"/>
      <c r="E281" s="681"/>
    </row>
    <row r="282" spans="2:5">
      <c r="B282" s="578"/>
      <c r="D282" s="676"/>
      <c r="E282" s="681"/>
    </row>
    <row r="283" spans="2:5">
      <c r="B283" s="578"/>
      <c r="D283" s="676"/>
      <c r="E283" s="681"/>
    </row>
    <row r="284" spans="2:5">
      <c r="B284" s="579"/>
      <c r="D284" s="676"/>
      <c r="E284" s="681"/>
    </row>
    <row r="285" spans="2:5">
      <c r="B285" s="579"/>
      <c r="D285" s="676"/>
      <c r="E285" s="681"/>
    </row>
  </sheetData>
  <mergeCells count="5">
    <mergeCell ref="B1:E1"/>
    <mergeCell ref="B2:E2"/>
    <mergeCell ref="D3:E3"/>
    <mergeCell ref="C3:C4"/>
    <mergeCell ref="B3:B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2:W133"/>
  <sheetViews>
    <sheetView showGridLines="0" zoomScaleNormal="100" workbookViewId="0">
      <pane ySplit="3" topLeftCell="A4" activePane="bottomLeft" state="frozen"/>
      <selection activeCell="L32" sqref="L32"/>
      <selection pane="bottomLeft" activeCell="J114" sqref="J114"/>
    </sheetView>
  </sheetViews>
  <sheetFormatPr baseColWidth="10" defaultRowHeight="15"/>
  <cols>
    <col min="1" max="1" width="15.28515625" style="779" customWidth="1"/>
    <col min="2" max="2" width="11.42578125" style="769" customWidth="1"/>
    <col min="3" max="19" width="11.42578125" style="769"/>
    <col min="20" max="20" width="2.85546875" style="825" customWidth="1"/>
    <col min="21" max="21" width="15.5703125" style="778" customWidth="1"/>
    <col min="22" max="22" width="13.7109375" style="769" customWidth="1"/>
    <col min="23" max="23" width="20" style="778" customWidth="1"/>
    <col min="24" max="16384" width="11.42578125" style="769"/>
  </cols>
  <sheetData>
    <row r="2" spans="1:23" ht="33" customHeight="1">
      <c r="A2" s="771"/>
      <c r="T2" s="771"/>
      <c r="U2" s="842" t="s">
        <v>654</v>
      </c>
      <c r="V2" s="842" t="s">
        <v>74</v>
      </c>
      <c r="W2" s="843" t="s">
        <v>620</v>
      </c>
    </row>
    <row r="3" spans="1:23" hidden="1">
      <c r="A3" s="775"/>
      <c r="U3" s="772">
        <v>43901</v>
      </c>
      <c r="V3" s="773">
        <v>19344258</v>
      </c>
      <c r="W3" s="774"/>
    </row>
    <row r="4" spans="1:23">
      <c r="A4" s="776"/>
      <c r="T4" s="825" t="s">
        <v>621</v>
      </c>
      <c r="U4" s="844">
        <v>43902</v>
      </c>
      <c r="V4" s="776">
        <v>19336069</v>
      </c>
      <c r="W4" s="776">
        <f>V4-V3</f>
        <v>-8189</v>
      </c>
    </row>
    <row r="5" spans="1:23">
      <c r="A5" s="776"/>
      <c r="U5" s="844">
        <v>43903</v>
      </c>
      <c r="V5" s="776">
        <v>19259284</v>
      </c>
      <c r="W5" s="776">
        <f t="shared" ref="W5:W68" si="0">V5-V4</f>
        <v>-76785</v>
      </c>
    </row>
    <row r="6" spans="1:23">
      <c r="A6" s="776"/>
      <c r="U6" s="844">
        <v>43906</v>
      </c>
      <c r="V6" s="776">
        <v>19080715</v>
      </c>
      <c r="W6" s="776">
        <f t="shared" si="0"/>
        <v>-178569</v>
      </c>
    </row>
    <row r="7" spans="1:23">
      <c r="A7" s="776"/>
      <c r="U7" s="844">
        <v>43907</v>
      </c>
      <c r="V7" s="776">
        <v>18995727</v>
      </c>
      <c r="W7" s="776">
        <f t="shared" si="0"/>
        <v>-84988</v>
      </c>
    </row>
    <row r="8" spans="1:23">
      <c r="A8" s="776"/>
      <c r="U8" s="844">
        <v>43908</v>
      </c>
      <c r="V8" s="776">
        <v>18920195</v>
      </c>
      <c r="W8" s="776">
        <f t="shared" si="0"/>
        <v>-75532</v>
      </c>
    </row>
    <row r="9" spans="1:23">
      <c r="A9" s="776"/>
      <c r="U9" s="844">
        <v>43909</v>
      </c>
      <c r="V9" s="776">
        <v>18864361</v>
      </c>
      <c r="W9" s="776">
        <f t="shared" si="0"/>
        <v>-55834</v>
      </c>
    </row>
    <row r="10" spans="1:23">
      <c r="A10" s="776"/>
      <c r="U10" s="844">
        <v>43910</v>
      </c>
      <c r="V10" s="776">
        <v>18788935</v>
      </c>
      <c r="W10" s="776">
        <f t="shared" si="0"/>
        <v>-75426</v>
      </c>
    </row>
    <row r="11" spans="1:23">
      <c r="A11" s="776"/>
      <c r="U11" s="844">
        <v>43913</v>
      </c>
      <c r="V11" s="776">
        <v>18719600</v>
      </c>
      <c r="W11" s="776">
        <f t="shared" si="0"/>
        <v>-69335</v>
      </c>
    </row>
    <row r="12" spans="1:23">
      <c r="A12" s="776"/>
      <c r="U12" s="844">
        <v>43914</v>
      </c>
      <c r="V12" s="776">
        <v>18686932</v>
      </c>
      <c r="W12" s="776">
        <f t="shared" si="0"/>
        <v>-32668</v>
      </c>
    </row>
    <row r="13" spans="1:23">
      <c r="A13" s="776"/>
      <c r="U13" s="844">
        <v>43915</v>
      </c>
      <c r="V13" s="776">
        <v>18664340</v>
      </c>
      <c r="W13" s="776">
        <f t="shared" si="0"/>
        <v>-22592</v>
      </c>
    </row>
    <row r="14" spans="1:23">
      <c r="A14" s="776"/>
      <c r="U14" s="844">
        <v>43916</v>
      </c>
      <c r="V14" s="776">
        <v>18645844</v>
      </c>
      <c r="W14" s="776">
        <f t="shared" si="0"/>
        <v>-18496</v>
      </c>
    </row>
    <row r="15" spans="1:23">
      <c r="A15" s="776"/>
      <c r="U15" s="844">
        <v>43917</v>
      </c>
      <c r="V15" s="776">
        <v>18612822</v>
      </c>
      <c r="W15" s="776">
        <f t="shared" si="0"/>
        <v>-33022</v>
      </c>
    </row>
    <row r="16" spans="1:23">
      <c r="A16" s="776"/>
      <c r="U16" s="844">
        <v>43920</v>
      </c>
      <c r="V16" s="776">
        <v>18565607</v>
      </c>
      <c r="W16" s="776">
        <f t="shared" si="0"/>
        <v>-47215</v>
      </c>
    </row>
    <row r="17" spans="1:23">
      <c r="A17" s="776"/>
      <c r="U17" s="906">
        <v>43921</v>
      </c>
      <c r="V17" s="907">
        <v>18445436</v>
      </c>
      <c r="W17" s="907">
        <f t="shared" si="0"/>
        <v>-120171</v>
      </c>
    </row>
    <row r="18" spans="1:23">
      <c r="A18" s="776"/>
      <c r="T18" s="825" t="s">
        <v>622</v>
      </c>
      <c r="U18" s="844">
        <v>43922</v>
      </c>
      <c r="V18" s="776">
        <v>18470660</v>
      </c>
      <c r="W18" s="776">
        <f t="shared" si="0"/>
        <v>25224</v>
      </c>
    </row>
    <row r="19" spans="1:23">
      <c r="A19" s="776"/>
      <c r="U19" s="844">
        <v>43923</v>
      </c>
      <c r="V19" s="776">
        <v>18449957</v>
      </c>
      <c r="W19" s="776">
        <f t="shared" si="0"/>
        <v>-20703</v>
      </c>
    </row>
    <row r="20" spans="1:23">
      <c r="A20" s="776"/>
      <c r="U20" s="844">
        <v>43924</v>
      </c>
      <c r="V20" s="776">
        <v>18423850</v>
      </c>
      <c r="W20" s="776">
        <f t="shared" si="0"/>
        <v>-26107</v>
      </c>
    </row>
    <row r="21" spans="1:23">
      <c r="A21" s="776"/>
      <c r="U21" s="844">
        <v>43927</v>
      </c>
      <c r="V21" s="776">
        <v>18422371</v>
      </c>
      <c r="W21" s="776">
        <f t="shared" si="0"/>
        <v>-1479</v>
      </c>
    </row>
    <row r="22" spans="1:23">
      <c r="A22" s="776"/>
      <c r="U22" s="844">
        <v>43928</v>
      </c>
      <c r="V22" s="776">
        <v>18422101</v>
      </c>
      <c r="W22" s="776">
        <f t="shared" si="0"/>
        <v>-270</v>
      </c>
    </row>
    <row r="23" spans="1:23">
      <c r="A23" s="776"/>
      <c r="U23" s="844">
        <v>43929</v>
      </c>
      <c r="V23" s="776">
        <v>18413235</v>
      </c>
      <c r="W23" s="776">
        <f t="shared" si="0"/>
        <v>-8866</v>
      </c>
    </row>
    <row r="24" spans="1:23">
      <c r="A24" s="776"/>
      <c r="U24" s="844">
        <v>43934</v>
      </c>
      <c r="V24" s="776">
        <v>18423316</v>
      </c>
      <c r="W24" s="776">
        <f t="shared" si="0"/>
        <v>10081</v>
      </c>
    </row>
    <row r="25" spans="1:23">
      <c r="A25" s="776"/>
      <c r="U25" s="844">
        <v>43935</v>
      </c>
      <c r="V25" s="776">
        <v>18455661</v>
      </c>
      <c r="W25" s="776">
        <f t="shared" si="0"/>
        <v>32345</v>
      </c>
    </row>
    <row r="26" spans="1:23">
      <c r="A26" s="776"/>
      <c r="U26" s="844">
        <v>43936</v>
      </c>
      <c r="V26" s="776">
        <v>18463413</v>
      </c>
      <c r="W26" s="776">
        <f t="shared" si="0"/>
        <v>7752</v>
      </c>
    </row>
    <row r="27" spans="1:23">
      <c r="A27" s="776"/>
      <c r="U27" s="844">
        <v>43937</v>
      </c>
      <c r="V27" s="776">
        <v>18466784</v>
      </c>
      <c r="W27" s="776">
        <f t="shared" si="0"/>
        <v>3371</v>
      </c>
    </row>
    <row r="28" spans="1:23">
      <c r="A28" s="776"/>
      <c r="U28" s="844">
        <v>43938</v>
      </c>
      <c r="V28" s="776">
        <v>18456537</v>
      </c>
      <c r="W28" s="776">
        <f t="shared" si="0"/>
        <v>-10247</v>
      </c>
    </row>
    <row r="29" spans="1:23">
      <c r="A29" s="776"/>
      <c r="U29" s="844">
        <v>43941</v>
      </c>
      <c r="V29" s="776">
        <v>18476408</v>
      </c>
      <c r="W29" s="776">
        <f t="shared" si="0"/>
        <v>19871</v>
      </c>
    </row>
    <row r="30" spans="1:23">
      <c r="A30" s="776"/>
      <c r="U30" s="844">
        <v>43942</v>
      </c>
      <c r="V30" s="776">
        <v>18482652</v>
      </c>
      <c r="W30" s="776">
        <f t="shared" si="0"/>
        <v>6244</v>
      </c>
    </row>
    <row r="31" spans="1:23">
      <c r="A31" s="776"/>
      <c r="U31" s="844">
        <v>43943</v>
      </c>
      <c r="V31" s="776">
        <v>18486282</v>
      </c>
      <c r="W31" s="776">
        <f t="shared" si="0"/>
        <v>3630</v>
      </c>
    </row>
    <row r="32" spans="1:23">
      <c r="A32" s="776"/>
      <c r="U32" s="844">
        <v>43944</v>
      </c>
      <c r="V32" s="776">
        <v>18490241</v>
      </c>
      <c r="W32" s="776">
        <f t="shared" si="0"/>
        <v>3959</v>
      </c>
    </row>
    <row r="33" spans="1:23">
      <c r="A33" s="776"/>
      <c r="U33" s="844">
        <v>43945</v>
      </c>
      <c r="V33" s="776">
        <v>18480673</v>
      </c>
      <c r="W33" s="776">
        <f t="shared" si="0"/>
        <v>-9568</v>
      </c>
    </row>
    <row r="34" spans="1:23">
      <c r="A34" s="776"/>
      <c r="U34" s="844">
        <v>43948</v>
      </c>
      <c r="V34" s="776">
        <v>18494205</v>
      </c>
      <c r="W34" s="776">
        <f t="shared" si="0"/>
        <v>13532</v>
      </c>
    </row>
    <row r="35" spans="1:23">
      <c r="A35" s="776"/>
      <c r="U35" s="844">
        <v>43949</v>
      </c>
      <c r="V35" s="776">
        <v>18498378</v>
      </c>
      <c r="W35" s="776">
        <f t="shared" si="0"/>
        <v>4173</v>
      </c>
    </row>
    <row r="36" spans="1:23">
      <c r="A36" s="776"/>
      <c r="U36" s="844">
        <v>43950</v>
      </c>
      <c r="V36" s="776">
        <v>18500250</v>
      </c>
      <c r="W36" s="776">
        <f t="shared" si="0"/>
        <v>1872</v>
      </c>
    </row>
    <row r="37" spans="1:23">
      <c r="A37" s="776"/>
      <c r="U37" s="906">
        <v>43951</v>
      </c>
      <c r="V37" s="907">
        <v>18396362</v>
      </c>
      <c r="W37" s="907">
        <f t="shared" si="0"/>
        <v>-103888</v>
      </c>
    </row>
    <row r="38" spans="1:23">
      <c r="A38" s="776"/>
      <c r="T38" s="825" t="s">
        <v>623</v>
      </c>
      <c r="U38" s="844">
        <v>43955</v>
      </c>
      <c r="V38" s="776">
        <v>18479862</v>
      </c>
      <c r="W38" s="776">
        <f t="shared" si="0"/>
        <v>83500</v>
      </c>
    </row>
    <row r="39" spans="1:23">
      <c r="A39" s="776"/>
      <c r="U39" s="844">
        <v>43956</v>
      </c>
      <c r="V39" s="776">
        <v>18496586</v>
      </c>
      <c r="W39" s="776">
        <f t="shared" si="0"/>
        <v>16724</v>
      </c>
    </row>
    <row r="40" spans="1:23">
      <c r="A40" s="776"/>
      <c r="U40" s="844">
        <v>43957</v>
      </c>
      <c r="V40" s="776">
        <v>18507039</v>
      </c>
      <c r="W40" s="776">
        <f t="shared" si="0"/>
        <v>10453</v>
      </c>
    </row>
    <row r="41" spans="1:23">
      <c r="A41" s="776"/>
      <c r="U41" s="844">
        <v>43958</v>
      </c>
      <c r="V41" s="776">
        <v>18513251</v>
      </c>
      <c r="W41" s="776">
        <f t="shared" si="0"/>
        <v>6212</v>
      </c>
    </row>
    <row r="42" spans="1:23">
      <c r="A42" s="776"/>
      <c r="U42" s="844">
        <v>43959</v>
      </c>
      <c r="V42" s="776">
        <v>18506641</v>
      </c>
      <c r="W42" s="776">
        <f t="shared" si="0"/>
        <v>-6610</v>
      </c>
    </row>
    <row r="43" spans="1:23">
      <c r="A43" s="776"/>
      <c r="U43" s="844">
        <v>43962</v>
      </c>
      <c r="V43" s="776">
        <v>18538144</v>
      </c>
      <c r="W43" s="776">
        <f t="shared" si="0"/>
        <v>31503</v>
      </c>
    </row>
    <row r="44" spans="1:23">
      <c r="A44" s="776"/>
      <c r="U44" s="844">
        <v>43963</v>
      </c>
      <c r="V44" s="776">
        <v>18546658</v>
      </c>
      <c r="W44" s="776">
        <f t="shared" si="0"/>
        <v>8514</v>
      </c>
    </row>
    <row r="45" spans="1:23">
      <c r="A45" s="776"/>
      <c r="U45" s="844">
        <v>43964</v>
      </c>
      <c r="V45" s="776">
        <v>18550346</v>
      </c>
      <c r="W45" s="776">
        <f t="shared" si="0"/>
        <v>3688</v>
      </c>
    </row>
    <row r="46" spans="1:23">
      <c r="A46" s="776"/>
      <c r="U46" s="844">
        <v>43965</v>
      </c>
      <c r="V46" s="776">
        <v>18550999</v>
      </c>
      <c r="W46" s="776">
        <f t="shared" si="0"/>
        <v>653</v>
      </c>
    </row>
    <row r="47" spans="1:23">
      <c r="A47" s="776"/>
      <c r="U47" s="844">
        <v>43966</v>
      </c>
      <c r="V47" s="776">
        <v>18538117</v>
      </c>
      <c r="W47" s="776">
        <f t="shared" si="0"/>
        <v>-12882</v>
      </c>
    </row>
    <row r="48" spans="1:23">
      <c r="A48" s="776"/>
      <c r="U48" s="844">
        <v>43969</v>
      </c>
      <c r="V48" s="776">
        <v>18567497</v>
      </c>
      <c r="W48" s="776">
        <f t="shared" si="0"/>
        <v>29380</v>
      </c>
    </row>
    <row r="49" spans="1:23">
      <c r="A49" s="776"/>
      <c r="U49" s="844">
        <v>43970</v>
      </c>
      <c r="V49" s="776">
        <v>18575845</v>
      </c>
      <c r="W49" s="776">
        <f t="shared" si="0"/>
        <v>8348</v>
      </c>
    </row>
    <row r="50" spans="1:23">
      <c r="A50" s="776"/>
      <c r="U50" s="844">
        <v>43971</v>
      </c>
      <c r="V50" s="776">
        <v>18581845</v>
      </c>
      <c r="W50" s="776">
        <f t="shared" si="0"/>
        <v>6000</v>
      </c>
    </row>
    <row r="51" spans="1:23">
      <c r="A51" s="776"/>
      <c r="U51" s="844">
        <v>43972</v>
      </c>
      <c r="V51" s="776">
        <v>18586088</v>
      </c>
      <c r="W51" s="776">
        <f t="shared" si="0"/>
        <v>4243</v>
      </c>
    </row>
    <row r="52" spans="1:23">
      <c r="A52" s="776"/>
      <c r="U52" s="844">
        <v>43973</v>
      </c>
      <c r="V52" s="776">
        <v>18577040</v>
      </c>
      <c r="W52" s="776">
        <f t="shared" si="0"/>
        <v>-9048</v>
      </c>
    </row>
    <row r="53" spans="1:23">
      <c r="A53" s="776"/>
      <c r="U53" s="844">
        <v>43976</v>
      </c>
      <c r="V53" s="776">
        <v>18599696</v>
      </c>
      <c r="W53" s="776">
        <f t="shared" si="0"/>
        <v>22656</v>
      </c>
    </row>
    <row r="54" spans="1:23">
      <c r="A54" s="776"/>
      <c r="U54" s="844">
        <v>43977</v>
      </c>
      <c r="V54" s="776">
        <v>18606011</v>
      </c>
      <c r="W54" s="776">
        <f t="shared" si="0"/>
        <v>6315</v>
      </c>
    </row>
    <row r="55" spans="1:23">
      <c r="A55" s="776"/>
      <c r="U55" s="844">
        <v>43978</v>
      </c>
      <c r="V55" s="776">
        <v>18608596</v>
      </c>
      <c r="W55" s="776">
        <f t="shared" si="0"/>
        <v>2585</v>
      </c>
    </row>
    <row r="56" spans="1:23">
      <c r="A56" s="776"/>
      <c r="U56" s="844">
        <v>43979</v>
      </c>
      <c r="V56" s="776">
        <v>18608140</v>
      </c>
      <c r="W56" s="776">
        <f t="shared" si="0"/>
        <v>-456</v>
      </c>
    </row>
    <row r="57" spans="1:23">
      <c r="A57" s="776"/>
      <c r="U57" s="906">
        <v>43980</v>
      </c>
      <c r="V57" s="907">
        <v>18584176</v>
      </c>
      <c r="W57" s="907">
        <f t="shared" si="0"/>
        <v>-23964</v>
      </c>
    </row>
    <row r="58" spans="1:23">
      <c r="A58" s="776"/>
      <c r="T58" s="825" t="s">
        <v>624</v>
      </c>
      <c r="U58" s="844">
        <v>43983</v>
      </c>
      <c r="V58" s="776">
        <v>18593260</v>
      </c>
      <c r="W58" s="776">
        <f t="shared" si="0"/>
        <v>9084</v>
      </c>
    </row>
    <row r="59" spans="1:23">
      <c r="A59" s="776"/>
      <c r="U59" s="844">
        <v>43984</v>
      </c>
      <c r="V59" s="776">
        <v>18596186</v>
      </c>
      <c r="W59" s="776">
        <f t="shared" si="0"/>
        <v>2926</v>
      </c>
    </row>
    <row r="60" spans="1:23">
      <c r="A60" s="776"/>
      <c r="U60" s="844">
        <v>43985</v>
      </c>
      <c r="V60" s="776">
        <v>18592623</v>
      </c>
      <c r="W60" s="776">
        <f t="shared" si="0"/>
        <v>-3563</v>
      </c>
    </row>
    <row r="61" spans="1:23">
      <c r="A61" s="776"/>
      <c r="U61" s="844">
        <v>43986</v>
      </c>
      <c r="V61" s="776">
        <v>18597021</v>
      </c>
      <c r="W61" s="776">
        <f t="shared" si="0"/>
        <v>4398</v>
      </c>
    </row>
    <row r="62" spans="1:23">
      <c r="A62" s="776"/>
      <c r="U62" s="844">
        <v>43987</v>
      </c>
      <c r="V62" s="776">
        <v>18589284</v>
      </c>
      <c r="W62" s="776">
        <f t="shared" si="0"/>
        <v>-7737</v>
      </c>
    </row>
    <row r="63" spans="1:23">
      <c r="A63" s="776"/>
      <c r="U63" s="844">
        <v>43990</v>
      </c>
      <c r="V63" s="776">
        <v>18623071</v>
      </c>
      <c r="W63" s="776">
        <f t="shared" si="0"/>
        <v>33787</v>
      </c>
    </row>
    <row r="64" spans="1:23">
      <c r="A64" s="776"/>
      <c r="U64" s="844">
        <v>43991</v>
      </c>
      <c r="V64" s="776">
        <v>18631548</v>
      </c>
      <c r="W64" s="776">
        <f t="shared" si="0"/>
        <v>8477</v>
      </c>
    </row>
    <row r="65" spans="1:23">
      <c r="A65" s="776"/>
      <c r="U65" s="844">
        <v>43992</v>
      </c>
      <c r="V65" s="776">
        <v>18638993</v>
      </c>
      <c r="W65" s="776">
        <f t="shared" si="0"/>
        <v>7445</v>
      </c>
    </row>
    <row r="66" spans="1:23">
      <c r="A66" s="776"/>
      <c r="U66" s="844">
        <v>43993</v>
      </c>
      <c r="V66" s="776">
        <v>18643383</v>
      </c>
      <c r="W66" s="776">
        <f t="shared" si="0"/>
        <v>4390</v>
      </c>
    </row>
    <row r="67" spans="1:23">
      <c r="A67" s="776"/>
      <c r="U67" s="844">
        <v>43994</v>
      </c>
      <c r="V67" s="776">
        <v>18631814</v>
      </c>
      <c r="W67" s="776">
        <f t="shared" si="0"/>
        <v>-11569</v>
      </c>
    </row>
    <row r="68" spans="1:23">
      <c r="A68" s="776"/>
      <c r="U68" s="844">
        <v>43997</v>
      </c>
      <c r="V68" s="776">
        <v>18668725</v>
      </c>
      <c r="W68" s="776">
        <f t="shared" si="0"/>
        <v>36911</v>
      </c>
    </row>
    <row r="69" spans="1:23">
      <c r="A69" s="776"/>
      <c r="U69" s="844">
        <v>43998</v>
      </c>
      <c r="V69" s="776">
        <v>18684873</v>
      </c>
      <c r="W69" s="776">
        <f t="shared" ref="W69:W123" si="1">V69-V68</f>
        <v>16148</v>
      </c>
    </row>
    <row r="70" spans="1:23">
      <c r="A70" s="776"/>
      <c r="U70" s="844">
        <v>43999</v>
      </c>
      <c r="V70" s="776">
        <v>18684590</v>
      </c>
      <c r="W70" s="776">
        <f t="shared" si="1"/>
        <v>-283</v>
      </c>
    </row>
    <row r="71" spans="1:23">
      <c r="A71" s="776"/>
      <c r="U71" s="844">
        <v>44000</v>
      </c>
      <c r="V71" s="776">
        <v>18681594</v>
      </c>
      <c r="W71" s="776">
        <f t="shared" si="1"/>
        <v>-2996</v>
      </c>
    </row>
    <row r="72" spans="1:23">
      <c r="A72" s="776"/>
      <c r="U72" s="844">
        <v>44001</v>
      </c>
      <c r="V72" s="776">
        <v>18634728</v>
      </c>
      <c r="W72" s="776">
        <f t="shared" si="1"/>
        <v>-46866</v>
      </c>
    </row>
    <row r="73" spans="1:23">
      <c r="A73" s="776"/>
      <c r="U73" s="844">
        <v>44002</v>
      </c>
      <c r="V73" s="776">
        <v>18633805</v>
      </c>
      <c r="W73" s="776">
        <f t="shared" si="1"/>
        <v>-923</v>
      </c>
    </row>
    <row r="74" spans="1:23">
      <c r="A74" s="776"/>
      <c r="U74" s="844">
        <v>44005</v>
      </c>
      <c r="V74" s="776">
        <v>18621455</v>
      </c>
      <c r="W74" s="776">
        <f t="shared" si="1"/>
        <v>-12350</v>
      </c>
    </row>
    <row r="75" spans="1:23">
      <c r="A75" s="776"/>
      <c r="U75" s="844">
        <v>44006</v>
      </c>
      <c r="V75" s="776">
        <v>18622765</v>
      </c>
      <c r="W75" s="776">
        <f t="shared" si="1"/>
        <v>1310</v>
      </c>
    </row>
    <row r="76" spans="1:23">
      <c r="A76" s="776"/>
      <c r="U76" s="844">
        <v>44007</v>
      </c>
      <c r="V76" s="776">
        <v>18623083</v>
      </c>
      <c r="W76" s="776">
        <f t="shared" si="1"/>
        <v>318</v>
      </c>
    </row>
    <row r="77" spans="1:23">
      <c r="A77" s="776"/>
      <c r="U77" s="844">
        <v>44008</v>
      </c>
      <c r="V77" s="776">
        <v>18612566</v>
      </c>
      <c r="W77" s="776">
        <f t="shared" si="1"/>
        <v>-10517</v>
      </c>
    </row>
    <row r="78" spans="1:23">
      <c r="A78" s="776"/>
      <c r="U78" s="844">
        <v>44011</v>
      </c>
      <c r="V78" s="776">
        <v>18645770</v>
      </c>
      <c r="W78" s="776">
        <f t="shared" si="1"/>
        <v>33204</v>
      </c>
    </row>
    <row r="79" spans="1:23">
      <c r="A79" s="776"/>
      <c r="U79" s="906">
        <v>44012</v>
      </c>
      <c r="V79" s="907">
        <v>18484270</v>
      </c>
      <c r="W79" s="907">
        <f t="shared" si="1"/>
        <v>-161500</v>
      </c>
    </row>
    <row r="80" spans="1:23">
      <c r="A80" s="776"/>
      <c r="T80" s="825" t="s">
        <v>625</v>
      </c>
      <c r="U80" s="844">
        <v>44013</v>
      </c>
      <c r="V80" s="776">
        <v>18658421</v>
      </c>
      <c r="W80" s="845">
        <f t="shared" si="1"/>
        <v>174151</v>
      </c>
    </row>
    <row r="81" spans="1:23">
      <c r="A81" s="776"/>
      <c r="U81" s="844">
        <v>44014</v>
      </c>
      <c r="V81" s="776">
        <v>18653210</v>
      </c>
      <c r="W81" s="845">
        <f t="shared" si="1"/>
        <v>-5211</v>
      </c>
    </row>
    <row r="82" spans="1:23">
      <c r="A82" s="776"/>
      <c r="U82" s="844">
        <v>44015</v>
      </c>
      <c r="V82" s="776">
        <v>18639231</v>
      </c>
      <c r="W82" s="845">
        <f t="shared" si="1"/>
        <v>-13979</v>
      </c>
    </row>
    <row r="83" spans="1:23">
      <c r="A83" s="776"/>
      <c r="U83" s="844">
        <v>44018</v>
      </c>
      <c r="V83" s="776">
        <v>18713439</v>
      </c>
      <c r="W83" s="845">
        <f t="shared" si="1"/>
        <v>74208</v>
      </c>
    </row>
    <row r="84" spans="1:23">
      <c r="A84" s="776"/>
      <c r="U84" s="844">
        <v>44019</v>
      </c>
      <c r="V84" s="776">
        <v>18725857</v>
      </c>
      <c r="W84" s="845">
        <f t="shared" si="1"/>
        <v>12418</v>
      </c>
    </row>
    <row r="85" spans="1:23">
      <c r="A85" s="776"/>
      <c r="U85" s="844">
        <v>44020</v>
      </c>
      <c r="V85" s="776">
        <v>18746742</v>
      </c>
      <c r="W85" s="845">
        <f t="shared" si="1"/>
        <v>20885</v>
      </c>
    </row>
    <row r="86" spans="1:23">
      <c r="A86" s="776"/>
      <c r="U86" s="844">
        <v>44021</v>
      </c>
      <c r="V86" s="776">
        <v>18745980</v>
      </c>
      <c r="W86" s="845">
        <f t="shared" si="1"/>
        <v>-762</v>
      </c>
    </row>
    <row r="87" spans="1:23">
      <c r="A87" s="776"/>
      <c r="U87" s="844">
        <v>44022</v>
      </c>
      <c r="V87" s="776">
        <v>18752251</v>
      </c>
      <c r="W87" s="845">
        <f t="shared" si="1"/>
        <v>6271</v>
      </c>
    </row>
    <row r="88" spans="1:23">
      <c r="A88" s="776"/>
      <c r="U88" s="844">
        <v>44025</v>
      </c>
      <c r="V88" s="776">
        <v>18788383</v>
      </c>
      <c r="W88" s="845">
        <f t="shared" si="1"/>
        <v>36132</v>
      </c>
    </row>
    <row r="89" spans="1:23">
      <c r="A89" s="776"/>
      <c r="U89" s="844">
        <v>44026</v>
      </c>
      <c r="V89" s="776">
        <v>18801972</v>
      </c>
      <c r="W89" s="845">
        <f t="shared" si="1"/>
        <v>13589</v>
      </c>
    </row>
    <row r="90" spans="1:23">
      <c r="A90" s="776"/>
      <c r="U90" s="844">
        <v>44027</v>
      </c>
      <c r="V90" s="776">
        <v>18810078</v>
      </c>
      <c r="W90" s="845">
        <f t="shared" si="1"/>
        <v>8106</v>
      </c>
    </row>
    <row r="91" spans="1:23">
      <c r="A91" s="776"/>
      <c r="U91" s="844">
        <v>44028</v>
      </c>
      <c r="V91" s="776">
        <v>18806595</v>
      </c>
      <c r="W91" s="845">
        <f t="shared" si="1"/>
        <v>-3483</v>
      </c>
    </row>
    <row r="92" spans="1:23">
      <c r="A92" s="776"/>
      <c r="U92" s="844">
        <v>44029</v>
      </c>
      <c r="V92" s="776">
        <v>18815564</v>
      </c>
      <c r="W92" s="845">
        <f t="shared" si="1"/>
        <v>8969</v>
      </c>
    </row>
    <row r="93" spans="1:23">
      <c r="A93" s="776"/>
      <c r="U93" s="844">
        <v>44032</v>
      </c>
      <c r="V93" s="776">
        <v>18845698</v>
      </c>
      <c r="W93" s="845">
        <f t="shared" si="1"/>
        <v>30134</v>
      </c>
    </row>
    <row r="94" spans="1:23">
      <c r="A94" s="776"/>
      <c r="U94" s="844">
        <v>44033</v>
      </c>
      <c r="V94" s="776">
        <v>18858871</v>
      </c>
      <c r="W94" s="845">
        <f t="shared" si="1"/>
        <v>13173</v>
      </c>
    </row>
    <row r="95" spans="1:23">
      <c r="A95" s="776"/>
      <c r="U95" s="844">
        <v>44034</v>
      </c>
      <c r="V95" s="776">
        <v>18865077</v>
      </c>
      <c r="W95" s="845">
        <f t="shared" si="1"/>
        <v>6206</v>
      </c>
    </row>
    <row r="96" spans="1:23">
      <c r="A96" s="776"/>
      <c r="U96" s="844">
        <v>44035</v>
      </c>
      <c r="V96" s="776">
        <v>18869125</v>
      </c>
      <c r="W96" s="845">
        <f t="shared" si="1"/>
        <v>4048</v>
      </c>
    </row>
    <row r="97" spans="1:23">
      <c r="A97" s="776"/>
      <c r="U97" s="844">
        <v>44036</v>
      </c>
      <c r="V97" s="776">
        <v>18854492</v>
      </c>
      <c r="W97" s="845">
        <f t="shared" si="1"/>
        <v>-14633</v>
      </c>
    </row>
    <row r="98" spans="1:23">
      <c r="A98" s="776"/>
      <c r="U98" s="844">
        <v>44039</v>
      </c>
      <c r="V98" s="776">
        <v>18865622</v>
      </c>
      <c r="W98" s="845">
        <f t="shared" si="1"/>
        <v>11130</v>
      </c>
    </row>
    <row r="99" spans="1:23">
      <c r="A99" s="776"/>
      <c r="U99" s="844">
        <v>44040</v>
      </c>
      <c r="V99" s="776">
        <v>18863231</v>
      </c>
      <c r="W99" s="845">
        <f t="shared" si="1"/>
        <v>-2391</v>
      </c>
    </row>
    <row r="100" spans="1:23">
      <c r="A100" s="776"/>
      <c r="U100" s="844">
        <v>44041</v>
      </c>
      <c r="V100" s="776">
        <v>18862234</v>
      </c>
      <c r="W100" s="845">
        <f t="shared" si="1"/>
        <v>-997</v>
      </c>
    </row>
    <row r="101" spans="1:23">
      <c r="A101" s="776"/>
      <c r="U101" s="844">
        <v>44042</v>
      </c>
      <c r="V101" s="776">
        <v>18851829</v>
      </c>
      <c r="W101" s="845">
        <f t="shared" si="1"/>
        <v>-10405</v>
      </c>
    </row>
    <row r="102" spans="1:23">
      <c r="A102" s="776"/>
      <c r="U102" s="906">
        <v>44043</v>
      </c>
      <c r="V102" s="907">
        <v>18673847</v>
      </c>
      <c r="W102" s="908">
        <f t="shared" si="1"/>
        <v>-177982</v>
      </c>
    </row>
    <row r="103" spans="1:23">
      <c r="A103" s="776"/>
      <c r="T103" s="825" t="s">
        <v>626</v>
      </c>
      <c r="U103" s="844">
        <v>44046</v>
      </c>
      <c r="V103" s="776">
        <v>18777103</v>
      </c>
      <c r="W103" s="845">
        <f t="shared" si="1"/>
        <v>103256</v>
      </c>
    </row>
    <row r="104" spans="1:23">
      <c r="A104" s="776"/>
      <c r="U104" s="844">
        <v>44047</v>
      </c>
      <c r="V104" s="776">
        <v>18777462</v>
      </c>
      <c r="W104" s="845">
        <f t="shared" si="1"/>
        <v>359</v>
      </c>
    </row>
    <row r="105" spans="1:23">
      <c r="A105" s="776"/>
      <c r="U105" s="844">
        <v>44048</v>
      </c>
      <c r="V105" s="776">
        <v>18783395</v>
      </c>
      <c r="W105" s="845">
        <f t="shared" si="1"/>
        <v>5933</v>
      </c>
    </row>
    <row r="106" spans="1:23">
      <c r="A106" s="776"/>
      <c r="U106" s="844">
        <v>44049</v>
      </c>
      <c r="V106" s="776">
        <v>18787859</v>
      </c>
      <c r="W106" s="845">
        <f t="shared" si="1"/>
        <v>4464</v>
      </c>
    </row>
    <row r="107" spans="1:23">
      <c r="A107" s="776"/>
      <c r="U107" s="844">
        <v>44050</v>
      </c>
      <c r="V107" s="776">
        <v>18768445</v>
      </c>
      <c r="W107" s="845">
        <f t="shared" si="1"/>
        <v>-19414</v>
      </c>
    </row>
    <row r="108" spans="1:23">
      <c r="A108" s="776"/>
      <c r="U108" s="844">
        <v>44053</v>
      </c>
      <c r="V108" s="776">
        <v>18782091</v>
      </c>
      <c r="W108" s="845">
        <f t="shared" si="1"/>
        <v>13646</v>
      </c>
    </row>
    <row r="109" spans="1:23">
      <c r="A109" s="776"/>
      <c r="U109" s="844">
        <v>44054</v>
      </c>
      <c r="V109" s="776">
        <v>18788387</v>
      </c>
      <c r="W109" s="845">
        <f t="shared" si="1"/>
        <v>6296</v>
      </c>
    </row>
    <row r="110" spans="1:23">
      <c r="A110" s="776"/>
      <c r="U110" s="844">
        <v>44055</v>
      </c>
      <c r="V110" s="776">
        <v>18791947</v>
      </c>
      <c r="W110" s="845">
        <f t="shared" si="1"/>
        <v>3560</v>
      </c>
    </row>
    <row r="111" spans="1:23">
      <c r="A111" s="776"/>
      <c r="U111" s="844">
        <v>44056</v>
      </c>
      <c r="V111" s="776">
        <v>18793248</v>
      </c>
      <c r="W111" s="845">
        <f t="shared" si="1"/>
        <v>1301</v>
      </c>
    </row>
    <row r="112" spans="1:23">
      <c r="A112" s="776"/>
      <c r="U112" s="844">
        <v>44057</v>
      </c>
      <c r="V112" s="776">
        <v>18795882</v>
      </c>
      <c r="W112" s="845">
        <f t="shared" si="1"/>
        <v>2634</v>
      </c>
    </row>
    <row r="113" spans="1:23">
      <c r="A113" s="776"/>
      <c r="U113" s="844">
        <v>44060</v>
      </c>
      <c r="V113" s="776">
        <v>18817729</v>
      </c>
      <c r="W113" s="845">
        <f t="shared" si="1"/>
        <v>21847</v>
      </c>
    </row>
    <row r="114" spans="1:23">
      <c r="A114" s="776"/>
      <c r="U114" s="844">
        <v>44061</v>
      </c>
      <c r="V114" s="776">
        <v>18819170</v>
      </c>
      <c r="W114" s="845">
        <f t="shared" si="1"/>
        <v>1441</v>
      </c>
    </row>
    <row r="115" spans="1:23">
      <c r="A115" s="776"/>
      <c r="U115" s="844">
        <v>44062</v>
      </c>
      <c r="V115" s="776">
        <v>18820592</v>
      </c>
      <c r="W115" s="845">
        <f t="shared" si="1"/>
        <v>1422</v>
      </c>
    </row>
    <row r="116" spans="1:23">
      <c r="A116" s="776"/>
      <c r="U116" s="844">
        <v>44063</v>
      </c>
      <c r="V116" s="776">
        <v>18821671</v>
      </c>
      <c r="W116" s="845">
        <f t="shared" si="1"/>
        <v>1079</v>
      </c>
    </row>
    <row r="117" spans="1:23">
      <c r="A117" s="776"/>
      <c r="U117" s="844">
        <v>44064</v>
      </c>
      <c r="V117" s="776">
        <v>18806561</v>
      </c>
      <c r="W117" s="845">
        <f t="shared" si="1"/>
        <v>-15110</v>
      </c>
    </row>
    <row r="118" spans="1:23">
      <c r="A118" s="776"/>
      <c r="U118" s="844">
        <v>44067</v>
      </c>
      <c r="V118" s="776">
        <v>18827804</v>
      </c>
      <c r="W118" s="845">
        <f t="shared" si="1"/>
        <v>21243</v>
      </c>
    </row>
    <row r="119" spans="1:23">
      <c r="A119" s="776"/>
      <c r="U119" s="844">
        <v>44068</v>
      </c>
      <c r="V119" s="776">
        <v>18827938</v>
      </c>
      <c r="W119" s="845">
        <f t="shared" si="1"/>
        <v>134</v>
      </c>
    </row>
    <row r="120" spans="1:23">
      <c r="A120" s="777"/>
      <c r="U120" s="844">
        <v>44069</v>
      </c>
      <c r="V120" s="776">
        <v>18829729</v>
      </c>
      <c r="W120" s="845">
        <f t="shared" si="1"/>
        <v>1791</v>
      </c>
    </row>
    <row r="121" spans="1:23">
      <c r="A121" s="777"/>
      <c r="U121" s="844">
        <v>44070</v>
      </c>
      <c r="V121" s="776">
        <v>18828708</v>
      </c>
      <c r="W121" s="845">
        <f t="shared" si="1"/>
        <v>-1021</v>
      </c>
    </row>
    <row r="122" spans="1:23">
      <c r="A122" s="777"/>
      <c r="E122" s="770"/>
      <c r="F122" s="770"/>
      <c r="G122" s="770"/>
      <c r="H122" s="770"/>
      <c r="I122" s="770"/>
      <c r="J122" s="770"/>
      <c r="K122" s="770"/>
      <c r="L122" s="770"/>
      <c r="M122" s="770"/>
      <c r="N122" s="770"/>
      <c r="O122" s="770"/>
      <c r="P122" s="770"/>
      <c r="Q122" s="770"/>
      <c r="U122" s="844">
        <v>44071</v>
      </c>
      <c r="V122" s="776">
        <v>18802872</v>
      </c>
      <c r="W122" s="845">
        <f t="shared" si="1"/>
        <v>-25836</v>
      </c>
    </row>
    <row r="123" spans="1:23">
      <c r="A123" s="777"/>
      <c r="E123" s="770"/>
      <c r="F123" s="770"/>
      <c r="G123" s="770"/>
      <c r="H123" s="770"/>
      <c r="I123" s="770"/>
      <c r="J123" s="770"/>
      <c r="K123" s="770"/>
      <c r="L123" s="770"/>
      <c r="M123" s="770"/>
      <c r="N123" s="770"/>
      <c r="O123" s="770"/>
      <c r="P123" s="770"/>
      <c r="Q123" s="770"/>
      <c r="U123" s="906">
        <v>44074</v>
      </c>
      <c r="V123" s="907">
        <v>18591306</v>
      </c>
      <c r="W123" s="908">
        <f t="shared" si="1"/>
        <v>-211566</v>
      </c>
    </row>
    <row r="124" spans="1:23">
      <c r="E124" s="770"/>
      <c r="F124" s="780" t="str">
        <f t="shared" ref="F124:G124" si="2">IF(SUM(F113:F123)=0,"",SUM(F113:F123))</f>
        <v/>
      </c>
      <c r="G124" s="781" t="str">
        <f t="shared" si="2"/>
        <v/>
      </c>
      <c r="H124" s="782" t="str">
        <f t="shared" ref="H124" si="3">IF(F124="","",(F124/C124-1))</f>
        <v/>
      </c>
      <c r="I124" s="780" t="str">
        <f t="shared" ref="I124:J124" si="4">IF(SUM(I113:I123)=0,"",SUM(I113:I123))</f>
        <v/>
      </c>
      <c r="J124" s="781" t="str">
        <f t="shared" si="4"/>
        <v/>
      </c>
      <c r="K124" s="782" t="str">
        <f t="shared" ref="K124" si="5">IF(I124="","",(I124/F124-1))</f>
        <v/>
      </c>
      <c r="L124" s="780" t="str">
        <f t="shared" ref="L124:M124" si="6">IF(SUM(L113:L123)=0,"",SUM(L113:L123))</f>
        <v/>
      </c>
      <c r="M124" s="781" t="str">
        <f t="shared" si="6"/>
        <v/>
      </c>
      <c r="N124" s="782" t="str">
        <f t="shared" ref="N124" si="7">IF(L124="","",(L124/I124-1))</f>
        <v/>
      </c>
      <c r="O124" s="780" t="str">
        <f t="shared" ref="O124" si="8">IF(SUM(O113:O123)=0,"",SUM(O113:O123))</f>
        <v/>
      </c>
      <c r="P124" s="770"/>
      <c r="Q124" s="770"/>
      <c r="U124" s="823"/>
      <c r="V124" s="779"/>
      <c r="W124" s="823"/>
    </row>
    <row r="125" spans="1:23">
      <c r="E125" s="770"/>
      <c r="F125" s="770"/>
      <c r="G125" s="770"/>
      <c r="H125" s="770"/>
      <c r="I125" s="770"/>
      <c r="J125" s="770"/>
      <c r="K125" s="770"/>
      <c r="L125" s="770"/>
      <c r="M125" s="770"/>
      <c r="N125" s="770"/>
      <c r="O125" s="770"/>
      <c r="P125" s="770"/>
      <c r="Q125" s="770"/>
    </row>
    <row r="127" spans="1:23">
      <c r="N127" s="770"/>
      <c r="O127" s="770"/>
      <c r="P127" s="770"/>
      <c r="Q127" s="770"/>
    </row>
    <row r="128" spans="1:23">
      <c r="N128" s="770"/>
      <c r="O128" s="935"/>
      <c r="P128" s="935"/>
      <c r="Q128" s="770"/>
    </row>
    <row r="129" spans="14:17">
      <c r="N129" s="770"/>
      <c r="O129" s="935"/>
      <c r="P129" s="935"/>
      <c r="Q129" s="770"/>
    </row>
    <row r="130" spans="14:17">
      <c r="N130" s="770"/>
      <c r="O130" s="935"/>
      <c r="P130" s="935"/>
      <c r="Q130" s="770"/>
    </row>
    <row r="131" spans="14:17">
      <c r="N131" s="770"/>
      <c r="O131" s="935"/>
      <c r="P131" s="935"/>
      <c r="Q131" s="770"/>
    </row>
    <row r="132" spans="14:17">
      <c r="N132" s="770"/>
      <c r="O132" s="935"/>
      <c r="P132" s="935"/>
      <c r="Q132" s="770"/>
    </row>
    <row r="133" spans="14:17">
      <c r="N133" s="770"/>
      <c r="O133" s="770"/>
      <c r="P133" s="770"/>
      <c r="Q133" s="770"/>
    </row>
  </sheetData>
  <pageMargins left="0.7" right="0.7" top="0.75" bottom="0.75" header="0.3" footer="0.3"/>
  <pageSetup paperSize="9" scale="68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9"/>
  <sheetViews>
    <sheetView showGridLines="0" showRowColHeaders="0" topLeftCell="A28" zoomScaleNormal="100" workbookViewId="0">
      <selection activeCell="K34" sqref="K34"/>
    </sheetView>
  </sheetViews>
  <sheetFormatPr baseColWidth="10" defaultRowHeight="15"/>
  <cols>
    <col min="1" max="1" width="4.42578125" style="769" customWidth="1"/>
    <col min="2" max="8" width="11.42578125" style="769"/>
    <col min="9" max="11" width="16.140625" style="769" customWidth="1"/>
    <col min="12" max="12" width="11.42578125" style="769" customWidth="1"/>
    <col min="13" max="13" width="13.7109375" style="769" customWidth="1"/>
    <col min="14" max="14" width="27.140625" style="783" customWidth="1"/>
    <col min="15" max="15" width="16.140625" style="769" customWidth="1"/>
    <col min="16" max="18" width="11.42578125" style="769" customWidth="1"/>
    <col min="19" max="16384" width="11.42578125" style="769"/>
  </cols>
  <sheetData>
    <row r="1" spans="13:21">
      <c r="P1" s="779"/>
      <c r="Q1" s="779"/>
      <c r="R1" s="779"/>
      <c r="S1" s="779"/>
      <c r="T1" s="779"/>
      <c r="U1" s="779"/>
    </row>
    <row r="4" spans="13:21">
      <c r="M4" s="770"/>
      <c r="N4" s="784"/>
      <c r="O4" s="781"/>
      <c r="P4" s="770"/>
      <c r="Q4" s="770"/>
      <c r="R4" s="770"/>
      <c r="S4" s="770"/>
    </row>
    <row r="5" spans="13:21" ht="38.25" customHeight="1">
      <c r="N5" s="850" t="s">
        <v>619</v>
      </c>
      <c r="O5" s="850" t="s">
        <v>627</v>
      </c>
      <c r="P5" s="850" t="s">
        <v>94</v>
      </c>
      <c r="Q5" s="850" t="s">
        <v>95</v>
      </c>
      <c r="R5" s="787"/>
      <c r="S5" s="770"/>
    </row>
    <row r="6" spans="13:21" ht="15" customHeight="1">
      <c r="M6" s="1117"/>
      <c r="N6" s="847">
        <v>43901</v>
      </c>
      <c r="O6" s="848">
        <v>19344258</v>
      </c>
      <c r="P6" s="848">
        <v>10314136</v>
      </c>
      <c r="Q6" s="848">
        <v>9030122</v>
      </c>
      <c r="R6" s="787"/>
      <c r="S6" s="787"/>
    </row>
    <row r="7" spans="13:21" ht="15" customHeight="1">
      <c r="M7" s="1117"/>
      <c r="N7" s="847">
        <v>43921</v>
      </c>
      <c r="O7" s="848">
        <v>18445436</v>
      </c>
      <c r="P7" s="848">
        <v>9781895</v>
      </c>
      <c r="Q7" s="848">
        <v>8663541</v>
      </c>
      <c r="R7" s="787"/>
      <c r="S7" s="787"/>
    </row>
    <row r="8" spans="13:21" ht="15" customHeight="1">
      <c r="M8" s="1117"/>
      <c r="N8" s="847">
        <v>43951</v>
      </c>
      <c r="O8" s="848">
        <v>18396362</v>
      </c>
      <c r="P8" s="848">
        <v>9789636</v>
      </c>
      <c r="Q8" s="848">
        <v>8606726</v>
      </c>
      <c r="R8" s="787"/>
      <c r="S8" s="787"/>
    </row>
    <row r="9" spans="13:21" ht="15" customHeight="1">
      <c r="M9" s="1117"/>
      <c r="N9" s="849">
        <v>43982</v>
      </c>
      <c r="O9" s="848">
        <v>18584176</v>
      </c>
      <c r="P9" s="848">
        <v>9931702</v>
      </c>
      <c r="Q9" s="848">
        <v>8652474</v>
      </c>
      <c r="R9" s="787"/>
      <c r="S9" s="787"/>
    </row>
    <row r="10" spans="13:21" ht="15" customHeight="1">
      <c r="M10" s="1117"/>
      <c r="N10" s="849">
        <v>44043</v>
      </c>
      <c r="O10" s="848">
        <v>18673847</v>
      </c>
      <c r="P10" s="848">
        <v>10070269</v>
      </c>
      <c r="Q10" s="848">
        <v>8603578</v>
      </c>
      <c r="R10" s="787"/>
      <c r="S10" s="789"/>
    </row>
    <row r="11" spans="13:21" ht="15" customHeight="1">
      <c r="M11" s="1117"/>
      <c r="N11" s="909">
        <v>44074</v>
      </c>
      <c r="O11" s="910">
        <v>18591306</v>
      </c>
      <c r="P11" s="910">
        <v>10035798</v>
      </c>
      <c r="Q11" s="910">
        <v>8555508</v>
      </c>
      <c r="R11" s="787"/>
      <c r="S11" s="770"/>
    </row>
    <row r="12" spans="13:21" ht="15" customHeight="1">
      <c r="M12" s="1118"/>
      <c r="N12" s="869"/>
      <c r="O12" s="870"/>
      <c r="P12" s="870"/>
      <c r="Q12" s="870"/>
      <c r="R12" s="787"/>
      <c r="S12" s="770"/>
    </row>
    <row r="13" spans="13:21" ht="15" customHeight="1">
      <c r="M13" s="1119" t="s">
        <v>649</v>
      </c>
      <c r="N13" s="855" t="s">
        <v>628</v>
      </c>
      <c r="O13" s="853">
        <f>O8-O6</f>
        <v>-947896</v>
      </c>
      <c r="P13" s="853">
        <f t="shared" ref="P13:Q13" si="0">P8-P6</f>
        <v>-524500</v>
      </c>
      <c r="Q13" s="853">
        <f t="shared" si="0"/>
        <v>-423396</v>
      </c>
      <c r="R13" s="787"/>
      <c r="S13" s="770"/>
    </row>
    <row r="14" spans="13:21" ht="15.75" customHeight="1">
      <c r="M14" s="1120"/>
      <c r="N14" s="868" t="s">
        <v>634</v>
      </c>
      <c r="O14" s="853">
        <f>O11-O8</f>
        <v>194944</v>
      </c>
      <c r="P14" s="853">
        <f>P11-P8</f>
        <v>246162</v>
      </c>
      <c r="Q14" s="853">
        <f>Q11-Q8</f>
        <v>-51218</v>
      </c>
      <c r="R14" s="787"/>
      <c r="S14" s="770"/>
    </row>
    <row r="15" spans="13:21" ht="15.75" customHeight="1">
      <c r="M15" s="1120"/>
      <c r="N15" s="855"/>
      <c r="O15" s="853"/>
      <c r="P15" s="853"/>
      <c r="Q15" s="853"/>
      <c r="R15" s="787"/>
      <c r="S15" s="770"/>
    </row>
    <row r="16" spans="13:21" ht="15" customHeight="1">
      <c r="M16" s="1120"/>
      <c r="N16" s="862" t="s">
        <v>635</v>
      </c>
      <c r="O16" s="853">
        <f>O11-O6</f>
        <v>-752952</v>
      </c>
      <c r="P16" s="853">
        <f>P11-P6</f>
        <v>-278338</v>
      </c>
      <c r="Q16" s="853">
        <f>Q11-Q6</f>
        <v>-474614</v>
      </c>
      <c r="R16" s="787"/>
      <c r="S16" s="770"/>
    </row>
    <row r="17" spans="1:19" ht="15" customHeight="1">
      <c r="M17" s="877"/>
      <c r="N17" s="875"/>
      <c r="O17" s="876"/>
      <c r="P17" s="876"/>
      <c r="Q17" s="876"/>
      <c r="R17" s="787"/>
      <c r="S17" s="770"/>
    </row>
    <row r="18" spans="1:19" ht="15" customHeight="1">
      <c r="M18" s="872"/>
      <c r="N18" s="873"/>
      <c r="O18" s="874"/>
      <c r="P18" s="874"/>
      <c r="Q18" s="874"/>
      <c r="R18" s="787"/>
      <c r="S18" s="770"/>
    </row>
    <row r="19" spans="1:19" ht="15" customHeight="1">
      <c r="M19" s="1121" t="s">
        <v>650</v>
      </c>
      <c r="N19" s="855" t="s">
        <v>628</v>
      </c>
      <c r="O19" s="857">
        <f>O8/O6-1</f>
        <v>-4.9001414269805532E-2</v>
      </c>
      <c r="P19" s="857">
        <f t="shared" ref="P19:Q19" si="1">P8/P6-1</f>
        <v>-5.0852538690589255E-2</v>
      </c>
      <c r="Q19" s="857">
        <f t="shared" si="1"/>
        <v>-4.6887074172419774E-2</v>
      </c>
      <c r="R19" s="787"/>
      <c r="S19" s="770"/>
    </row>
    <row r="20" spans="1:19" ht="15" customHeight="1">
      <c r="M20" s="1121"/>
      <c r="N20" s="868" t="s">
        <v>629</v>
      </c>
      <c r="O20" s="857">
        <f>O11/O8-1</f>
        <v>1.0596877795729487E-2</v>
      </c>
      <c r="P20" s="857">
        <f>P11/P8-1</f>
        <v>2.5145163722124053E-2</v>
      </c>
      <c r="Q20" s="857">
        <f>Q11/Q8-1</f>
        <v>-5.9509272166907712E-3</v>
      </c>
      <c r="R20" s="787"/>
      <c r="S20" s="770"/>
    </row>
    <row r="21" spans="1:19" ht="15" customHeight="1">
      <c r="M21" s="1121"/>
      <c r="N21" s="855"/>
      <c r="O21" s="857"/>
      <c r="P21" s="857"/>
      <c r="Q21" s="857"/>
      <c r="R21" s="787"/>
      <c r="S21" s="770"/>
    </row>
    <row r="22" spans="1:19" ht="17.25" customHeight="1">
      <c r="M22" s="1121"/>
      <c r="N22" s="862" t="s">
        <v>635</v>
      </c>
      <c r="O22" s="857">
        <f>O11/O6-1</f>
        <v>-3.8923798472911164E-2</v>
      </c>
      <c r="P22" s="857">
        <f>P11/P6-1</f>
        <v>-2.6986070379525717E-2</v>
      </c>
      <c r="Q22" s="857">
        <f>Q11/Q6-1</f>
        <v>-5.2558979823306928E-2</v>
      </c>
      <c r="R22" s="787"/>
      <c r="S22" s="770"/>
    </row>
    <row r="23" spans="1:19" ht="15" customHeight="1">
      <c r="M23" s="827"/>
      <c r="N23" s="791"/>
      <c r="O23" s="792"/>
      <c r="P23" s="792"/>
      <c r="Q23" s="792"/>
      <c r="R23" s="787"/>
      <c r="S23" s="770"/>
    </row>
    <row r="24" spans="1:19" ht="15" customHeight="1">
      <c r="M24" s="770"/>
      <c r="N24" s="793"/>
      <c r="O24" s="794"/>
      <c r="P24" s="795"/>
      <c r="Q24" s="794"/>
      <c r="R24" s="787"/>
      <c r="S24" s="770"/>
    </row>
    <row r="25" spans="1:19" ht="15" customHeight="1">
      <c r="M25" s="770"/>
      <c r="N25" s="796"/>
      <c r="O25" s="770"/>
      <c r="P25" s="795"/>
      <c r="Q25" s="770"/>
      <c r="R25" s="787"/>
      <c r="S25" s="770"/>
    </row>
    <row r="26" spans="1:19" ht="15" customHeight="1">
      <c r="M26" s="770"/>
      <c r="N26" s="797"/>
      <c r="O26" s="798"/>
      <c r="P26" s="799"/>
      <c r="Q26" s="798"/>
      <c r="R26" s="787"/>
      <c r="S26" s="770"/>
    </row>
    <row r="27" spans="1:19" ht="15" customHeight="1">
      <c r="M27" s="770"/>
      <c r="N27" s="797"/>
      <c r="O27" s="798"/>
      <c r="P27" s="799"/>
      <c r="Q27" s="798"/>
      <c r="R27" s="787"/>
      <c r="S27" s="770"/>
    </row>
    <row r="28" spans="1:19" ht="15" customHeight="1">
      <c r="A28" s="800"/>
      <c r="B28" s="801">
        <v>-5.6277509688092101E-2</v>
      </c>
      <c r="C28" s="801">
        <v>-1.603793783503793E-2</v>
      </c>
      <c r="D28" s="801">
        <v>-1.625229806177797E-2</v>
      </c>
      <c r="E28" s="801">
        <v>-1.2513549942616553E-2</v>
      </c>
      <c r="F28" s="801">
        <v>-4.4830339946447917E-2</v>
      </c>
      <c r="G28" s="801">
        <v>-8.0710250201776468E-4</v>
      </c>
      <c r="H28" s="801">
        <v>-4.6464537435346398E-2</v>
      </c>
      <c r="I28" s="801"/>
      <c r="J28" s="801"/>
      <c r="K28" s="801"/>
      <c r="L28" s="801"/>
      <c r="M28" s="802"/>
      <c r="N28" s="797"/>
      <c r="O28" s="798"/>
      <c r="P28" s="799"/>
      <c r="Q28" s="798"/>
      <c r="R28" s="787"/>
      <c r="S28" s="770"/>
    </row>
    <row r="29" spans="1:19">
      <c r="A29" s="800"/>
      <c r="B29" s="800"/>
      <c r="C29" s="800"/>
      <c r="D29" s="800"/>
      <c r="E29" s="800"/>
      <c r="F29" s="800"/>
      <c r="G29" s="800"/>
      <c r="H29" s="800"/>
      <c r="I29" s="800"/>
      <c r="J29" s="800"/>
      <c r="K29" s="800"/>
      <c r="L29" s="800"/>
      <c r="M29" s="802"/>
      <c r="N29" s="797"/>
      <c r="O29" s="803"/>
      <c r="P29" s="799"/>
      <c r="Q29" s="798"/>
      <c r="R29" s="787"/>
      <c r="S29" s="770"/>
    </row>
    <row r="30" spans="1:19">
      <c r="M30" s="770"/>
      <c r="N30" s="797"/>
      <c r="O30" s="803"/>
      <c r="P30" s="799"/>
      <c r="Q30" s="798"/>
      <c r="R30" s="787"/>
      <c r="S30" s="770"/>
    </row>
    <row r="31" spans="1:19">
      <c r="M31" s="770"/>
      <c r="N31" s="796"/>
      <c r="O31" s="804"/>
      <c r="P31" s="795"/>
      <c r="Q31" s="770"/>
      <c r="R31" s="787"/>
      <c r="S31" s="770"/>
    </row>
    <row r="32" spans="1:19">
      <c r="M32" s="770"/>
      <c r="N32" s="796"/>
      <c r="O32" s="805"/>
      <c r="P32" s="795"/>
      <c r="Q32" s="770"/>
      <c r="R32" s="787"/>
      <c r="S32" s="770"/>
    </row>
    <row r="33" spans="13:20">
      <c r="N33" s="770"/>
      <c r="O33" s="804"/>
      <c r="P33" s="795"/>
      <c r="Q33" s="770"/>
      <c r="R33" s="787"/>
      <c r="S33" s="770"/>
    </row>
    <row r="34" spans="13:20">
      <c r="M34" s="770"/>
      <c r="N34" s="796"/>
      <c r="O34" s="770"/>
      <c r="P34" s="795"/>
      <c r="Q34" s="770"/>
      <c r="R34" s="787"/>
      <c r="S34" s="770"/>
    </row>
    <row r="35" spans="13:20">
      <c r="M35" s="770"/>
      <c r="N35" s="796"/>
      <c r="O35" s="770"/>
      <c r="P35" s="806"/>
      <c r="Q35" s="770"/>
      <c r="R35" s="787"/>
      <c r="S35" s="770"/>
    </row>
    <row r="36" spans="13:20">
      <c r="M36" s="770"/>
      <c r="N36" s="796"/>
      <c r="O36" s="770"/>
      <c r="P36" s="795"/>
      <c r="Q36" s="770"/>
      <c r="R36" s="787"/>
      <c r="S36" s="770"/>
    </row>
    <row r="37" spans="13:20">
      <c r="M37" s="770"/>
      <c r="N37" s="796"/>
      <c r="O37" s="770"/>
      <c r="P37" s="795"/>
      <c r="Q37" s="770"/>
      <c r="R37" s="787"/>
      <c r="S37" s="770"/>
    </row>
    <row r="38" spans="13:20">
      <c r="M38" s="770"/>
      <c r="N38" s="796"/>
      <c r="O38" s="770"/>
      <c r="P38" s="795"/>
      <c r="Q38" s="770"/>
      <c r="R38" s="787"/>
      <c r="S38" s="770"/>
    </row>
    <row r="39" spans="13:20">
      <c r="M39" s="770"/>
      <c r="N39" s="796"/>
      <c r="O39" s="770"/>
      <c r="P39" s="795"/>
      <c r="Q39" s="770"/>
      <c r="R39" s="787"/>
      <c r="S39" s="770"/>
    </row>
    <row r="40" spans="13:20">
      <c r="M40" s="770"/>
      <c r="N40" s="796"/>
      <c r="O40" s="770"/>
      <c r="P40" s="807"/>
      <c r="Q40" s="770"/>
      <c r="R40" s="787"/>
      <c r="S40" s="770"/>
    </row>
    <row r="41" spans="13:20">
      <c r="M41" s="770"/>
      <c r="N41" s="796"/>
      <c r="O41" s="770"/>
      <c r="P41" s="807"/>
      <c r="Q41" s="770"/>
      <c r="R41" s="787"/>
      <c r="S41" s="770"/>
    </row>
    <row r="42" spans="13:20">
      <c r="M42" s="770"/>
      <c r="N42" s="796"/>
      <c r="O42" s="770"/>
      <c r="P42" s="807"/>
      <c r="Q42" s="770"/>
      <c r="R42" s="787"/>
      <c r="S42" s="770"/>
      <c r="T42" s="790"/>
    </row>
    <row r="43" spans="13:20">
      <c r="M43" s="770"/>
      <c r="N43" s="784"/>
      <c r="O43" s="770"/>
      <c r="P43" s="770"/>
      <c r="Q43" s="770"/>
      <c r="R43" s="770"/>
      <c r="S43" s="770"/>
    </row>
    <row r="44" spans="13:20">
      <c r="M44" s="770"/>
      <c r="N44" s="784"/>
      <c r="O44" s="770"/>
      <c r="P44" s="770"/>
      <c r="Q44" s="770"/>
      <c r="R44" s="770"/>
      <c r="S44" s="770"/>
    </row>
    <row r="51" spans="14:19">
      <c r="N51" s="769"/>
      <c r="P51" s="785"/>
      <c r="Q51" s="786"/>
      <c r="R51" s="786"/>
      <c r="S51" s="787"/>
    </row>
    <row r="52" spans="14:19">
      <c r="N52" s="798"/>
      <c r="O52" s="808"/>
      <c r="P52" s="776"/>
      <c r="Q52" s="776"/>
      <c r="R52" s="776"/>
      <c r="S52" s="809"/>
    </row>
    <row r="53" spans="14:19">
      <c r="N53" s="798"/>
      <c r="O53" s="808"/>
      <c r="P53" s="776"/>
      <c r="Q53" s="776"/>
      <c r="R53" s="776"/>
      <c r="S53" s="809"/>
    </row>
    <row r="54" spans="14:19">
      <c r="N54" s="1124"/>
      <c r="O54" s="808"/>
      <c r="P54" s="776"/>
      <c r="Q54" s="776"/>
      <c r="R54" s="776"/>
      <c r="S54" s="809"/>
    </row>
    <row r="55" spans="14:19">
      <c r="N55" s="1125"/>
      <c r="O55" s="808"/>
      <c r="P55" s="776"/>
      <c r="Q55" s="776"/>
      <c r="R55" s="776"/>
      <c r="S55" s="809"/>
    </row>
    <row r="56" spans="14:19">
      <c r="N56" s="798"/>
      <c r="O56" s="808"/>
      <c r="P56" s="776"/>
      <c r="Q56" s="776"/>
      <c r="R56" s="776"/>
      <c r="S56" s="809"/>
    </row>
    <row r="57" spans="14:19">
      <c r="N57" s="1122"/>
      <c r="O57" s="809"/>
      <c r="P57" s="809"/>
      <c r="Q57" s="809"/>
      <c r="R57" s="809"/>
      <c r="S57" s="809"/>
    </row>
    <row r="58" spans="14:19">
      <c r="N58" s="1123"/>
      <c r="O58" s="809"/>
      <c r="P58" s="809"/>
      <c r="Q58" s="809"/>
      <c r="R58" s="809"/>
      <c r="S58" s="809"/>
    </row>
    <row r="59" spans="14:19">
      <c r="N59" s="1123"/>
      <c r="O59" s="809"/>
      <c r="P59" s="809"/>
      <c r="Q59" s="809"/>
      <c r="R59" s="809"/>
      <c r="S59" s="809"/>
    </row>
    <row r="60" spans="14:19">
      <c r="N60" s="1123"/>
      <c r="O60" s="809"/>
      <c r="P60" s="809"/>
      <c r="Q60" s="809"/>
      <c r="R60" s="809"/>
      <c r="S60" s="809"/>
    </row>
    <row r="61" spans="14:19">
      <c r="N61" s="798"/>
      <c r="O61" s="798"/>
      <c r="P61" s="798"/>
      <c r="Q61" s="798"/>
      <c r="R61" s="798"/>
      <c r="S61" s="809"/>
    </row>
    <row r="62" spans="14:19">
      <c r="N62" s="1122"/>
      <c r="O62" s="810"/>
      <c r="P62" s="810"/>
      <c r="Q62" s="810"/>
      <c r="R62" s="810"/>
      <c r="S62" s="809"/>
    </row>
    <row r="63" spans="14:19">
      <c r="N63" s="1123"/>
      <c r="O63" s="810"/>
      <c r="P63" s="810"/>
      <c r="Q63" s="810"/>
      <c r="R63" s="810"/>
      <c r="S63" s="809"/>
    </row>
    <row r="64" spans="14:19">
      <c r="N64" s="1123"/>
      <c r="O64" s="810"/>
      <c r="P64" s="810"/>
      <c r="Q64" s="810"/>
      <c r="R64" s="810"/>
      <c r="S64" s="809"/>
    </row>
    <row r="65" spans="14:19">
      <c r="N65" s="1123"/>
      <c r="O65" s="810"/>
      <c r="P65" s="810"/>
      <c r="Q65" s="810"/>
      <c r="R65" s="810"/>
      <c r="S65" s="809"/>
    </row>
    <row r="66" spans="14:19">
      <c r="N66" s="1123"/>
      <c r="O66" s="809"/>
      <c r="P66" s="810"/>
      <c r="Q66" s="810"/>
      <c r="R66" s="810"/>
      <c r="S66" s="809"/>
    </row>
    <row r="67" spans="14:19">
      <c r="N67" s="798"/>
      <c r="O67" s="797"/>
      <c r="P67" s="798"/>
      <c r="Q67" s="799"/>
      <c r="R67" s="798"/>
      <c r="S67" s="809"/>
    </row>
    <row r="68" spans="14:19">
      <c r="N68" s="798"/>
      <c r="O68" s="797"/>
      <c r="P68" s="798"/>
      <c r="Q68" s="799"/>
      <c r="R68" s="798"/>
      <c r="S68" s="809"/>
    </row>
    <row r="69" spans="14:19">
      <c r="N69" s="811"/>
      <c r="O69" s="798"/>
      <c r="P69" s="798"/>
      <c r="Q69" s="798"/>
      <c r="R69" s="798"/>
      <c r="S69" s="798"/>
    </row>
  </sheetData>
  <mergeCells count="6">
    <mergeCell ref="M6:M12"/>
    <mergeCell ref="M13:M16"/>
    <mergeCell ref="M19:M22"/>
    <mergeCell ref="N62:N66"/>
    <mergeCell ref="N54:N55"/>
    <mergeCell ref="N57:N60"/>
  </mergeCells>
  <printOptions horizontalCentered="1" verticalCentered="1"/>
  <pageMargins left="0.39370078740157483" right="0.39370078740157483" top="0.39370078740157483" bottom="0.78740157480314965" header="0" footer="0"/>
  <pageSetup paperSize="9" scale="67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5:AA54"/>
  <sheetViews>
    <sheetView showGridLines="0" showRowColHeaders="0" topLeftCell="A25" zoomScale="115" zoomScaleNormal="115" workbookViewId="0">
      <selection activeCell="U47" sqref="U47"/>
    </sheetView>
  </sheetViews>
  <sheetFormatPr baseColWidth="10" defaultRowHeight="15"/>
  <cols>
    <col min="1" max="1" width="3.28515625" style="769" customWidth="1"/>
    <col min="2" max="9" width="11.42578125" style="769"/>
    <col min="10" max="10" width="17" style="769" customWidth="1"/>
    <col min="11" max="11" width="4" style="769" customWidth="1"/>
    <col min="12" max="12" width="11.42578125" style="769"/>
    <col min="13" max="13" width="11.42578125" style="769" customWidth="1"/>
    <col min="14" max="14" width="14.5703125" style="769" customWidth="1"/>
    <col min="15" max="15" width="27.7109375" style="769" customWidth="1"/>
    <col min="16" max="16" width="14" style="769" customWidth="1"/>
    <col min="17" max="17" width="14.42578125" style="769" customWidth="1"/>
    <col min="18" max="18" width="11.7109375" style="769" customWidth="1"/>
    <col min="19" max="19" width="11.5703125" style="769" customWidth="1"/>
    <col min="20" max="21" width="9" style="769" customWidth="1"/>
    <col min="22" max="22" width="16.140625" style="769" customWidth="1"/>
    <col min="23" max="24" width="11.42578125" style="769" customWidth="1"/>
    <col min="25" max="16384" width="11.42578125" style="769"/>
  </cols>
  <sheetData>
    <row r="5" spans="14:22" ht="18" customHeight="1">
      <c r="O5" s="850" t="s">
        <v>619</v>
      </c>
      <c r="P5" s="850" t="s">
        <v>15</v>
      </c>
      <c r="Q5" s="850" t="s">
        <v>630</v>
      </c>
      <c r="R5" s="850" t="s">
        <v>631</v>
      </c>
      <c r="S5" s="850" t="s">
        <v>632</v>
      </c>
      <c r="T5" s="850" t="s">
        <v>633</v>
      </c>
      <c r="U5" s="850" t="s">
        <v>4</v>
      </c>
      <c r="V5" s="850" t="s">
        <v>78</v>
      </c>
    </row>
    <row r="6" spans="14:22">
      <c r="N6" s="1117"/>
      <c r="O6" s="847">
        <v>43901</v>
      </c>
      <c r="P6" s="851">
        <v>14865672</v>
      </c>
      <c r="Q6" s="851">
        <v>751967</v>
      </c>
      <c r="R6" s="851">
        <v>394898</v>
      </c>
      <c r="S6" s="851">
        <v>3266619</v>
      </c>
      <c r="T6" s="851">
        <v>63863</v>
      </c>
      <c r="U6" s="851">
        <v>1239</v>
      </c>
      <c r="V6" s="851">
        <f t="shared" ref="V6:V11" si="0">SUM(P6:U6)</f>
        <v>19344258</v>
      </c>
    </row>
    <row r="7" spans="14:22">
      <c r="N7" s="1117"/>
      <c r="O7" s="847">
        <v>43921</v>
      </c>
      <c r="P7" s="851">
        <v>14029069</v>
      </c>
      <c r="Q7" s="851">
        <v>739907</v>
      </c>
      <c r="R7" s="851">
        <v>388480</v>
      </c>
      <c r="S7" s="851">
        <v>3225742</v>
      </c>
      <c r="T7" s="851">
        <v>61000</v>
      </c>
      <c r="U7" s="851">
        <v>1238</v>
      </c>
      <c r="V7" s="851">
        <f t="shared" si="0"/>
        <v>18445436</v>
      </c>
    </row>
    <row r="8" spans="14:22">
      <c r="N8" s="1117"/>
      <c r="O8" s="847">
        <v>43951</v>
      </c>
      <c r="P8" s="851">
        <v>13980803</v>
      </c>
      <c r="Q8" s="851">
        <v>771525</v>
      </c>
      <c r="R8" s="851">
        <v>375868</v>
      </c>
      <c r="S8" s="851">
        <v>3205927</v>
      </c>
      <c r="T8" s="851">
        <v>61030</v>
      </c>
      <c r="U8" s="851">
        <v>1209</v>
      </c>
      <c r="V8" s="851">
        <f t="shared" si="0"/>
        <v>18396362</v>
      </c>
    </row>
    <row r="9" spans="14:22">
      <c r="N9" s="1117"/>
      <c r="O9" s="852">
        <v>43982</v>
      </c>
      <c r="P9" s="853">
        <v>14131474</v>
      </c>
      <c r="Q9" s="853">
        <v>787409</v>
      </c>
      <c r="R9" s="853">
        <v>373592</v>
      </c>
      <c r="S9" s="853">
        <v>3228503</v>
      </c>
      <c r="T9" s="853">
        <v>61995</v>
      </c>
      <c r="U9" s="853">
        <v>1204</v>
      </c>
      <c r="V9" s="853">
        <f t="shared" si="0"/>
        <v>18584177</v>
      </c>
    </row>
    <row r="10" spans="14:22">
      <c r="N10" s="1117"/>
      <c r="O10" s="854">
        <v>44043</v>
      </c>
      <c r="P10" s="851">
        <v>14304027</v>
      </c>
      <c r="Q10" s="851">
        <v>672752</v>
      </c>
      <c r="R10" s="851">
        <v>372436</v>
      </c>
      <c r="S10" s="851">
        <v>3258192</v>
      </c>
      <c r="T10" s="851">
        <v>65247</v>
      </c>
      <c r="U10" s="851">
        <v>1193</v>
      </c>
      <c r="V10" s="851">
        <f t="shared" si="0"/>
        <v>18673847</v>
      </c>
    </row>
    <row r="11" spans="14:22">
      <c r="N11" s="1117"/>
      <c r="O11" s="911">
        <v>44074</v>
      </c>
      <c r="P11" s="912">
        <v>14200542</v>
      </c>
      <c r="Q11" s="912">
        <v>694728</v>
      </c>
      <c r="R11" s="912">
        <v>371459</v>
      </c>
      <c r="S11" s="912">
        <v>3258728</v>
      </c>
      <c r="T11" s="912">
        <v>64666</v>
      </c>
      <c r="U11" s="912">
        <v>1183</v>
      </c>
      <c r="V11" s="912">
        <f t="shared" si="0"/>
        <v>18591306</v>
      </c>
    </row>
    <row r="12" spans="14:22">
      <c r="N12" s="1118"/>
      <c r="O12" s="863"/>
      <c r="P12" s="864"/>
      <c r="Q12" s="864"/>
      <c r="R12" s="864"/>
      <c r="S12" s="864"/>
      <c r="T12" s="864"/>
      <c r="U12" s="864"/>
      <c r="V12" s="864"/>
    </row>
    <row r="13" spans="14:22" ht="15" customHeight="1">
      <c r="N13" s="1121" t="s">
        <v>649</v>
      </c>
      <c r="O13" s="855" t="s">
        <v>628</v>
      </c>
      <c r="P13" s="853">
        <f t="shared" ref="P13:V13" si="1">P8-P6</f>
        <v>-884869</v>
      </c>
      <c r="Q13" s="853">
        <f t="shared" si="1"/>
        <v>19558</v>
      </c>
      <c r="R13" s="853">
        <f t="shared" si="1"/>
        <v>-19030</v>
      </c>
      <c r="S13" s="853">
        <f t="shared" si="1"/>
        <v>-60692</v>
      </c>
      <c r="T13" s="853">
        <f t="shared" si="1"/>
        <v>-2833</v>
      </c>
      <c r="U13" s="853">
        <f t="shared" si="1"/>
        <v>-30</v>
      </c>
      <c r="V13" s="853">
        <f t="shared" si="1"/>
        <v>-947896</v>
      </c>
    </row>
    <row r="14" spans="14:22" ht="15" customHeight="1">
      <c r="N14" s="1121"/>
      <c r="O14" s="855" t="s">
        <v>634</v>
      </c>
      <c r="P14" s="853">
        <f>P11-P8</f>
        <v>219739</v>
      </c>
      <c r="Q14" s="853">
        <f t="shared" ref="Q14:U14" si="2">Q11-Q8</f>
        <v>-76797</v>
      </c>
      <c r="R14" s="853">
        <f t="shared" si="2"/>
        <v>-4409</v>
      </c>
      <c r="S14" s="853">
        <f t="shared" si="2"/>
        <v>52801</v>
      </c>
      <c r="T14" s="853">
        <f t="shared" si="2"/>
        <v>3636</v>
      </c>
      <c r="U14" s="853">
        <f t="shared" si="2"/>
        <v>-26</v>
      </c>
      <c r="V14" s="853">
        <f>V11-V8</f>
        <v>194944</v>
      </c>
    </row>
    <row r="15" spans="14:22" ht="15" customHeight="1">
      <c r="N15" s="1121"/>
      <c r="O15" s="861" t="s">
        <v>635</v>
      </c>
      <c r="P15" s="853">
        <f>P11-P6</f>
        <v>-665130</v>
      </c>
      <c r="Q15" s="853">
        <f t="shared" ref="Q15:U15" si="3">Q11-Q6</f>
        <v>-57239</v>
      </c>
      <c r="R15" s="853">
        <f t="shared" si="3"/>
        <v>-23439</v>
      </c>
      <c r="S15" s="853">
        <f t="shared" si="3"/>
        <v>-7891</v>
      </c>
      <c r="T15" s="853">
        <f t="shared" si="3"/>
        <v>803</v>
      </c>
      <c r="U15" s="853">
        <f t="shared" si="3"/>
        <v>-56</v>
      </c>
      <c r="V15" s="853">
        <f>V11-V6</f>
        <v>-752952</v>
      </c>
    </row>
    <row r="16" spans="14:22" ht="15.75">
      <c r="N16" s="858"/>
      <c r="O16" s="859"/>
      <c r="P16" s="860"/>
      <c r="Q16" s="860"/>
      <c r="R16" s="860"/>
      <c r="S16" s="860"/>
      <c r="T16" s="860"/>
      <c r="U16" s="860"/>
      <c r="V16" s="860"/>
    </row>
    <row r="17" spans="14:27" ht="15" customHeight="1">
      <c r="N17" s="1119" t="s">
        <v>650</v>
      </c>
      <c r="O17" s="855" t="s">
        <v>628</v>
      </c>
      <c r="P17" s="857">
        <f t="shared" ref="P17:V17" si="4">P8/P6-1</f>
        <v>-5.9524318846803537E-2</v>
      </c>
      <c r="Q17" s="857">
        <f t="shared" si="4"/>
        <v>2.6009120081067483E-2</v>
      </c>
      <c r="R17" s="857">
        <f t="shared" si="4"/>
        <v>-4.8189659101844029E-2</v>
      </c>
      <c r="S17" s="857">
        <f t="shared" si="4"/>
        <v>-1.8579454781840199E-2</v>
      </c>
      <c r="T17" s="857">
        <f t="shared" si="4"/>
        <v>-4.4360584375929712E-2</v>
      </c>
      <c r="U17" s="857">
        <f t="shared" si="4"/>
        <v>-2.4213075060532718E-2</v>
      </c>
      <c r="V17" s="857">
        <f t="shared" si="4"/>
        <v>-4.9001414269805532E-2</v>
      </c>
    </row>
    <row r="18" spans="14:27" ht="15" customHeight="1">
      <c r="N18" s="1120"/>
      <c r="O18" s="855" t="s">
        <v>634</v>
      </c>
      <c r="P18" s="857">
        <f t="shared" ref="P18:V18" si="5">P11/P8-1</f>
        <v>1.5717194498770848E-2</v>
      </c>
      <c r="Q18" s="857">
        <f t="shared" si="5"/>
        <v>-9.9539224263633708E-2</v>
      </c>
      <c r="R18" s="857">
        <f t="shared" si="5"/>
        <v>-1.1730181872359413E-2</v>
      </c>
      <c r="S18" s="857">
        <f t="shared" si="5"/>
        <v>1.6469807328738373E-2</v>
      </c>
      <c r="T18" s="857">
        <f t="shared" si="5"/>
        <v>5.9577257086678603E-2</v>
      </c>
      <c r="U18" s="857">
        <f t="shared" si="5"/>
        <v>-2.1505376344086002E-2</v>
      </c>
      <c r="V18" s="857">
        <f t="shared" si="5"/>
        <v>1.0596877795729487E-2</v>
      </c>
    </row>
    <row r="19" spans="14:27" ht="15" customHeight="1">
      <c r="N19" s="1126"/>
      <c r="O19" s="862" t="s">
        <v>635</v>
      </c>
      <c r="P19" s="857">
        <f t="shared" ref="P19:V19" si="6">P11/P6-1</f>
        <v>-4.4742679644754757E-2</v>
      </c>
      <c r="Q19" s="857">
        <f t="shared" si="6"/>
        <v>-7.6119031819215421E-2</v>
      </c>
      <c r="R19" s="857">
        <f t="shared" si="6"/>
        <v>-5.9354567508571821E-2</v>
      </c>
      <c r="S19" s="857">
        <f t="shared" si="6"/>
        <v>-2.4156474936317673E-3</v>
      </c>
      <c r="T19" s="857">
        <f t="shared" si="6"/>
        <v>1.2573790770868953E-2</v>
      </c>
      <c r="U19" s="857">
        <f t="shared" si="6"/>
        <v>-4.5197740112994378E-2</v>
      </c>
      <c r="V19" s="857">
        <f t="shared" si="6"/>
        <v>-3.8923798472911164E-2</v>
      </c>
    </row>
    <row r="20" spans="14:27" ht="15" customHeight="1">
      <c r="O20" s="814"/>
      <c r="V20" s="790"/>
    </row>
    <row r="21" spans="14:27" ht="15" customHeight="1">
      <c r="O21" s="814"/>
      <c r="V21" s="790"/>
    </row>
    <row r="22" spans="14:27" ht="15" customHeight="1">
      <c r="O22" s="814"/>
      <c r="U22" s="814"/>
      <c r="V22" s="790"/>
    </row>
    <row r="23" spans="14:27" ht="15" customHeight="1">
      <c r="O23" s="814"/>
      <c r="V23" s="790"/>
    </row>
    <row r="24" spans="14:27" ht="15" customHeight="1"/>
    <row r="25" spans="14:27" ht="15" customHeight="1"/>
    <row r="26" spans="14:27" ht="15" customHeight="1">
      <c r="Q26" s="790"/>
    </row>
    <row r="27" spans="14:27" ht="15" customHeight="1"/>
    <row r="28" spans="14:27" ht="15" customHeight="1"/>
    <row r="29" spans="14:27" ht="15" customHeight="1"/>
    <row r="30" spans="14:27" ht="15" customHeight="1">
      <c r="W30" s="779"/>
      <c r="X30" s="779"/>
      <c r="Y30" s="779"/>
      <c r="Z30" s="779"/>
      <c r="AA30" s="779"/>
    </row>
    <row r="31" spans="14:27" ht="15" customHeight="1">
      <c r="W31" s="779"/>
      <c r="X31" s="779"/>
      <c r="Y31" s="779"/>
      <c r="Z31" s="779"/>
      <c r="AA31" s="779"/>
    </row>
    <row r="32" spans="14:27" ht="15" customHeight="1">
      <c r="W32" s="779"/>
      <c r="X32" s="779"/>
      <c r="Y32" s="779"/>
      <c r="Z32" s="779"/>
      <c r="AA32" s="779"/>
    </row>
    <row r="33" spans="3:27" ht="15" customHeight="1">
      <c r="W33" s="779"/>
      <c r="X33" s="779"/>
      <c r="Y33" s="779"/>
      <c r="Z33" s="779"/>
      <c r="AA33" s="779"/>
    </row>
    <row r="34" spans="3:27" ht="15" customHeight="1">
      <c r="W34" s="779"/>
      <c r="X34" s="779"/>
      <c r="Y34" s="779"/>
      <c r="Z34" s="779"/>
      <c r="AA34" s="779"/>
    </row>
    <row r="35" spans="3:27" ht="39" customHeight="1">
      <c r="W35" s="779"/>
      <c r="X35" s="779"/>
      <c r="Y35" s="779"/>
      <c r="Z35" s="779"/>
      <c r="AA35" s="779"/>
    </row>
    <row r="36" spans="3:27" ht="15" customHeight="1">
      <c r="W36" s="779"/>
      <c r="X36" s="779"/>
      <c r="Y36" s="779"/>
      <c r="Z36" s="779"/>
      <c r="AA36" s="779"/>
    </row>
    <row r="37" spans="3:27" ht="15" customHeight="1">
      <c r="N37" s="779"/>
      <c r="O37" s="850" t="s">
        <v>619</v>
      </c>
      <c r="P37" s="850" t="s">
        <v>651</v>
      </c>
      <c r="Q37" s="850" t="s">
        <v>652</v>
      </c>
      <c r="R37" s="850" t="s">
        <v>653</v>
      </c>
      <c r="S37" s="850" t="s">
        <v>369</v>
      </c>
      <c r="W37" s="779"/>
      <c r="X37" s="779"/>
      <c r="Y37" s="779"/>
      <c r="Z37" s="779"/>
      <c r="AA37" s="779"/>
    </row>
    <row r="38" spans="3:27" ht="15" customHeight="1">
      <c r="N38" s="1127"/>
      <c r="O38" s="847">
        <v>43901</v>
      </c>
      <c r="P38" s="851">
        <v>9464786</v>
      </c>
      <c r="Q38" s="851">
        <v>4244446</v>
      </c>
      <c r="R38" s="851">
        <v>1156440</v>
      </c>
      <c r="S38" s="851">
        <v>14865672</v>
      </c>
      <c r="W38" s="779"/>
      <c r="X38" s="779"/>
      <c r="Y38" s="779"/>
      <c r="Z38" s="779"/>
      <c r="AA38" s="779"/>
    </row>
    <row r="39" spans="3:27" ht="15" customHeight="1">
      <c r="N39" s="1127"/>
      <c r="O39" s="847">
        <v>43921</v>
      </c>
      <c r="P39" s="851">
        <v>9282881</v>
      </c>
      <c r="Q39" s="851">
        <v>3631196</v>
      </c>
      <c r="R39" s="851">
        <v>1114992</v>
      </c>
      <c r="S39" s="851">
        <v>14029069</v>
      </c>
      <c r="W39" s="779"/>
      <c r="X39" s="779"/>
      <c r="Y39" s="779"/>
      <c r="Z39" s="779"/>
      <c r="AA39" s="779"/>
    </row>
    <row r="40" spans="3:27" ht="15" customHeight="1">
      <c r="N40" s="1127"/>
      <c r="O40" s="847">
        <v>43951</v>
      </c>
      <c r="P40" s="851">
        <v>9303999</v>
      </c>
      <c r="Q40" s="851">
        <v>3572116</v>
      </c>
      <c r="R40" s="851">
        <v>1104688</v>
      </c>
      <c r="S40" s="851">
        <f>P40+Q40+R40</f>
        <v>13980803</v>
      </c>
      <c r="V40" s="779"/>
      <c r="W40" s="779"/>
      <c r="X40" s="779"/>
      <c r="Y40" s="779"/>
      <c r="Z40" s="779"/>
      <c r="AA40" s="779"/>
    </row>
    <row r="41" spans="3:27" ht="15" customHeight="1">
      <c r="N41" s="1127"/>
      <c r="O41" s="852">
        <v>43982</v>
      </c>
      <c r="P41" s="851">
        <v>9345952</v>
      </c>
      <c r="Q41" s="851">
        <v>3677523</v>
      </c>
      <c r="R41" s="851">
        <v>1107999</v>
      </c>
      <c r="S41" s="851">
        <f>P41+Q41+R41</f>
        <v>14131474</v>
      </c>
      <c r="V41" s="779"/>
      <c r="W41" s="779"/>
      <c r="X41" s="779"/>
      <c r="Y41" s="779"/>
      <c r="Z41" s="779"/>
      <c r="AA41" s="779"/>
    </row>
    <row r="42" spans="3:27" ht="15" customHeight="1">
      <c r="N42" s="1127"/>
      <c r="O42" s="854">
        <v>44043</v>
      </c>
      <c r="P42" s="851">
        <v>9206687</v>
      </c>
      <c r="Q42" s="851">
        <v>4008986</v>
      </c>
      <c r="R42" s="851">
        <v>1088354</v>
      </c>
      <c r="S42" s="851">
        <f>P42+Q42+R42</f>
        <v>14304027</v>
      </c>
      <c r="V42" s="779"/>
      <c r="W42" s="779"/>
      <c r="X42" s="779"/>
      <c r="Y42" s="779"/>
      <c r="Z42" s="779"/>
      <c r="AA42" s="779"/>
    </row>
    <row r="43" spans="3:27" ht="15" customHeight="1">
      <c r="N43" s="1127"/>
      <c r="O43" s="911">
        <v>44074</v>
      </c>
      <c r="P43" s="912">
        <v>9215326</v>
      </c>
      <c r="Q43" s="912">
        <v>3927258</v>
      </c>
      <c r="R43" s="912">
        <v>1057958</v>
      </c>
      <c r="S43" s="912">
        <f>P43+Q43+R43</f>
        <v>14200542</v>
      </c>
      <c r="V43" s="779"/>
      <c r="W43" s="779"/>
      <c r="X43" s="779"/>
      <c r="Y43" s="779"/>
      <c r="Z43" s="779"/>
      <c r="AA43" s="779"/>
    </row>
    <row r="44" spans="3:27">
      <c r="C44" s="800"/>
      <c r="D44" s="800"/>
      <c r="E44" s="800"/>
      <c r="F44" s="800"/>
      <c r="G44" s="800"/>
      <c r="H44" s="800"/>
      <c r="I44" s="800"/>
      <c r="J44" s="800"/>
      <c r="K44" s="800"/>
      <c r="N44" s="1128"/>
      <c r="O44" s="860"/>
      <c r="P44" s="865"/>
      <c r="Q44" s="865"/>
      <c r="R44" s="865"/>
      <c r="S44" s="865"/>
      <c r="W44" s="779"/>
      <c r="X44" s="779"/>
      <c r="Y44" s="779"/>
      <c r="Z44" s="779"/>
      <c r="AA44" s="779"/>
    </row>
    <row r="45" spans="3:27" ht="15" customHeight="1">
      <c r="C45" s="800"/>
      <c r="D45" s="800"/>
      <c r="E45" s="800"/>
      <c r="F45" s="800"/>
      <c r="G45" s="800"/>
      <c r="H45" s="800"/>
      <c r="I45" s="800"/>
      <c r="J45" s="800"/>
      <c r="K45" s="800"/>
      <c r="N45" s="1121" t="s">
        <v>649</v>
      </c>
      <c r="O45" s="855" t="s">
        <v>628</v>
      </c>
      <c r="P45" s="853">
        <f>P40-P38</f>
        <v>-160787</v>
      </c>
      <c r="Q45" s="853">
        <f>Q40-Q38</f>
        <v>-672330</v>
      </c>
      <c r="R45" s="853">
        <f t="shared" ref="R45:S45" si="7">R40-R38</f>
        <v>-51752</v>
      </c>
      <c r="S45" s="853">
        <f t="shared" si="7"/>
        <v>-884869</v>
      </c>
      <c r="W45" s="779"/>
      <c r="X45" s="779"/>
      <c r="Y45" s="779"/>
      <c r="Z45" s="779"/>
      <c r="AA45" s="779"/>
    </row>
    <row r="46" spans="3:27" ht="15" customHeight="1">
      <c r="N46" s="1121"/>
      <c r="O46" s="855" t="s">
        <v>634</v>
      </c>
      <c r="P46" s="853">
        <f>P43-P40</f>
        <v>-88673</v>
      </c>
      <c r="Q46" s="853">
        <f t="shared" ref="Q46:S46" si="8">Q43-Q40</f>
        <v>355142</v>
      </c>
      <c r="R46" s="853">
        <f t="shared" si="8"/>
        <v>-46730</v>
      </c>
      <c r="S46" s="853">
        <f t="shared" si="8"/>
        <v>219739</v>
      </c>
      <c r="W46" s="779"/>
      <c r="X46" s="779"/>
      <c r="Y46" s="779"/>
      <c r="Z46" s="779"/>
      <c r="AA46" s="779"/>
    </row>
    <row r="47" spans="3:27" ht="14.25" customHeight="1">
      <c r="N47" s="1121"/>
      <c r="O47" s="862" t="s">
        <v>635</v>
      </c>
      <c r="P47" s="853">
        <f>P43-P38</f>
        <v>-249460</v>
      </c>
      <c r="Q47" s="853">
        <f t="shared" ref="Q47:S47" si="9">Q43-Q38</f>
        <v>-317188</v>
      </c>
      <c r="R47" s="853">
        <f t="shared" si="9"/>
        <v>-98482</v>
      </c>
      <c r="S47" s="853">
        <f t="shared" si="9"/>
        <v>-665130</v>
      </c>
      <c r="W47" s="779"/>
      <c r="X47" s="779"/>
      <c r="Y47" s="779"/>
      <c r="Z47" s="779"/>
      <c r="AA47" s="779"/>
    </row>
    <row r="48" spans="3:27" ht="15" customHeight="1">
      <c r="N48" s="866"/>
      <c r="O48" s="859"/>
      <c r="P48" s="867"/>
      <c r="Q48" s="867"/>
      <c r="R48" s="867"/>
      <c r="S48" s="867"/>
      <c r="W48" s="779"/>
      <c r="X48" s="779"/>
      <c r="Y48" s="779"/>
      <c r="Z48" s="779"/>
      <c r="AA48" s="779"/>
    </row>
    <row r="49" spans="14:27" ht="15" customHeight="1">
      <c r="N49" s="1121" t="s">
        <v>650</v>
      </c>
      <c r="O49" s="855" t="s">
        <v>628</v>
      </c>
      <c r="P49" s="857">
        <f>P40/P38-1</f>
        <v>-1.6987917106630834E-2</v>
      </c>
      <c r="Q49" s="857">
        <f t="shared" ref="Q49:S49" si="10">Q40/Q38-1</f>
        <v>-0.15840229796774419</v>
      </c>
      <c r="R49" s="857">
        <f t="shared" si="10"/>
        <v>-4.4751132786828518E-2</v>
      </c>
      <c r="S49" s="857">
        <f t="shared" si="10"/>
        <v>-5.9524318846803537E-2</v>
      </c>
      <c r="W49" s="779"/>
      <c r="X49" s="779"/>
      <c r="Y49" s="779"/>
      <c r="Z49" s="779"/>
      <c r="AA49" s="779"/>
    </row>
    <row r="50" spans="14:27" ht="15" customHeight="1">
      <c r="N50" s="1121"/>
      <c r="O50" s="855" t="s">
        <v>634</v>
      </c>
      <c r="P50" s="857">
        <f>P43/P40-1</f>
        <v>-9.5306330106010861E-3</v>
      </c>
      <c r="Q50" s="857">
        <f t="shared" ref="Q50:S50" si="11">Q43/Q40-1</f>
        <v>9.9420623518385209E-2</v>
      </c>
      <c r="R50" s="857">
        <f t="shared" si="11"/>
        <v>-4.2301536723491129E-2</v>
      </c>
      <c r="S50" s="857">
        <f t="shared" si="11"/>
        <v>1.5717194498770848E-2</v>
      </c>
      <c r="W50" s="779"/>
      <c r="X50" s="779"/>
      <c r="Y50" s="779"/>
      <c r="Z50" s="779"/>
      <c r="AA50" s="779"/>
    </row>
    <row r="51" spans="14:27">
      <c r="N51" s="1121"/>
      <c r="O51" s="862" t="s">
        <v>635</v>
      </c>
      <c r="P51" s="857">
        <f>P43/P38-1</f>
        <v>-2.6356644513674143E-2</v>
      </c>
      <c r="Q51" s="857">
        <f t="shared" ref="Q51:R51" si="12">Q43/Q38-1</f>
        <v>-7.4730129680057211E-2</v>
      </c>
      <c r="R51" s="857">
        <f t="shared" si="12"/>
        <v>-8.5159627823319872E-2</v>
      </c>
      <c r="S51" s="857">
        <f>S43/S38-1</f>
        <v>-4.4742679644754757E-2</v>
      </c>
    </row>
    <row r="52" spans="14:27" ht="15" customHeight="1">
      <c r="N52" s="827"/>
      <c r="O52" s="822"/>
      <c r="P52" s="813"/>
      <c r="Q52" s="813"/>
      <c r="R52" s="813"/>
      <c r="S52" s="813"/>
    </row>
    <row r="53" spans="14:27" ht="15" customHeight="1">
      <c r="N53" s="827"/>
    </row>
    <row r="54" spans="14:27">
      <c r="R54" s="779"/>
    </row>
  </sheetData>
  <mergeCells count="6">
    <mergeCell ref="N6:N12"/>
    <mergeCell ref="N17:N19"/>
    <mergeCell ref="N38:N44"/>
    <mergeCell ref="N49:N51"/>
    <mergeCell ref="N45:N47"/>
    <mergeCell ref="N13:N15"/>
  </mergeCells>
  <printOptions horizontalCentered="1" verticalCentered="1"/>
  <pageMargins left="0.39370078740157483" right="0.39370078740157483" top="0.39370078740157483" bottom="0.78740157480314965" header="0" footer="0"/>
  <pageSetup paperSize="9" scale="78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AK65"/>
  <sheetViews>
    <sheetView showGridLines="0" showRowColHeaders="0" zoomScaleNormal="100" workbookViewId="0">
      <selection activeCell="S28" sqref="S28"/>
    </sheetView>
  </sheetViews>
  <sheetFormatPr baseColWidth="10" defaultRowHeight="15"/>
  <cols>
    <col min="1" max="11" width="11.42578125" style="769"/>
    <col min="12" max="12" width="6.42578125" style="769" customWidth="1"/>
    <col min="13" max="13" width="11.42578125" style="769"/>
    <col min="14" max="14" width="18.140625" style="769" customWidth="1"/>
    <col min="15" max="15" width="14.42578125" style="769" customWidth="1"/>
    <col min="16" max="16" width="12.5703125" style="769" customWidth="1"/>
    <col min="17" max="17" width="14" style="769" customWidth="1"/>
    <col min="18" max="18" width="13.140625" style="769" customWidth="1"/>
    <col min="19" max="19" width="14.42578125" style="769" customWidth="1"/>
    <col min="20" max="20" width="13.28515625" style="769" customWidth="1"/>
    <col min="21" max="21" width="10.7109375" style="769" customWidth="1"/>
    <col min="22" max="22" width="4.85546875" style="769" customWidth="1"/>
    <col min="23" max="25" width="10.7109375" style="769" customWidth="1"/>
    <col min="26" max="26" width="4.85546875" style="779" customWidth="1"/>
    <col min="27" max="29" width="10.7109375" style="769" customWidth="1"/>
    <col min="30" max="30" width="11.42578125" style="779" customWidth="1"/>
    <col min="31" max="32" width="11.42578125" style="769" customWidth="1"/>
    <col min="33" max="16384" width="11.42578125" style="769"/>
  </cols>
  <sheetData>
    <row r="4" spans="14:25">
      <c r="N4" s="815"/>
      <c r="O4" s="815"/>
      <c r="P4" s="815"/>
      <c r="Q4" s="815"/>
      <c r="R4" s="815"/>
      <c r="S4" s="815"/>
      <c r="T4" s="815"/>
      <c r="U4" s="815"/>
      <c r="V4" s="815"/>
      <c r="W4" s="815"/>
      <c r="X4" s="815"/>
      <c r="Y4" s="815"/>
    </row>
    <row r="5" spans="14:25">
      <c r="N5" s="815"/>
      <c r="O5" s="815"/>
      <c r="P5" s="815"/>
      <c r="Q5" s="815"/>
      <c r="R5" s="815"/>
      <c r="S5" s="815"/>
      <c r="T5" s="815"/>
      <c r="U5" s="815"/>
      <c r="V5" s="815"/>
      <c r="W5" s="815"/>
      <c r="X5" s="815"/>
      <c r="Y5" s="815"/>
    </row>
    <row r="6" spans="14:25">
      <c r="N6" s="1129"/>
      <c r="U6" s="791"/>
      <c r="V6" s="791"/>
      <c r="W6" s="791"/>
      <c r="X6" s="791"/>
      <c r="Y6" s="791"/>
    </row>
    <row r="7" spans="14:25" ht="15" customHeight="1">
      <c r="N7" s="1130"/>
      <c r="P7" s="850" t="s">
        <v>619</v>
      </c>
      <c r="Q7" s="850" t="s">
        <v>636</v>
      </c>
      <c r="R7" s="850" t="s">
        <v>221</v>
      </c>
      <c r="S7" s="850" t="s">
        <v>98</v>
      </c>
      <c r="T7" s="850" t="s">
        <v>222</v>
      </c>
      <c r="U7" s="815"/>
      <c r="V7" s="815"/>
      <c r="W7" s="815"/>
      <c r="X7" s="815"/>
      <c r="Y7" s="815"/>
    </row>
    <row r="8" spans="14:25">
      <c r="N8" s="815"/>
      <c r="O8" s="1117"/>
      <c r="P8" s="847">
        <v>43901</v>
      </c>
      <c r="Q8" s="851">
        <v>1125376</v>
      </c>
      <c r="R8" s="851">
        <v>2285601</v>
      </c>
      <c r="S8" s="851">
        <v>1275710</v>
      </c>
      <c r="T8" s="851">
        <v>14657571</v>
      </c>
      <c r="U8" s="815"/>
      <c r="V8" s="815"/>
      <c r="W8" s="815"/>
      <c r="X8" s="815"/>
      <c r="Y8" s="815"/>
    </row>
    <row r="9" spans="14:25">
      <c r="N9" s="815"/>
      <c r="O9" s="1117"/>
      <c r="P9" s="847">
        <v>43921</v>
      </c>
      <c r="Q9" s="851">
        <v>1109320</v>
      </c>
      <c r="R9" s="851">
        <v>2204744</v>
      </c>
      <c r="S9" s="851">
        <v>1118721</v>
      </c>
      <c r="T9" s="851">
        <v>14012651</v>
      </c>
      <c r="U9" s="815"/>
      <c r="V9" s="815"/>
      <c r="W9" s="815"/>
      <c r="X9" s="815"/>
      <c r="Y9" s="815"/>
    </row>
    <row r="10" spans="14:25">
      <c r="N10" s="815"/>
      <c r="O10" s="1117"/>
      <c r="P10" s="852">
        <v>43951</v>
      </c>
      <c r="Q10" s="853">
        <v>1142657</v>
      </c>
      <c r="R10" s="853">
        <v>2189686</v>
      </c>
      <c r="S10" s="853">
        <v>1145756</v>
      </c>
      <c r="T10" s="853">
        <v>13918263</v>
      </c>
      <c r="U10" s="815"/>
      <c r="V10" s="815"/>
      <c r="W10" s="815"/>
      <c r="X10" s="815"/>
      <c r="Y10" s="815"/>
    </row>
    <row r="11" spans="14:25">
      <c r="N11" s="815"/>
      <c r="O11" s="1117"/>
      <c r="P11" s="852">
        <v>43982</v>
      </c>
      <c r="Q11" s="853">
        <v>1164026</v>
      </c>
      <c r="R11" s="853">
        <v>2201615</v>
      </c>
      <c r="S11" s="853">
        <v>1200981</v>
      </c>
      <c r="T11" s="853">
        <v>14017554</v>
      </c>
      <c r="U11" s="791"/>
      <c r="V11" s="791"/>
      <c r="W11" s="791"/>
      <c r="X11" s="791"/>
      <c r="Y11" s="815"/>
    </row>
    <row r="12" spans="14:25">
      <c r="N12" s="815"/>
      <c r="O12" s="1117"/>
      <c r="P12" s="852">
        <v>44043</v>
      </c>
      <c r="Q12" s="851">
        <v>1051618</v>
      </c>
      <c r="R12" s="851">
        <v>2228936</v>
      </c>
      <c r="S12" s="851">
        <v>1246624</v>
      </c>
      <c r="T12" s="851">
        <v>14146669</v>
      </c>
      <c r="U12" s="791"/>
      <c r="V12" s="791"/>
      <c r="W12" s="791"/>
      <c r="X12" s="791"/>
      <c r="Y12" s="815"/>
    </row>
    <row r="13" spans="14:25">
      <c r="N13" s="815"/>
      <c r="O13" s="1117"/>
      <c r="P13" s="909">
        <v>44074</v>
      </c>
      <c r="Q13" s="912">
        <v>1071867</v>
      </c>
      <c r="R13" s="912">
        <v>2224206</v>
      </c>
      <c r="S13" s="912">
        <v>1236813</v>
      </c>
      <c r="T13" s="912">
        <v>14058420</v>
      </c>
      <c r="U13" s="791"/>
      <c r="V13" s="791"/>
      <c r="W13" s="815"/>
      <c r="X13" s="815"/>
      <c r="Y13" s="815"/>
    </row>
    <row r="14" spans="14:25">
      <c r="N14" s="815"/>
      <c r="O14" s="1118"/>
      <c r="P14" s="871"/>
      <c r="Q14" s="878"/>
      <c r="R14" s="878"/>
      <c r="S14" s="878"/>
      <c r="T14" s="878"/>
      <c r="U14" s="815"/>
      <c r="V14" s="815"/>
      <c r="W14" s="815"/>
      <c r="X14" s="815"/>
      <c r="Y14" s="815"/>
    </row>
    <row r="15" spans="14:25" ht="15" customHeight="1">
      <c r="N15" s="815"/>
      <c r="O15" s="1121" t="s">
        <v>649</v>
      </c>
      <c r="P15" s="855" t="s">
        <v>628</v>
      </c>
      <c r="Q15" s="853">
        <f>Q10-Q8</f>
        <v>17281</v>
      </c>
      <c r="R15" s="853">
        <f>R10-R8</f>
        <v>-95915</v>
      </c>
      <c r="S15" s="853">
        <f>S10-S8</f>
        <v>-129954</v>
      </c>
      <c r="T15" s="853">
        <f>T10-T8</f>
        <v>-739308</v>
      </c>
      <c r="U15" s="815"/>
      <c r="V15" s="815"/>
      <c r="W15" s="815"/>
      <c r="X15" s="815"/>
      <c r="Y15" s="815"/>
    </row>
    <row r="16" spans="14:25" ht="15" customHeight="1">
      <c r="N16" s="815"/>
      <c r="O16" s="1121"/>
      <c r="P16" s="855" t="s">
        <v>634</v>
      </c>
      <c r="Q16" s="853">
        <f>Q13-Q10</f>
        <v>-70790</v>
      </c>
      <c r="R16" s="853">
        <f>R13-R10</f>
        <v>34520</v>
      </c>
      <c r="S16" s="853">
        <f>S13-S10</f>
        <v>91057</v>
      </c>
      <c r="T16" s="853">
        <f>T13-T10</f>
        <v>140157</v>
      </c>
      <c r="U16" s="816"/>
      <c r="V16" s="816"/>
      <c r="W16" s="816"/>
      <c r="X16" s="816"/>
      <c r="Y16" s="815"/>
    </row>
    <row r="17" spans="14:32" ht="49.5" customHeight="1">
      <c r="N17" s="815"/>
      <c r="O17" s="1121"/>
      <c r="P17" s="881" t="s">
        <v>635</v>
      </c>
      <c r="Q17" s="882">
        <f>Q13-Q8</f>
        <v>-53509</v>
      </c>
      <c r="R17" s="882">
        <f>R13-R8</f>
        <v>-61395</v>
      </c>
      <c r="S17" s="882">
        <f>S13-S8</f>
        <v>-38897</v>
      </c>
      <c r="T17" s="882">
        <f>T13-T8</f>
        <v>-599151</v>
      </c>
      <c r="U17" s="791"/>
      <c r="V17" s="791"/>
      <c r="W17" s="791"/>
      <c r="X17" s="791"/>
      <c r="Y17" s="815"/>
    </row>
    <row r="18" spans="14:32">
      <c r="O18" s="879"/>
      <c r="P18" s="859"/>
      <c r="Q18" s="880"/>
      <c r="R18" s="880"/>
      <c r="S18" s="880"/>
      <c r="T18" s="880"/>
    </row>
    <row r="19" spans="14:32" ht="15" customHeight="1">
      <c r="O19" s="1121" t="s">
        <v>650</v>
      </c>
      <c r="P19" s="855" t="s">
        <v>628</v>
      </c>
      <c r="Q19" s="857">
        <f>Q10/Q8-1</f>
        <v>1.5355756653776087E-2</v>
      </c>
      <c r="R19" s="857">
        <f>R10/R8-1</f>
        <v>-4.1964892384978802E-2</v>
      </c>
      <c r="S19" s="857">
        <f>S10/S8-1</f>
        <v>-0.10186797939970682</v>
      </c>
      <c r="T19" s="857">
        <f>T10/T8-1</f>
        <v>-5.0438643619737489E-2</v>
      </c>
    </row>
    <row r="20" spans="14:32" ht="15" customHeight="1">
      <c r="O20" s="1121"/>
      <c r="P20" s="855" t="s">
        <v>634</v>
      </c>
      <c r="Q20" s="857">
        <f>Q13/Q10-1</f>
        <v>-6.195209936140067E-2</v>
      </c>
      <c r="R20" s="857">
        <f>R13/R10-1</f>
        <v>1.5764817421310529E-2</v>
      </c>
      <c r="S20" s="857">
        <f>S13/S10-1</f>
        <v>7.9473290997385204E-2</v>
      </c>
      <c r="T20" s="857">
        <f>T13/T10-1</f>
        <v>1.0070006580562563E-2</v>
      </c>
    </row>
    <row r="21" spans="14:32" ht="49.5" customHeight="1">
      <c r="O21" s="1121"/>
      <c r="P21" s="881" t="s">
        <v>635</v>
      </c>
      <c r="Q21" s="883">
        <f>Q13/Q8-1</f>
        <v>-4.7547664069608753E-2</v>
      </c>
      <c r="R21" s="883">
        <f>R13/R8-1</f>
        <v>-2.6861643830222381E-2</v>
      </c>
      <c r="S21" s="883">
        <f>S13/S8-1</f>
        <v>-3.0490471972470234E-2</v>
      </c>
      <c r="T21" s="883">
        <f>T13/T8-1</f>
        <v>-4.0876554512340402E-2</v>
      </c>
      <c r="U21" s="814"/>
      <c r="V21" s="814"/>
      <c r="W21" s="814"/>
      <c r="X21" s="814"/>
    </row>
    <row r="22" spans="14:32">
      <c r="P22" s="815"/>
      <c r="Q22" s="815"/>
      <c r="R22" s="815"/>
      <c r="S22" s="815"/>
      <c r="T22" s="815"/>
      <c r="U22" s="815"/>
      <c r="V22" s="815"/>
      <c r="W22" s="815"/>
      <c r="X22" s="815"/>
      <c r="Y22" s="815"/>
      <c r="AA22" s="815"/>
      <c r="AB22" s="815"/>
      <c r="AC22" s="815"/>
      <c r="AE22" s="815"/>
      <c r="AF22" s="815"/>
    </row>
    <row r="23" spans="14:32">
      <c r="P23" s="815"/>
      <c r="Q23" s="788"/>
      <c r="R23" s="815"/>
      <c r="S23" s="815"/>
      <c r="T23" s="815"/>
      <c r="U23" s="815"/>
      <c r="V23" s="815"/>
      <c r="W23" s="815"/>
      <c r="X23" s="815"/>
      <c r="Y23" s="815"/>
      <c r="AA23" s="815"/>
      <c r="AB23" s="815"/>
      <c r="AC23" s="815"/>
      <c r="AE23" s="815"/>
      <c r="AF23" s="815"/>
    </row>
    <row r="24" spans="14:32">
      <c r="P24" s="815"/>
      <c r="Q24" s="792"/>
      <c r="R24" s="792"/>
      <c r="S24" s="792"/>
      <c r="T24" s="792"/>
      <c r="U24" s="815"/>
      <c r="V24" s="815"/>
      <c r="W24" s="815"/>
      <c r="X24" s="815"/>
      <c r="Y24" s="815"/>
      <c r="AA24" s="815"/>
      <c r="AB24" s="815"/>
      <c r="AC24" s="815"/>
      <c r="AE24" s="815"/>
      <c r="AF24" s="815"/>
    </row>
    <row r="25" spans="14:32">
      <c r="P25" s="815"/>
      <c r="Q25" s="792"/>
      <c r="R25" s="792"/>
      <c r="S25" s="792"/>
      <c r="T25" s="792"/>
      <c r="U25" s="815"/>
      <c r="V25" s="815"/>
      <c r="W25" s="815"/>
      <c r="X25" s="815"/>
      <c r="Y25" s="815"/>
      <c r="AA25" s="815"/>
      <c r="AB25" s="815"/>
      <c r="AC25" s="815"/>
      <c r="AE25" s="815"/>
      <c r="AF25" s="815"/>
    </row>
    <row r="26" spans="14:32">
      <c r="P26" s="817"/>
      <c r="Q26" s="792"/>
      <c r="R26" s="792"/>
      <c r="S26" s="792"/>
      <c r="T26" s="792"/>
      <c r="U26" s="815"/>
      <c r="V26" s="815"/>
      <c r="W26" s="815"/>
      <c r="X26" s="815"/>
      <c r="Y26" s="815"/>
      <c r="AA26" s="815"/>
      <c r="AB26" s="815"/>
      <c r="AC26" s="815"/>
      <c r="AE26" s="815"/>
      <c r="AF26" s="815"/>
    </row>
    <row r="27" spans="14:32">
      <c r="P27" s="818"/>
      <c r="Q27" s="790"/>
      <c r="R27" s="790"/>
      <c r="S27" s="790"/>
      <c r="T27" s="790"/>
      <c r="U27" s="815"/>
      <c r="V27" s="815"/>
      <c r="W27" s="815"/>
      <c r="X27" s="815"/>
      <c r="Y27" s="815"/>
      <c r="AA27" s="815"/>
      <c r="AB27" s="815"/>
      <c r="AC27" s="815"/>
      <c r="AE27" s="815"/>
      <c r="AF27" s="815"/>
    </row>
    <row r="28" spans="14:32">
      <c r="P28" s="818"/>
      <c r="Q28" s="790"/>
      <c r="R28" s="790"/>
      <c r="S28" s="790"/>
      <c r="T28" s="790"/>
      <c r="U28" s="815"/>
      <c r="V28" s="815"/>
      <c r="W28" s="815"/>
      <c r="X28" s="815"/>
      <c r="Y28" s="815"/>
      <c r="AA28" s="815"/>
      <c r="AB28" s="815"/>
      <c r="AC28" s="815"/>
      <c r="AE28" s="815"/>
      <c r="AF28" s="815"/>
    </row>
    <row r="30" spans="14:32">
      <c r="AF30" s="778"/>
    </row>
    <row r="31" spans="14:32" ht="20.25" customHeight="1">
      <c r="O31" s="790"/>
      <c r="P31" s="790"/>
      <c r="Q31" s="790"/>
      <c r="R31" s="790"/>
      <c r="W31" s="1121" t="s">
        <v>656</v>
      </c>
      <c r="X31" s="1121"/>
      <c r="Y31" s="1121"/>
      <c r="Z31" s="891"/>
      <c r="AA31" s="1121" t="s">
        <v>657</v>
      </c>
      <c r="AB31" s="1121"/>
      <c r="AC31" s="1121"/>
      <c r="AD31" s="827"/>
    </row>
    <row r="32" spans="14:32" ht="7.5" customHeight="1">
      <c r="O32" s="790"/>
      <c r="P32" s="790"/>
      <c r="Q32" s="790"/>
      <c r="R32" s="790"/>
      <c r="W32" s="893"/>
      <c r="X32" s="893"/>
      <c r="Y32" s="893"/>
      <c r="Z32" s="798"/>
      <c r="AA32" s="893"/>
      <c r="AB32" s="893"/>
      <c r="AC32" s="893"/>
      <c r="AD32" s="827"/>
    </row>
    <row r="33" spans="3:37" ht="34.5" customHeight="1">
      <c r="N33" s="770"/>
      <c r="O33" s="850" t="s">
        <v>619</v>
      </c>
      <c r="P33" s="886">
        <v>43901</v>
      </c>
      <c r="Q33" s="886">
        <v>43921</v>
      </c>
      <c r="R33" s="886">
        <v>43951</v>
      </c>
      <c r="S33" s="887">
        <v>43980</v>
      </c>
      <c r="T33" s="887">
        <v>44043</v>
      </c>
      <c r="U33" s="913">
        <v>44074</v>
      </c>
      <c r="V33" s="894"/>
      <c r="W33" s="881" t="s">
        <v>637</v>
      </c>
      <c r="X33" s="881" t="s">
        <v>629</v>
      </c>
      <c r="Y33" s="896" t="s">
        <v>658</v>
      </c>
      <c r="Z33" s="897"/>
      <c r="AA33" s="881" t="s">
        <v>637</v>
      </c>
      <c r="AB33" s="881" t="s">
        <v>629</v>
      </c>
      <c r="AC33" s="896" t="s">
        <v>658</v>
      </c>
    </row>
    <row r="34" spans="3:37" ht="15" customHeight="1">
      <c r="C34" s="800"/>
      <c r="D34" s="800"/>
      <c r="E34" s="800"/>
      <c r="F34" s="800"/>
      <c r="G34" s="800"/>
      <c r="H34" s="800"/>
      <c r="I34" s="800"/>
      <c r="J34" s="800"/>
      <c r="K34" s="800"/>
      <c r="N34" s="770"/>
      <c r="O34" s="884" t="s">
        <v>638</v>
      </c>
      <c r="P34" s="882">
        <v>2437400</v>
      </c>
      <c r="Q34" s="853">
        <v>2344924</v>
      </c>
      <c r="R34" s="853">
        <v>2315271</v>
      </c>
      <c r="S34" s="851">
        <v>2334536</v>
      </c>
      <c r="T34" s="888">
        <v>2394508</v>
      </c>
      <c r="U34" s="914">
        <v>2378322</v>
      </c>
      <c r="V34" s="895"/>
      <c r="W34" s="851">
        <f>R34-P34</f>
        <v>-122129</v>
      </c>
      <c r="X34" s="851">
        <f>U34-R34</f>
        <v>63051</v>
      </c>
      <c r="Y34" s="851">
        <f>U34-P34</f>
        <v>-59078</v>
      </c>
      <c r="Z34" s="892"/>
      <c r="AA34" s="890">
        <f>R34/P34-1</f>
        <v>-5.0106260769672617E-2</v>
      </c>
      <c r="AB34" s="890">
        <f>U34/R34-1</f>
        <v>2.7232665204202977E-2</v>
      </c>
      <c r="AC34" s="890">
        <f>U34/P34-1</f>
        <v>-2.4238122589644751E-2</v>
      </c>
    </row>
    <row r="35" spans="3:37" ht="15" customHeight="1">
      <c r="C35" s="800"/>
      <c r="D35" s="801">
        <v>-5.6277509688092101E-2</v>
      </c>
      <c r="E35" s="801">
        <v>-1.603793783503793E-2</v>
      </c>
      <c r="F35" s="801">
        <v>-1.625229806177797E-2</v>
      </c>
      <c r="G35" s="801">
        <v>-1.2513549942616553E-2</v>
      </c>
      <c r="H35" s="801">
        <v>-4.4830339946447917E-2</v>
      </c>
      <c r="I35" s="801">
        <v>-8.0710250201776468E-4</v>
      </c>
      <c r="J35" s="801">
        <v>-4.6464537435346398E-2</v>
      </c>
      <c r="K35" s="800"/>
      <c r="N35" s="770"/>
      <c r="O35" s="884" t="s">
        <v>639</v>
      </c>
      <c r="P35" s="882">
        <v>1866997</v>
      </c>
      <c r="Q35" s="853">
        <v>1792056</v>
      </c>
      <c r="R35" s="853">
        <v>1780129</v>
      </c>
      <c r="S35" s="851">
        <v>1789119</v>
      </c>
      <c r="T35" s="888">
        <v>1807681</v>
      </c>
      <c r="U35" s="914">
        <v>1803203</v>
      </c>
      <c r="V35" s="895"/>
      <c r="W35" s="851">
        <f t="shared" ref="W35:W46" si="0">R35-P35</f>
        <v>-86868</v>
      </c>
      <c r="X35" s="851">
        <f t="shared" ref="X35:X44" si="1">U35-R35</f>
        <v>23074</v>
      </c>
      <c r="Y35" s="851">
        <f t="shared" ref="Y35:Y44" si="2">U35-P35</f>
        <v>-63794</v>
      </c>
      <c r="Z35" s="892"/>
      <c r="AA35" s="890">
        <f t="shared" ref="AA35:AA46" si="3">R35/P35-1</f>
        <v>-4.6528194742680329E-2</v>
      </c>
      <c r="AB35" s="890">
        <f t="shared" ref="AB35:AB46" si="4">U35/R35-1</f>
        <v>1.2961981968722558E-2</v>
      </c>
      <c r="AC35" s="890">
        <f t="shared" ref="AC35:AC46" si="5">U35/P35-1</f>
        <v>-3.416931039524973E-2</v>
      </c>
    </row>
    <row r="36" spans="3:37" ht="15" customHeight="1">
      <c r="C36" s="800"/>
      <c r="D36" s="800"/>
      <c r="E36" s="800"/>
      <c r="F36" s="800"/>
      <c r="G36" s="800"/>
      <c r="H36" s="800"/>
      <c r="I36" s="800"/>
      <c r="J36" s="800"/>
      <c r="K36" s="800"/>
      <c r="N36" s="770"/>
      <c r="O36" s="884" t="s">
        <v>640</v>
      </c>
      <c r="P36" s="882">
        <v>1611802</v>
      </c>
      <c r="Q36" s="853"/>
      <c r="R36" s="853">
        <v>1624475</v>
      </c>
      <c r="S36" s="851">
        <v>1614860</v>
      </c>
      <c r="T36" s="888">
        <v>1666851</v>
      </c>
      <c r="U36" s="914">
        <v>1674988</v>
      </c>
      <c r="V36" s="895"/>
      <c r="W36" s="851">
        <f t="shared" si="0"/>
        <v>12673</v>
      </c>
      <c r="X36" s="851">
        <f t="shared" si="1"/>
        <v>50513</v>
      </c>
      <c r="Y36" s="851">
        <f t="shared" si="2"/>
        <v>63186</v>
      </c>
      <c r="Z36" s="892"/>
      <c r="AA36" s="890">
        <f t="shared" si="3"/>
        <v>7.8626282880900344E-3</v>
      </c>
      <c r="AB36" s="890">
        <f t="shared" si="4"/>
        <v>3.1094969143877327E-2</v>
      </c>
      <c r="AC36" s="890">
        <f t="shared" si="5"/>
        <v>3.9202085615975157E-2</v>
      </c>
    </row>
    <row r="37" spans="3:37" ht="15" customHeight="1">
      <c r="C37" s="800"/>
      <c r="D37" s="800"/>
      <c r="E37" s="800"/>
      <c r="F37" s="800"/>
      <c r="G37" s="800"/>
      <c r="H37" s="800"/>
      <c r="I37" s="800"/>
      <c r="J37" s="800"/>
      <c r="K37" s="800"/>
      <c r="N37" s="770"/>
      <c r="O37" s="884" t="s">
        <v>641</v>
      </c>
      <c r="P37" s="882">
        <v>1307465</v>
      </c>
      <c r="Q37" s="853">
        <v>1190941</v>
      </c>
      <c r="R37" s="853">
        <v>1177850</v>
      </c>
      <c r="S37" s="851">
        <v>1205188</v>
      </c>
      <c r="T37" s="888">
        <v>1239592</v>
      </c>
      <c r="U37" s="914">
        <v>1268099</v>
      </c>
      <c r="V37" s="895"/>
      <c r="W37" s="851">
        <f t="shared" si="0"/>
        <v>-129615</v>
      </c>
      <c r="X37" s="851">
        <f t="shared" si="1"/>
        <v>90249</v>
      </c>
      <c r="Y37" s="851">
        <f t="shared" si="2"/>
        <v>-39366</v>
      </c>
      <c r="Z37" s="892"/>
      <c r="AA37" s="890">
        <f t="shared" si="3"/>
        <v>-9.9134584864604358E-2</v>
      </c>
      <c r="AB37" s="890">
        <f t="shared" si="4"/>
        <v>7.6621810926688516E-2</v>
      </c>
      <c r="AC37" s="890">
        <f t="shared" si="5"/>
        <v>-3.0108645355707453E-2</v>
      </c>
    </row>
    <row r="38" spans="3:37" ht="15" customHeight="1">
      <c r="N38" s="770"/>
      <c r="O38" s="884" t="s">
        <v>642</v>
      </c>
      <c r="P38" s="882">
        <v>1269323</v>
      </c>
      <c r="Q38" s="853">
        <v>1088175</v>
      </c>
      <c r="R38" s="853">
        <v>1115644</v>
      </c>
      <c r="S38" s="851">
        <v>1151046</v>
      </c>
      <c r="T38" s="888">
        <v>1232821</v>
      </c>
      <c r="U38" s="914">
        <v>1209871</v>
      </c>
      <c r="V38" s="895"/>
      <c r="W38" s="851">
        <f t="shared" si="0"/>
        <v>-153679</v>
      </c>
      <c r="X38" s="851">
        <f t="shared" si="1"/>
        <v>94227</v>
      </c>
      <c r="Y38" s="851">
        <f t="shared" si="2"/>
        <v>-59452</v>
      </c>
      <c r="Z38" s="892"/>
      <c r="AA38" s="890">
        <f t="shared" si="3"/>
        <v>-0.12107162637090796</v>
      </c>
      <c r="AB38" s="890">
        <f t="shared" si="4"/>
        <v>8.4459738052640398E-2</v>
      </c>
      <c r="AC38" s="890">
        <f t="shared" si="5"/>
        <v>-4.6837566167161504E-2</v>
      </c>
    </row>
    <row r="39" spans="3:37" ht="26.25" customHeight="1">
      <c r="N39" s="770"/>
      <c r="O39" s="884" t="s">
        <v>655</v>
      </c>
      <c r="P39" s="898">
        <v>1113329</v>
      </c>
      <c r="Q39" s="853">
        <v>1093606</v>
      </c>
      <c r="R39" s="853">
        <v>1086257</v>
      </c>
      <c r="S39" s="851">
        <v>1091597</v>
      </c>
      <c r="T39" s="888">
        <v>1101713</v>
      </c>
      <c r="U39" s="914">
        <v>1089917</v>
      </c>
      <c r="V39" s="895"/>
      <c r="W39" s="851">
        <f t="shared" si="0"/>
        <v>-27072</v>
      </c>
      <c r="X39" s="851">
        <f t="shared" si="1"/>
        <v>3660</v>
      </c>
      <c r="Y39" s="851">
        <f t="shared" si="2"/>
        <v>-23412</v>
      </c>
      <c r="Z39" s="892"/>
      <c r="AA39" s="890">
        <f t="shared" si="3"/>
        <v>-2.4316262308805348E-2</v>
      </c>
      <c r="AB39" s="890">
        <f t="shared" si="4"/>
        <v>3.3693683907214389E-3</v>
      </c>
      <c r="AC39" s="890">
        <f t="shared" si="5"/>
        <v>-2.1028824363687693E-2</v>
      </c>
    </row>
    <row r="40" spans="3:37" ht="15.75">
      <c r="N40" s="770"/>
      <c r="O40" s="884" t="s">
        <v>643</v>
      </c>
      <c r="P40" s="882">
        <v>1007515</v>
      </c>
      <c r="Q40" s="853">
        <v>954717</v>
      </c>
      <c r="R40" s="853">
        <v>939441</v>
      </c>
      <c r="S40" s="851">
        <v>930383</v>
      </c>
      <c r="T40" s="888">
        <v>857873</v>
      </c>
      <c r="U40" s="914">
        <v>847708</v>
      </c>
      <c r="V40" s="895"/>
      <c r="W40" s="851">
        <f t="shared" si="0"/>
        <v>-68074</v>
      </c>
      <c r="X40" s="851">
        <f t="shared" si="1"/>
        <v>-91733</v>
      </c>
      <c r="Y40" s="851">
        <f t="shared" si="2"/>
        <v>-159807</v>
      </c>
      <c r="Z40" s="892"/>
      <c r="AA40" s="890">
        <f t="shared" si="3"/>
        <v>-6.7566239708589992E-2</v>
      </c>
      <c r="AB40" s="890">
        <f t="shared" si="4"/>
        <v>-9.7646366296552989E-2</v>
      </c>
      <c r="AC40" s="890">
        <f t="shared" si="5"/>
        <v>-0.15861500821327723</v>
      </c>
    </row>
    <row r="41" spans="3:37" ht="31.5">
      <c r="N41" s="770"/>
      <c r="O41" s="884" t="s">
        <v>644</v>
      </c>
      <c r="P41" s="882">
        <v>889657</v>
      </c>
      <c r="Q41" s="853">
        <v>737688</v>
      </c>
      <c r="R41" s="853">
        <v>766363</v>
      </c>
      <c r="S41" s="851">
        <v>816398</v>
      </c>
      <c r="T41" s="888">
        <v>783233</v>
      </c>
      <c r="U41" s="914">
        <v>719849</v>
      </c>
      <c r="V41" s="895"/>
      <c r="W41" s="851">
        <f t="shared" si="0"/>
        <v>-123294</v>
      </c>
      <c r="X41" s="851">
        <f t="shared" si="1"/>
        <v>-46514</v>
      </c>
      <c r="Y41" s="851">
        <f t="shared" si="2"/>
        <v>-169808</v>
      </c>
      <c r="Z41" s="892"/>
      <c r="AA41" s="890">
        <f t="shared" si="3"/>
        <v>-0.13858599437760843</v>
      </c>
      <c r="AB41" s="890">
        <f t="shared" si="4"/>
        <v>-6.0694475072517906E-2</v>
      </c>
      <c r="AC41" s="890">
        <f t="shared" si="5"/>
        <v>-0.1908690652689744</v>
      </c>
    </row>
    <row r="42" spans="3:37" ht="15.75" customHeight="1">
      <c r="N42" s="770"/>
      <c r="O42" s="884" t="s">
        <v>645</v>
      </c>
      <c r="P42" s="882">
        <v>776158</v>
      </c>
      <c r="Q42" s="853">
        <v>744221</v>
      </c>
      <c r="R42" s="853">
        <v>734972</v>
      </c>
      <c r="S42" s="888">
        <v>738614</v>
      </c>
      <c r="T42" s="851">
        <v>740620</v>
      </c>
      <c r="U42" s="915">
        <v>737449</v>
      </c>
      <c r="V42" s="892"/>
      <c r="W42" s="851">
        <f t="shared" si="0"/>
        <v>-41186</v>
      </c>
      <c r="X42" s="851">
        <f t="shared" si="1"/>
        <v>2477</v>
      </c>
      <c r="Y42" s="851">
        <f t="shared" si="2"/>
        <v>-38709</v>
      </c>
      <c r="Z42" s="892"/>
      <c r="AA42" s="890">
        <f t="shared" si="3"/>
        <v>-5.3063938012621104E-2</v>
      </c>
      <c r="AB42" s="890">
        <f t="shared" si="4"/>
        <v>3.370196415645843E-3</v>
      </c>
      <c r="AC42" s="890">
        <f t="shared" si="5"/>
        <v>-4.9872577490665537E-2</v>
      </c>
    </row>
    <row r="43" spans="3:37" ht="25.5" customHeight="1">
      <c r="N43" s="770"/>
      <c r="O43" s="884" t="s">
        <v>646</v>
      </c>
      <c r="P43" s="882">
        <v>732501</v>
      </c>
      <c r="Q43" s="853">
        <v>697655</v>
      </c>
      <c r="R43" s="853">
        <v>691486</v>
      </c>
      <c r="S43" s="888">
        <v>696889</v>
      </c>
      <c r="T43" s="851">
        <v>707620</v>
      </c>
      <c r="U43" s="915">
        <v>707555</v>
      </c>
      <c r="V43" s="892"/>
      <c r="W43" s="851">
        <f t="shared" si="0"/>
        <v>-41015</v>
      </c>
      <c r="X43" s="851">
        <f t="shared" si="1"/>
        <v>16069</v>
      </c>
      <c r="Y43" s="851">
        <f t="shared" si="2"/>
        <v>-24946</v>
      </c>
      <c r="Z43" s="892"/>
      <c r="AA43" s="890">
        <f t="shared" si="3"/>
        <v>-5.5993097620344545E-2</v>
      </c>
      <c r="AB43" s="890">
        <f t="shared" si="4"/>
        <v>2.3238359128022745E-2</v>
      </c>
      <c r="AC43" s="890">
        <f t="shared" si="5"/>
        <v>-3.405592620351372E-2</v>
      </c>
    </row>
    <row r="44" spans="3:37" ht="31.5">
      <c r="N44" s="770"/>
      <c r="O44" s="885" t="s">
        <v>647</v>
      </c>
      <c r="P44" s="856">
        <v>1853525</v>
      </c>
      <c r="Q44" s="853">
        <v>1766199</v>
      </c>
      <c r="R44" s="853">
        <v>1748915</v>
      </c>
      <c r="S44" s="889">
        <v>1756535</v>
      </c>
      <c r="T44" s="851">
        <v>1771515</v>
      </c>
      <c r="U44" s="915">
        <v>1763581</v>
      </c>
      <c r="V44" s="892"/>
      <c r="W44" s="851">
        <f t="shared" si="0"/>
        <v>-104610</v>
      </c>
      <c r="X44" s="851">
        <f t="shared" si="1"/>
        <v>14666</v>
      </c>
      <c r="Y44" s="851">
        <f t="shared" si="2"/>
        <v>-89944</v>
      </c>
      <c r="Z44" s="892"/>
      <c r="AA44" s="890">
        <f t="shared" si="3"/>
        <v>-5.6438407898463772E-2</v>
      </c>
      <c r="AB44" s="890">
        <f t="shared" si="4"/>
        <v>8.3857706063472648E-3</v>
      </c>
      <c r="AC44" s="890">
        <f t="shared" si="5"/>
        <v>-4.8525916834140315E-2</v>
      </c>
    </row>
    <row r="45" spans="3:37">
      <c r="N45" s="770"/>
      <c r="O45" s="871"/>
      <c r="P45" s="871"/>
      <c r="Q45" s="867"/>
      <c r="R45" s="871"/>
      <c r="S45" s="871"/>
      <c r="T45" s="864"/>
      <c r="U45" s="867"/>
      <c r="V45" s="809"/>
      <c r="W45" s="864"/>
      <c r="X45" s="864"/>
      <c r="Y45" s="864"/>
      <c r="Z45" s="798"/>
      <c r="AA45" s="899"/>
      <c r="AB45" s="899"/>
      <c r="AC45" s="899"/>
      <c r="AF45" s="779"/>
      <c r="AG45" s="779"/>
      <c r="AH45" s="779"/>
      <c r="AI45" s="779"/>
      <c r="AJ45" s="779"/>
      <c r="AK45" s="779"/>
    </row>
    <row r="46" spans="3:37" ht="15.75">
      <c r="N46" s="770"/>
      <c r="O46" s="885" t="s">
        <v>12</v>
      </c>
      <c r="P46" s="851">
        <f t="shared" ref="P46:R46" si="6">SUM(P34:P45)</f>
        <v>14865672</v>
      </c>
      <c r="Q46" s="851">
        <f t="shared" si="6"/>
        <v>12410182</v>
      </c>
      <c r="R46" s="851">
        <f t="shared" si="6"/>
        <v>13980803</v>
      </c>
      <c r="S46" s="851">
        <f>SUM(S34:S45)</f>
        <v>14125165</v>
      </c>
      <c r="T46" s="851">
        <f>SUM(T34:T44)</f>
        <v>14304027</v>
      </c>
      <c r="U46" s="915">
        <f>SUM(U34:U44)</f>
        <v>14200542</v>
      </c>
      <c r="V46" s="892"/>
      <c r="W46" s="851">
        <f t="shared" si="0"/>
        <v>-884869</v>
      </c>
      <c r="X46" s="851">
        <f t="shared" ref="X46" si="7">U46-R46</f>
        <v>219739</v>
      </c>
      <c r="Y46" s="851">
        <f t="shared" ref="Y46" si="8">U46-P46</f>
        <v>-665130</v>
      </c>
      <c r="Z46" s="892"/>
      <c r="AA46" s="890">
        <f t="shared" si="3"/>
        <v>-5.9524318846803537E-2</v>
      </c>
      <c r="AB46" s="890">
        <f t="shared" si="4"/>
        <v>1.5717194498770848E-2</v>
      </c>
      <c r="AC46" s="890">
        <f t="shared" si="5"/>
        <v>-4.4742679644754757E-2</v>
      </c>
      <c r="AF46" s="820"/>
      <c r="AG46" s="820"/>
      <c r="AH46" s="820"/>
      <c r="AI46" s="779"/>
      <c r="AJ46" s="779"/>
      <c r="AK46" s="779"/>
    </row>
    <row r="47" spans="3:37">
      <c r="N47" s="770"/>
      <c r="O47" s="779"/>
      <c r="P47" s="779"/>
      <c r="Q47" s="779"/>
      <c r="R47" s="779"/>
      <c r="S47" s="779"/>
      <c r="T47" s="779"/>
      <c r="U47" s="779"/>
      <c r="V47" s="779"/>
      <c r="W47" s="779"/>
      <c r="X47" s="790"/>
      <c r="Y47" s="779"/>
      <c r="AA47" s="779"/>
      <c r="AB47" s="779"/>
      <c r="AC47" s="779"/>
      <c r="AE47" s="779"/>
      <c r="AF47" s="779"/>
      <c r="AG47" s="779"/>
      <c r="AH47" s="779"/>
      <c r="AI47" s="779"/>
      <c r="AJ47" s="779"/>
      <c r="AK47" s="779"/>
    </row>
    <row r="48" spans="3:37">
      <c r="N48" s="770"/>
      <c r="O48" s="779"/>
      <c r="P48" s="779"/>
      <c r="Q48" s="779"/>
      <c r="R48" s="779"/>
      <c r="S48" s="779"/>
      <c r="T48" s="779"/>
      <c r="U48" s="779"/>
      <c r="V48" s="779"/>
      <c r="W48" s="820"/>
      <c r="X48" s="820"/>
      <c r="Y48" s="820"/>
      <c r="Z48" s="820"/>
      <c r="AA48" s="820"/>
      <c r="AB48" s="820"/>
      <c r="AC48" s="820"/>
      <c r="AD48" s="819"/>
      <c r="AE48" s="819"/>
      <c r="AF48" s="819"/>
      <c r="AG48" s="819"/>
      <c r="AH48" s="779"/>
      <c r="AI48" s="779"/>
      <c r="AJ48" s="779"/>
      <c r="AK48" s="779"/>
    </row>
    <row r="49" spans="14:37">
      <c r="N49" s="770"/>
      <c r="O49" s="798"/>
      <c r="P49" s="820"/>
      <c r="Q49" s="779"/>
      <c r="R49" s="819"/>
      <c r="S49" s="812"/>
      <c r="T49" s="779"/>
      <c r="U49" s="779"/>
      <c r="V49" s="779"/>
      <c r="W49" s="779"/>
      <c r="X49" s="779"/>
      <c r="Y49" s="812"/>
      <c r="Z49" s="812"/>
      <c r="AA49" s="821"/>
      <c r="AB49" s="812"/>
      <c r="AC49" s="812"/>
      <c r="AD49" s="812"/>
      <c r="AE49" s="812"/>
      <c r="AF49" s="812"/>
      <c r="AG49" s="812"/>
      <c r="AH49" s="812"/>
      <c r="AI49" s="779"/>
      <c r="AJ49" s="779"/>
      <c r="AK49" s="779"/>
    </row>
    <row r="50" spans="14:37">
      <c r="N50" s="770"/>
      <c r="O50" s="798"/>
      <c r="P50" s="820"/>
      <c r="Q50" s="779"/>
      <c r="R50" s="819"/>
      <c r="S50" s="812"/>
      <c r="T50" s="779"/>
      <c r="U50" s="779"/>
      <c r="V50" s="779"/>
      <c r="W50" s="779"/>
      <c r="X50" s="779"/>
      <c r="Y50" s="779"/>
      <c r="AA50" s="821"/>
      <c r="AB50" s="779"/>
      <c r="AC50" s="779"/>
      <c r="AE50" s="779"/>
      <c r="AF50" s="779"/>
      <c r="AG50" s="779"/>
      <c r="AH50" s="779"/>
      <c r="AI50" s="779"/>
      <c r="AJ50" s="779"/>
      <c r="AK50" s="779"/>
    </row>
    <row r="51" spans="14:37">
      <c r="N51" s="770"/>
      <c r="O51" s="798"/>
      <c r="P51" s="820"/>
      <c r="Q51" s="779"/>
      <c r="R51" s="819"/>
      <c r="S51" s="812"/>
      <c r="T51" s="779"/>
      <c r="U51" s="779"/>
      <c r="V51" s="779"/>
      <c r="W51" s="779"/>
      <c r="X51" s="779"/>
      <c r="Y51" s="779"/>
      <c r="AA51" s="821"/>
      <c r="AB51" s="779"/>
      <c r="AC51" s="779"/>
      <c r="AE51" s="779"/>
      <c r="AF51" s="779"/>
      <c r="AG51" s="779"/>
      <c r="AH51" s="779"/>
      <c r="AI51" s="779"/>
      <c r="AJ51" s="779"/>
      <c r="AK51" s="779"/>
    </row>
    <row r="52" spans="14:37">
      <c r="N52" s="770"/>
      <c r="O52" s="798"/>
      <c r="P52" s="820"/>
      <c r="Q52" s="779"/>
      <c r="R52" s="819"/>
      <c r="S52" s="812"/>
      <c r="T52" s="779"/>
      <c r="U52" s="779"/>
      <c r="V52" s="779"/>
      <c r="W52" s="779"/>
      <c r="X52" s="779"/>
      <c r="Y52" s="779"/>
      <c r="AA52" s="821"/>
      <c r="AB52" s="779"/>
      <c r="AC52" s="779"/>
      <c r="AE52" s="779"/>
      <c r="AF52" s="779"/>
      <c r="AG52" s="779"/>
      <c r="AH52" s="779"/>
      <c r="AI52" s="779"/>
      <c r="AJ52" s="779"/>
      <c r="AK52" s="779"/>
    </row>
    <row r="53" spans="14:37">
      <c r="N53" s="770"/>
      <c r="O53" s="798"/>
      <c r="P53" s="820"/>
      <c r="Q53" s="779"/>
      <c r="R53" s="819"/>
      <c r="S53" s="812"/>
      <c r="T53" s="779"/>
      <c r="U53" s="779"/>
      <c r="V53" s="779"/>
      <c r="W53" s="779"/>
      <c r="X53" s="779"/>
      <c r="Y53" s="779"/>
      <c r="AA53" s="821"/>
      <c r="AB53" s="779"/>
      <c r="AC53" s="779"/>
      <c r="AE53" s="779"/>
      <c r="AF53" s="779"/>
      <c r="AG53" s="779"/>
      <c r="AH53" s="779"/>
      <c r="AI53" s="779"/>
      <c r="AJ53" s="779"/>
      <c r="AK53" s="779"/>
    </row>
    <row r="54" spans="14:37">
      <c r="N54" s="770"/>
      <c r="O54" s="798"/>
      <c r="P54" s="820"/>
      <c r="Q54" s="779"/>
      <c r="R54" s="819"/>
      <c r="S54" s="812"/>
      <c r="T54" s="779"/>
      <c r="U54" s="779"/>
      <c r="V54" s="779"/>
      <c r="W54" s="779"/>
      <c r="X54" s="779"/>
      <c r="Y54" s="779"/>
      <c r="AA54" s="821"/>
      <c r="AB54" s="779"/>
      <c r="AC54" s="779"/>
      <c r="AE54" s="779"/>
      <c r="AF54" s="779"/>
      <c r="AG54" s="779"/>
      <c r="AH54" s="779"/>
      <c r="AI54" s="779"/>
      <c r="AJ54" s="779"/>
      <c r="AK54" s="779"/>
    </row>
    <row r="55" spans="14:37">
      <c r="O55" s="779"/>
      <c r="P55" s="820"/>
      <c r="Q55" s="779"/>
      <c r="R55" s="819"/>
      <c r="S55" s="812"/>
      <c r="T55" s="779"/>
      <c r="U55" s="812"/>
      <c r="V55" s="812"/>
      <c r="W55" s="779"/>
      <c r="X55" s="779"/>
      <c r="Y55" s="779"/>
      <c r="AA55" s="821"/>
      <c r="AB55" s="779"/>
      <c r="AC55" s="779"/>
      <c r="AE55" s="779"/>
      <c r="AF55" s="779"/>
      <c r="AG55" s="779"/>
      <c r="AH55" s="779"/>
      <c r="AI55" s="779"/>
      <c r="AJ55" s="779"/>
      <c r="AK55" s="779"/>
    </row>
    <row r="56" spans="14:37">
      <c r="O56" s="779"/>
      <c r="P56" s="820"/>
      <c r="Q56" s="779"/>
      <c r="R56" s="819"/>
      <c r="S56" s="812"/>
      <c r="T56" s="779"/>
      <c r="U56" s="779"/>
      <c r="V56" s="779"/>
      <c r="W56" s="779"/>
      <c r="X56" s="779"/>
      <c r="Y56" s="779"/>
      <c r="AA56" s="821"/>
      <c r="AB56" s="779"/>
      <c r="AC56" s="779"/>
      <c r="AE56" s="779"/>
      <c r="AF56" s="779"/>
      <c r="AG56" s="779"/>
      <c r="AH56" s="779"/>
      <c r="AI56" s="779"/>
      <c r="AJ56" s="779"/>
      <c r="AK56" s="779"/>
    </row>
    <row r="57" spans="14:37">
      <c r="O57" s="779"/>
      <c r="P57" s="820"/>
      <c r="Q57" s="779"/>
      <c r="R57" s="819"/>
      <c r="S57" s="812"/>
      <c r="T57" s="779"/>
      <c r="U57" s="779"/>
      <c r="V57" s="779"/>
      <c r="W57" s="779"/>
      <c r="X57" s="779"/>
      <c r="Y57" s="779"/>
      <c r="AA57" s="821"/>
      <c r="AB57" s="779"/>
      <c r="AC57" s="779"/>
      <c r="AE57" s="779"/>
      <c r="AF57" s="779"/>
      <c r="AG57" s="779"/>
      <c r="AH57" s="779"/>
      <c r="AI57" s="779"/>
      <c r="AJ57" s="779"/>
      <c r="AK57" s="779"/>
    </row>
    <row r="58" spans="14:37">
      <c r="O58" s="779"/>
      <c r="P58" s="820"/>
      <c r="Q58" s="779"/>
      <c r="R58" s="819"/>
      <c r="S58" s="812"/>
      <c r="T58" s="779"/>
      <c r="U58" s="779"/>
      <c r="V58" s="779"/>
      <c r="W58" s="779"/>
      <c r="X58" s="779"/>
      <c r="Y58" s="779"/>
      <c r="AA58" s="821"/>
      <c r="AB58" s="779"/>
      <c r="AC58" s="779"/>
      <c r="AE58" s="779"/>
      <c r="AF58" s="779"/>
      <c r="AG58" s="779"/>
      <c r="AH58" s="779"/>
      <c r="AI58" s="779"/>
      <c r="AJ58" s="779"/>
      <c r="AK58" s="779"/>
    </row>
    <row r="59" spans="14:37">
      <c r="O59" s="779"/>
      <c r="P59" s="820"/>
      <c r="Q59" s="779"/>
      <c r="R59" s="779"/>
      <c r="S59" s="812"/>
      <c r="T59" s="779"/>
      <c r="U59" s="779"/>
      <c r="V59" s="779"/>
      <c r="W59" s="779"/>
      <c r="X59" s="779"/>
      <c r="Y59" s="779"/>
      <c r="AA59" s="821"/>
      <c r="AB59" s="779"/>
      <c r="AC59" s="779"/>
      <c r="AE59" s="779"/>
      <c r="AF59" s="779"/>
      <c r="AG59" s="779"/>
      <c r="AH59" s="779"/>
      <c r="AI59" s="779"/>
      <c r="AJ59" s="779"/>
      <c r="AK59" s="779"/>
    </row>
    <row r="60" spans="14:37">
      <c r="O60" s="779"/>
      <c r="P60" s="779"/>
      <c r="Q60" s="779"/>
      <c r="R60" s="812"/>
      <c r="S60" s="812"/>
      <c r="T60" s="779"/>
      <c r="U60" s="779"/>
      <c r="V60" s="779"/>
      <c r="W60" s="779"/>
      <c r="X60" s="779"/>
      <c r="Y60" s="779"/>
      <c r="AA60" s="821"/>
      <c r="AB60" s="779"/>
      <c r="AC60" s="779"/>
      <c r="AE60" s="779"/>
      <c r="AF60" s="779"/>
      <c r="AG60" s="779"/>
      <c r="AH60" s="779"/>
      <c r="AI60" s="779"/>
      <c r="AJ60" s="779"/>
      <c r="AK60" s="779"/>
    </row>
    <row r="61" spans="14:37">
      <c r="O61" s="779"/>
      <c r="P61" s="779"/>
      <c r="Q61" s="779"/>
      <c r="R61" s="779"/>
      <c r="S61" s="779"/>
      <c r="T61" s="779"/>
      <c r="U61" s="779"/>
      <c r="V61" s="779"/>
      <c r="W61" s="779"/>
      <c r="X61" s="779"/>
      <c r="Y61" s="779"/>
      <c r="AA61" s="779"/>
      <c r="AB61" s="779"/>
      <c r="AC61" s="779"/>
      <c r="AE61" s="779"/>
      <c r="AF61" s="779"/>
      <c r="AG61" s="779"/>
      <c r="AH61" s="779"/>
      <c r="AI61" s="779"/>
      <c r="AJ61" s="779"/>
      <c r="AK61" s="779"/>
    </row>
    <row r="62" spans="14:37">
      <c r="O62" s="779"/>
      <c r="P62" s="779"/>
      <c r="Q62" s="779"/>
      <c r="R62" s="779"/>
      <c r="S62" s="779"/>
      <c r="T62" s="779"/>
      <c r="U62" s="779"/>
      <c r="V62" s="779"/>
      <c r="W62" s="779"/>
      <c r="X62" s="779"/>
      <c r="Y62" s="779"/>
      <c r="AA62" s="779"/>
      <c r="AB62" s="779"/>
      <c r="AC62" s="779"/>
      <c r="AE62" s="779"/>
      <c r="AF62" s="779"/>
      <c r="AG62" s="779"/>
      <c r="AH62" s="779"/>
      <c r="AI62" s="779"/>
      <c r="AJ62" s="779"/>
      <c r="AK62" s="779"/>
    </row>
    <row r="63" spans="14:37">
      <c r="O63" s="779"/>
      <c r="P63" s="779"/>
      <c r="Q63" s="779"/>
      <c r="R63" s="779"/>
      <c r="S63" s="779"/>
      <c r="T63" s="779"/>
      <c r="U63" s="779"/>
      <c r="V63" s="779"/>
      <c r="W63" s="779"/>
      <c r="X63" s="779"/>
      <c r="Y63" s="779"/>
      <c r="AA63" s="779"/>
      <c r="AB63" s="779"/>
      <c r="AC63" s="779"/>
      <c r="AE63" s="779"/>
      <c r="AF63" s="779"/>
      <c r="AG63" s="779"/>
      <c r="AH63" s="779"/>
      <c r="AI63" s="779"/>
      <c r="AJ63" s="779"/>
      <c r="AK63" s="779"/>
    </row>
    <row r="64" spans="14:37">
      <c r="O64" s="779"/>
      <c r="P64" s="779"/>
      <c r="Q64" s="779"/>
      <c r="R64" s="779"/>
      <c r="S64" s="779"/>
      <c r="T64" s="779"/>
      <c r="U64" s="779"/>
      <c r="V64" s="779"/>
      <c r="W64" s="779"/>
      <c r="X64" s="779"/>
      <c r="Y64" s="779"/>
      <c r="AA64" s="779"/>
      <c r="AB64" s="779"/>
      <c r="AC64" s="779"/>
      <c r="AE64" s="779"/>
      <c r="AF64" s="779"/>
      <c r="AG64" s="779"/>
      <c r="AH64" s="779"/>
      <c r="AI64" s="779"/>
      <c r="AJ64" s="779"/>
      <c r="AK64" s="779"/>
    </row>
    <row r="65" spans="15:37">
      <c r="O65" s="779"/>
      <c r="P65" s="779"/>
      <c r="Q65" s="779"/>
      <c r="R65" s="779"/>
      <c r="S65" s="779"/>
      <c r="T65" s="779"/>
      <c r="U65" s="779"/>
      <c r="V65" s="779"/>
      <c r="W65" s="779"/>
      <c r="X65" s="779"/>
      <c r="Y65" s="779"/>
      <c r="AA65" s="779"/>
      <c r="AB65" s="779"/>
      <c r="AC65" s="779"/>
      <c r="AE65" s="779"/>
      <c r="AF65" s="779"/>
      <c r="AG65" s="779"/>
      <c r="AH65" s="779"/>
      <c r="AI65" s="779"/>
      <c r="AJ65" s="779"/>
      <c r="AK65" s="779"/>
    </row>
  </sheetData>
  <mergeCells count="6">
    <mergeCell ref="O8:O14"/>
    <mergeCell ref="W31:Y31"/>
    <mergeCell ref="AA31:AC31"/>
    <mergeCell ref="N6:N7"/>
    <mergeCell ref="O15:O17"/>
    <mergeCell ref="O19:O21"/>
  </mergeCells>
  <printOptions horizontalCentered="1" verticalCentered="1"/>
  <pageMargins left="0.39370078740157483" right="0.39370078740157483" top="0.39370078740157483" bottom="0.78740157480314965" header="0" footer="0"/>
  <pageSetup paperSize="9" scale="6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AC79"/>
  <sheetViews>
    <sheetView showGridLines="0" showRowColHeaders="0" zoomScale="80" zoomScaleNormal="80" workbookViewId="0">
      <pane xSplit="3" ySplit="5" topLeftCell="D6" activePane="bottomRight" state="frozen"/>
      <selection activeCell="L32" sqref="L32"/>
      <selection pane="topRight" activeCell="L32" sqref="L32"/>
      <selection pane="bottomLeft" activeCell="L32" sqref="L32"/>
      <selection pane="bottomRight" activeCell="V4" sqref="V4:W4"/>
    </sheetView>
  </sheetViews>
  <sheetFormatPr baseColWidth="10" defaultRowHeight="15"/>
  <cols>
    <col min="1" max="1" width="3.28515625" style="423" customWidth="1"/>
    <col min="2" max="2" width="5.42578125" style="562" customWidth="1"/>
    <col min="3" max="3" width="24.140625" style="562" customWidth="1"/>
    <col min="4" max="8" width="14.42578125" style="562" customWidth="1"/>
    <col min="9" max="9" width="17.140625" style="562" customWidth="1"/>
    <col min="10" max="10" width="2.28515625" style="561" customWidth="1"/>
    <col min="11" max="16" width="14.42578125" style="562" customWidth="1"/>
    <col min="17" max="17" width="2.28515625" style="561" customWidth="1"/>
    <col min="18" max="23" width="14.42578125" style="562" customWidth="1"/>
    <col min="24" max="29" width="11.42578125" style="541"/>
    <col min="30" max="16384" width="11.42578125" style="562"/>
  </cols>
  <sheetData>
    <row r="1" spans="1:24" s="541" customFormat="1" ht="26.25">
      <c r="A1" s="423"/>
      <c r="B1" s="1132" t="s">
        <v>365</v>
      </c>
      <c r="C1" s="1132"/>
      <c r="D1" s="1132"/>
      <c r="E1" s="1132"/>
      <c r="F1" s="1132"/>
      <c r="G1" s="1132"/>
      <c r="H1" s="1132"/>
      <c r="I1" s="1132"/>
      <c r="J1" s="1132"/>
      <c r="K1" s="1132"/>
      <c r="L1" s="1132"/>
      <c r="M1" s="1132"/>
      <c r="N1" s="1132"/>
      <c r="O1" s="1132"/>
      <c r="P1" s="1132"/>
      <c r="Q1" s="1132"/>
      <c r="R1" s="1132"/>
      <c r="S1" s="1132"/>
      <c r="T1" s="1132"/>
      <c r="U1" s="1132"/>
      <c r="V1" s="1132"/>
      <c r="W1" s="1132"/>
    </row>
    <row r="2" spans="1:24" s="541" customFormat="1" ht="31.5" customHeight="1">
      <c r="A2" s="538"/>
      <c r="B2" s="1133" t="s">
        <v>580</v>
      </c>
      <c r="C2" s="1133"/>
      <c r="D2" s="1133"/>
      <c r="E2" s="1133"/>
      <c r="F2" s="1133"/>
      <c r="G2" s="1133"/>
      <c r="H2" s="1133"/>
      <c r="I2" s="1133"/>
      <c r="J2" s="1134"/>
      <c r="K2" s="1133"/>
      <c r="L2" s="1133"/>
      <c r="M2" s="1133"/>
      <c r="N2" s="1133"/>
      <c r="O2" s="1133"/>
      <c r="P2" s="1133"/>
      <c r="Q2" s="1134"/>
      <c r="R2" s="1133"/>
      <c r="S2" s="1133"/>
      <c r="T2" s="1133"/>
      <c r="U2" s="1133"/>
      <c r="V2" s="1133"/>
      <c r="W2" s="1133"/>
    </row>
    <row r="3" spans="1:24" s="587" customFormat="1" ht="38.25" customHeight="1">
      <c r="A3" s="585"/>
      <c r="B3" s="1135" t="s">
        <v>366</v>
      </c>
      <c r="C3" s="1136"/>
      <c r="D3" s="1141" t="s">
        <v>367</v>
      </c>
      <c r="E3" s="1142"/>
      <c r="F3" s="1142"/>
      <c r="G3" s="1142"/>
      <c r="H3" s="1142"/>
      <c r="I3" s="1143"/>
      <c r="J3" s="586"/>
      <c r="K3" s="1141" t="s">
        <v>368</v>
      </c>
      <c r="L3" s="1142"/>
      <c r="M3" s="1142"/>
      <c r="N3" s="1142"/>
      <c r="O3" s="1142"/>
      <c r="P3" s="1143"/>
      <c r="Q3" s="586"/>
      <c r="R3" s="1141" t="s">
        <v>369</v>
      </c>
      <c r="S3" s="1142"/>
      <c r="T3" s="1142"/>
      <c r="U3" s="1142"/>
      <c r="V3" s="1142"/>
      <c r="W3" s="1143"/>
    </row>
    <row r="4" spans="1:24" s="541" customFormat="1" ht="38.25" customHeight="1">
      <c r="A4" s="538"/>
      <c r="B4" s="1137"/>
      <c r="C4" s="1138"/>
      <c r="D4" s="1144" t="s">
        <v>370</v>
      </c>
      <c r="E4" s="1145"/>
      <c r="F4" s="1144" t="s">
        <v>550</v>
      </c>
      <c r="G4" s="1145"/>
      <c r="H4" s="1146" t="s">
        <v>674</v>
      </c>
      <c r="I4" s="1147"/>
      <c r="J4" s="543"/>
      <c r="K4" s="1144" t="s">
        <v>370</v>
      </c>
      <c r="L4" s="1145"/>
      <c r="M4" s="1144" t="s">
        <v>550</v>
      </c>
      <c r="N4" s="1145"/>
      <c r="O4" s="1146" t="s">
        <v>674</v>
      </c>
      <c r="P4" s="1147"/>
      <c r="Q4" s="543"/>
      <c r="R4" s="1144" t="s">
        <v>370</v>
      </c>
      <c r="S4" s="1145"/>
      <c r="T4" s="1144" t="s">
        <v>550</v>
      </c>
      <c r="U4" s="1145"/>
      <c r="V4" s="1146" t="s">
        <v>674</v>
      </c>
      <c r="W4" s="1147"/>
    </row>
    <row r="5" spans="1:24" s="541" customFormat="1" ht="38.25" customHeight="1">
      <c r="A5" s="539"/>
      <c r="B5" s="1139"/>
      <c r="C5" s="1140"/>
      <c r="D5" s="746" t="s">
        <v>578</v>
      </c>
      <c r="E5" s="747" t="s">
        <v>579</v>
      </c>
      <c r="F5" s="746" t="s">
        <v>578</v>
      </c>
      <c r="G5" s="747" t="s">
        <v>579</v>
      </c>
      <c r="H5" s="747" t="s">
        <v>89</v>
      </c>
      <c r="I5" s="748" t="s">
        <v>90</v>
      </c>
      <c r="J5" s="544"/>
      <c r="K5" s="746" t="s">
        <v>578</v>
      </c>
      <c r="L5" s="747" t="s">
        <v>579</v>
      </c>
      <c r="M5" s="746" t="s">
        <v>578</v>
      </c>
      <c r="N5" s="747" t="s">
        <v>579</v>
      </c>
      <c r="O5" s="747" t="s">
        <v>89</v>
      </c>
      <c r="P5" s="748" t="s">
        <v>90</v>
      </c>
      <c r="Q5" s="544"/>
      <c r="R5" s="746" t="s">
        <v>578</v>
      </c>
      <c r="S5" s="747" t="s">
        <v>579</v>
      </c>
      <c r="T5" s="746" t="s">
        <v>578</v>
      </c>
      <c r="U5" s="747" t="s">
        <v>579</v>
      </c>
      <c r="V5" s="716" t="s">
        <v>89</v>
      </c>
      <c r="W5" s="716" t="s">
        <v>90</v>
      </c>
    </row>
    <row r="6" spans="1:24" s="541" customFormat="1" ht="15.75">
      <c r="A6" s="539"/>
      <c r="B6" s="545" t="s">
        <v>371</v>
      </c>
      <c r="C6" s="916"/>
      <c r="D6" s="916">
        <v>2281</v>
      </c>
      <c r="E6" s="917">
        <v>2357.1904761904761</v>
      </c>
      <c r="F6" s="917">
        <v>13153</v>
      </c>
      <c r="G6" s="917">
        <v>13007.857142857143</v>
      </c>
      <c r="H6" s="917">
        <v>7859.1904761904752</v>
      </c>
      <c r="I6" s="917">
        <v>5148.666666666667</v>
      </c>
      <c r="J6" s="547"/>
      <c r="K6" s="917">
        <v>28448</v>
      </c>
      <c r="L6" s="917">
        <v>30964.238095238095</v>
      </c>
      <c r="M6" s="917">
        <v>82911</v>
      </c>
      <c r="N6" s="917">
        <v>92902.619047619053</v>
      </c>
      <c r="O6" s="917">
        <v>42986.476190476191</v>
      </c>
      <c r="P6" s="917">
        <v>49916.142857142855</v>
      </c>
      <c r="Q6" s="547"/>
      <c r="R6" s="546">
        <v>30729</v>
      </c>
      <c r="S6" s="546">
        <v>33321.428571428572</v>
      </c>
      <c r="T6" s="546">
        <v>96064</v>
      </c>
      <c r="U6" s="546">
        <v>105910.4761904762</v>
      </c>
      <c r="V6" s="546">
        <v>50845.666666666664</v>
      </c>
      <c r="W6" s="546">
        <v>55064.809523809519</v>
      </c>
      <c r="X6" s="713"/>
    </row>
    <row r="7" spans="1:24" ht="15.75">
      <c r="B7" s="548">
        <v>4</v>
      </c>
      <c r="C7" s="549" t="s">
        <v>105</v>
      </c>
      <c r="D7" s="550">
        <v>103</v>
      </c>
      <c r="E7" s="550">
        <v>105.33333333333333</v>
      </c>
      <c r="F7" s="550">
        <v>461</v>
      </c>
      <c r="G7" s="550">
        <v>475.90476190476193</v>
      </c>
      <c r="H7" s="550">
        <v>290.52380952380952</v>
      </c>
      <c r="I7" s="550">
        <v>185.38095238095238</v>
      </c>
      <c r="J7" s="547"/>
      <c r="K7" s="550">
        <v>1859</v>
      </c>
      <c r="L7" s="550">
        <v>2031.9047619047619</v>
      </c>
      <c r="M7" s="550">
        <v>4410</v>
      </c>
      <c r="N7" s="550">
        <v>4934.1428571428569</v>
      </c>
      <c r="O7" s="550">
        <v>2168.3333333333335</v>
      </c>
      <c r="P7" s="550">
        <v>2765.8095238095239</v>
      </c>
      <c r="Q7" s="547"/>
      <c r="R7" s="581">
        <v>1962</v>
      </c>
      <c r="S7" s="581">
        <v>2137.2380952380954</v>
      </c>
      <c r="T7" s="581">
        <v>4871</v>
      </c>
      <c r="U7" s="581">
        <v>5410.0476190476184</v>
      </c>
      <c r="V7" s="581">
        <v>2458.8571428571431</v>
      </c>
      <c r="W7" s="581">
        <v>2951.1904761904761</v>
      </c>
      <c r="X7" s="713"/>
    </row>
    <row r="8" spans="1:24" ht="15.75">
      <c r="B8" s="548">
        <v>11</v>
      </c>
      <c r="C8" s="549" t="s">
        <v>106</v>
      </c>
      <c r="D8" s="551">
        <v>269</v>
      </c>
      <c r="E8" s="551">
        <v>268.66666666666669</v>
      </c>
      <c r="F8" s="551">
        <v>2197</v>
      </c>
      <c r="G8" s="551">
        <v>1943.1428571428571</v>
      </c>
      <c r="H8" s="551">
        <v>1272.8571428571429</v>
      </c>
      <c r="I8" s="551">
        <v>670.28571428571433</v>
      </c>
      <c r="J8" s="547"/>
      <c r="K8" s="551">
        <v>3465</v>
      </c>
      <c r="L8" s="551">
        <v>3852.3809523809523</v>
      </c>
      <c r="M8" s="551">
        <v>8572</v>
      </c>
      <c r="N8" s="551">
        <v>9946.1904761904771</v>
      </c>
      <c r="O8" s="551">
        <v>4372.666666666667</v>
      </c>
      <c r="P8" s="551">
        <v>5573.5238095238092</v>
      </c>
      <c r="Q8" s="547"/>
      <c r="R8" s="581">
        <v>3734</v>
      </c>
      <c r="S8" s="581">
        <v>4121.0476190476193</v>
      </c>
      <c r="T8" s="581">
        <v>10769</v>
      </c>
      <c r="U8" s="581">
        <v>11889.333333333334</v>
      </c>
      <c r="V8" s="581">
        <v>5645.5238095238101</v>
      </c>
      <c r="W8" s="581">
        <v>6243.8095238095239</v>
      </c>
      <c r="X8" s="713"/>
    </row>
    <row r="9" spans="1:24" ht="15.75">
      <c r="B9" s="548">
        <v>14</v>
      </c>
      <c r="C9" s="549" t="s">
        <v>107</v>
      </c>
      <c r="D9" s="551">
        <v>254</v>
      </c>
      <c r="E9" s="551">
        <v>260.95238095238096</v>
      </c>
      <c r="F9" s="551">
        <v>1188</v>
      </c>
      <c r="G9" s="551">
        <v>1236.3809523809523</v>
      </c>
      <c r="H9" s="551">
        <v>750.80952380952385</v>
      </c>
      <c r="I9" s="551">
        <v>485.57142857142856</v>
      </c>
      <c r="J9" s="547"/>
      <c r="K9" s="551">
        <v>2391</v>
      </c>
      <c r="L9" s="551">
        <v>2605.1904761904761</v>
      </c>
      <c r="M9" s="551">
        <v>6370</v>
      </c>
      <c r="N9" s="551">
        <v>7130.0476190476193</v>
      </c>
      <c r="O9" s="551">
        <v>3561.9047619047619</v>
      </c>
      <c r="P9" s="551">
        <v>3568.1428571428573</v>
      </c>
      <c r="Q9" s="547"/>
      <c r="R9" s="581">
        <v>2645</v>
      </c>
      <c r="S9" s="581">
        <v>2866.1428571428569</v>
      </c>
      <c r="T9" s="581">
        <v>7558</v>
      </c>
      <c r="U9" s="581">
        <v>8366.4285714285725</v>
      </c>
      <c r="V9" s="581">
        <v>4312.7142857142862</v>
      </c>
      <c r="W9" s="581">
        <v>4053.7142857142858</v>
      </c>
      <c r="X9" s="713"/>
    </row>
    <row r="10" spans="1:24" ht="15.75">
      <c r="B10" s="548">
        <v>18</v>
      </c>
      <c r="C10" s="549" t="s">
        <v>108</v>
      </c>
      <c r="D10" s="551">
        <v>205</v>
      </c>
      <c r="E10" s="551">
        <v>212.61904761904762</v>
      </c>
      <c r="F10" s="551">
        <v>809</v>
      </c>
      <c r="G10" s="551">
        <v>863.66666666666663</v>
      </c>
      <c r="H10" s="551">
        <v>506.14285714285717</v>
      </c>
      <c r="I10" s="551">
        <v>357.52380952380952</v>
      </c>
      <c r="J10" s="547"/>
      <c r="K10" s="551">
        <v>3406</v>
      </c>
      <c r="L10" s="551">
        <v>3656.7142857142858</v>
      </c>
      <c r="M10" s="551">
        <v>9622</v>
      </c>
      <c r="N10" s="551">
        <v>10629.238095238095</v>
      </c>
      <c r="O10" s="551">
        <v>5063.6190476190477</v>
      </c>
      <c r="P10" s="551">
        <v>5565.6190476190477</v>
      </c>
      <c r="Q10" s="547"/>
      <c r="R10" s="581">
        <v>3611</v>
      </c>
      <c r="S10" s="581">
        <v>3869.3333333333335</v>
      </c>
      <c r="T10" s="581">
        <v>10431</v>
      </c>
      <c r="U10" s="581">
        <v>11492.904761904761</v>
      </c>
      <c r="V10" s="581">
        <v>5569.7619047619046</v>
      </c>
      <c r="W10" s="581">
        <v>5923.1428571428569</v>
      </c>
      <c r="X10" s="713"/>
    </row>
    <row r="11" spans="1:24" ht="15.75">
      <c r="B11" s="548">
        <v>21</v>
      </c>
      <c r="C11" s="549" t="s">
        <v>109</v>
      </c>
      <c r="D11" s="551">
        <v>77</v>
      </c>
      <c r="E11" s="551">
        <v>80.80952380952381</v>
      </c>
      <c r="F11" s="551">
        <v>284</v>
      </c>
      <c r="G11" s="551">
        <v>310.1904761904762</v>
      </c>
      <c r="H11" s="551">
        <v>199.47619047619048</v>
      </c>
      <c r="I11" s="551">
        <v>110.71428571428571</v>
      </c>
      <c r="J11" s="547"/>
      <c r="K11" s="551">
        <v>1085</v>
      </c>
      <c r="L11" s="551">
        <v>1219.047619047619</v>
      </c>
      <c r="M11" s="551">
        <v>2575</v>
      </c>
      <c r="N11" s="551">
        <v>2979.5714285714284</v>
      </c>
      <c r="O11" s="551">
        <v>1372</v>
      </c>
      <c r="P11" s="551">
        <v>1607.5714285714287</v>
      </c>
      <c r="Q11" s="547"/>
      <c r="R11" s="581">
        <v>1162</v>
      </c>
      <c r="S11" s="581">
        <v>1299.8571428571429</v>
      </c>
      <c r="T11" s="581">
        <v>2859</v>
      </c>
      <c r="U11" s="581">
        <v>3289.7619047619046</v>
      </c>
      <c r="V11" s="581">
        <v>1571.4761904761904</v>
      </c>
      <c r="W11" s="581">
        <v>1718.2857142857144</v>
      </c>
      <c r="X11" s="713"/>
    </row>
    <row r="12" spans="1:24" ht="15.75">
      <c r="B12" s="548">
        <v>23</v>
      </c>
      <c r="C12" s="549" t="s">
        <v>110</v>
      </c>
      <c r="D12" s="551">
        <v>163</v>
      </c>
      <c r="E12" s="551">
        <v>168.42857142857142</v>
      </c>
      <c r="F12" s="551">
        <v>855</v>
      </c>
      <c r="G12" s="551">
        <v>945.28571428571433</v>
      </c>
      <c r="H12" s="551">
        <v>640.57142857142856</v>
      </c>
      <c r="I12" s="551">
        <v>304.71428571428572</v>
      </c>
      <c r="J12" s="547"/>
      <c r="K12" s="551">
        <v>1417</v>
      </c>
      <c r="L12" s="551">
        <v>1574.3333333333333</v>
      </c>
      <c r="M12" s="551">
        <v>3358</v>
      </c>
      <c r="N12" s="551">
        <v>3802.3809523809523</v>
      </c>
      <c r="O12" s="551">
        <v>1918.5238095238096</v>
      </c>
      <c r="P12" s="551">
        <v>1883.8571428571429</v>
      </c>
      <c r="Q12" s="547"/>
      <c r="R12" s="581">
        <v>1580</v>
      </c>
      <c r="S12" s="581">
        <v>1742.7619047619046</v>
      </c>
      <c r="T12" s="581">
        <v>4213</v>
      </c>
      <c r="U12" s="581">
        <v>4747.666666666667</v>
      </c>
      <c r="V12" s="581">
        <v>2559.0952380952381</v>
      </c>
      <c r="W12" s="581">
        <v>2188.5714285714284</v>
      </c>
      <c r="X12" s="713"/>
    </row>
    <row r="13" spans="1:24" ht="15.75">
      <c r="B13" s="548">
        <v>29</v>
      </c>
      <c r="C13" s="549" t="s">
        <v>111</v>
      </c>
      <c r="D13" s="551">
        <v>600</v>
      </c>
      <c r="E13" s="551">
        <v>626.90476190476193</v>
      </c>
      <c r="F13" s="551">
        <v>3196</v>
      </c>
      <c r="G13" s="551">
        <v>3313.5714285714284</v>
      </c>
      <c r="H13" s="551">
        <v>1734.1428571428571</v>
      </c>
      <c r="I13" s="551">
        <v>1579.4285714285713</v>
      </c>
      <c r="J13" s="547"/>
      <c r="K13" s="551">
        <v>7674</v>
      </c>
      <c r="L13" s="551">
        <v>8413.3333333333339</v>
      </c>
      <c r="M13" s="551">
        <v>24743</v>
      </c>
      <c r="N13" s="551">
        <v>28199.142857142859</v>
      </c>
      <c r="O13" s="551">
        <v>12625.857142857143</v>
      </c>
      <c r="P13" s="551">
        <v>15573.285714285714</v>
      </c>
      <c r="Q13" s="547"/>
      <c r="R13" s="581">
        <v>8274</v>
      </c>
      <c r="S13" s="581">
        <v>9040.2380952380954</v>
      </c>
      <c r="T13" s="581">
        <v>27939</v>
      </c>
      <c r="U13" s="581">
        <v>31512.714285714286</v>
      </c>
      <c r="V13" s="581">
        <v>14360</v>
      </c>
      <c r="W13" s="581">
        <v>17152.714285714286</v>
      </c>
      <c r="X13" s="713"/>
    </row>
    <row r="14" spans="1:24" ht="15.75">
      <c r="B14" s="552">
        <v>41</v>
      </c>
      <c r="C14" s="553" t="s">
        <v>112</v>
      </c>
      <c r="D14" s="554">
        <v>610</v>
      </c>
      <c r="E14" s="554">
        <v>633.47619047619048</v>
      </c>
      <c r="F14" s="554">
        <v>4163</v>
      </c>
      <c r="G14" s="554">
        <v>3919.7142857142858</v>
      </c>
      <c r="H14" s="554">
        <v>2464.6666666666665</v>
      </c>
      <c r="I14" s="554">
        <v>1455.047619047619</v>
      </c>
      <c r="J14" s="547"/>
      <c r="K14" s="554">
        <v>7151</v>
      </c>
      <c r="L14" s="554">
        <v>7611.333333333333</v>
      </c>
      <c r="M14" s="554">
        <v>23261</v>
      </c>
      <c r="N14" s="554">
        <v>25281.904761904763</v>
      </c>
      <c r="O14" s="554">
        <v>11903.571428571429</v>
      </c>
      <c r="P14" s="554">
        <v>13378.333333333334</v>
      </c>
      <c r="Q14" s="547"/>
      <c r="R14" s="581">
        <v>7761</v>
      </c>
      <c r="S14" s="581">
        <v>8244.8095238095229</v>
      </c>
      <c r="T14" s="581">
        <v>27424</v>
      </c>
      <c r="U14" s="581">
        <v>29201.61904761905</v>
      </c>
      <c r="V14" s="581">
        <v>14368.238095238095</v>
      </c>
      <c r="W14" s="581">
        <v>14833.380952380952</v>
      </c>
      <c r="X14" s="713"/>
    </row>
    <row r="15" spans="1:24" ht="15.75">
      <c r="B15" s="916" t="s">
        <v>76</v>
      </c>
      <c r="C15" s="916"/>
      <c r="D15" s="916">
        <v>697</v>
      </c>
      <c r="E15" s="917">
        <v>722.42857142857144</v>
      </c>
      <c r="F15" s="917">
        <v>3248</v>
      </c>
      <c r="G15" s="917">
        <v>3406.2857142857142</v>
      </c>
      <c r="H15" s="917">
        <v>2083.4761904761904</v>
      </c>
      <c r="I15" s="917">
        <v>1322.8095238095239</v>
      </c>
      <c r="J15" s="547"/>
      <c r="K15" s="917">
        <v>4153</v>
      </c>
      <c r="L15" s="917">
        <v>4491.8095238095239</v>
      </c>
      <c r="M15" s="917">
        <v>12475</v>
      </c>
      <c r="N15" s="917">
        <v>13796.190476190477</v>
      </c>
      <c r="O15" s="917">
        <v>5636.4761904761908</v>
      </c>
      <c r="P15" s="917">
        <v>8159.7142857142862</v>
      </c>
      <c r="Q15" s="547"/>
      <c r="R15" s="546">
        <v>4850</v>
      </c>
      <c r="S15" s="546">
        <v>5214.2380952380954</v>
      </c>
      <c r="T15" s="546">
        <v>15723</v>
      </c>
      <c r="U15" s="546">
        <v>17202.476190476191</v>
      </c>
      <c r="V15" s="546">
        <v>7719.9523809523816</v>
      </c>
      <c r="W15" s="546">
        <v>9482.5238095238092</v>
      </c>
      <c r="X15" s="713"/>
    </row>
    <row r="16" spans="1:24" ht="15.75">
      <c r="B16" s="555">
        <v>22</v>
      </c>
      <c r="C16" s="556" t="s">
        <v>116</v>
      </c>
      <c r="D16" s="551">
        <v>66</v>
      </c>
      <c r="E16" s="551">
        <v>69.238095238095241</v>
      </c>
      <c r="F16" s="551">
        <v>378</v>
      </c>
      <c r="G16" s="551">
        <v>398.90476190476193</v>
      </c>
      <c r="H16" s="551">
        <v>233.38095238095238</v>
      </c>
      <c r="I16" s="551">
        <v>165.52380952380952</v>
      </c>
      <c r="J16" s="547"/>
      <c r="K16" s="551">
        <v>624</v>
      </c>
      <c r="L16" s="551">
        <v>704.38095238095241</v>
      </c>
      <c r="M16" s="551">
        <v>1431</v>
      </c>
      <c r="N16" s="551">
        <v>1718</v>
      </c>
      <c r="O16" s="551">
        <v>657.95238095238096</v>
      </c>
      <c r="P16" s="551">
        <v>1060.047619047619</v>
      </c>
      <c r="Q16" s="547"/>
      <c r="R16" s="581">
        <v>690</v>
      </c>
      <c r="S16" s="581">
        <v>773.61904761904771</v>
      </c>
      <c r="T16" s="581">
        <v>1809</v>
      </c>
      <c r="U16" s="581">
        <v>2116.9047619047619</v>
      </c>
      <c r="V16" s="581">
        <v>891.33333333333337</v>
      </c>
      <c r="W16" s="581">
        <v>1225.5714285714284</v>
      </c>
      <c r="X16" s="713"/>
    </row>
    <row r="17" spans="2:24" ht="15.75">
      <c r="B17" s="548">
        <v>44</v>
      </c>
      <c r="C17" s="549" t="s">
        <v>117</v>
      </c>
      <c r="D17" s="551">
        <v>66</v>
      </c>
      <c r="E17" s="551">
        <v>72.19047619047619</v>
      </c>
      <c r="F17" s="551">
        <v>241</v>
      </c>
      <c r="G17" s="551">
        <v>312.76190476190476</v>
      </c>
      <c r="H17" s="551">
        <v>206.33333333333334</v>
      </c>
      <c r="I17" s="551">
        <v>106.42857142857143</v>
      </c>
      <c r="J17" s="547"/>
      <c r="K17" s="551">
        <v>383</v>
      </c>
      <c r="L17" s="551">
        <v>450.66666666666669</v>
      </c>
      <c r="M17" s="551">
        <v>783</v>
      </c>
      <c r="N17" s="551">
        <v>978.76190476190482</v>
      </c>
      <c r="O17" s="551">
        <v>365.09523809523807</v>
      </c>
      <c r="P17" s="551">
        <v>613.66666666666663</v>
      </c>
      <c r="Q17" s="547"/>
      <c r="R17" s="581">
        <v>449</v>
      </c>
      <c r="S17" s="581">
        <v>522.85714285714289</v>
      </c>
      <c r="T17" s="581">
        <v>1024</v>
      </c>
      <c r="U17" s="581">
        <v>1291.5238095238096</v>
      </c>
      <c r="V17" s="581">
        <v>571.42857142857144</v>
      </c>
      <c r="W17" s="581">
        <v>720.09523809523807</v>
      </c>
      <c r="X17" s="713"/>
    </row>
    <row r="18" spans="2:24" ht="15.75">
      <c r="B18" s="552">
        <v>50</v>
      </c>
      <c r="C18" s="553" t="s">
        <v>118</v>
      </c>
      <c r="D18" s="551">
        <v>565</v>
      </c>
      <c r="E18" s="551">
        <v>581</v>
      </c>
      <c r="F18" s="551">
        <v>2629</v>
      </c>
      <c r="G18" s="551">
        <v>2694.6190476190477</v>
      </c>
      <c r="H18" s="551">
        <v>1643.7619047619048</v>
      </c>
      <c r="I18" s="551">
        <v>1050.8571428571429</v>
      </c>
      <c r="J18" s="547"/>
      <c r="K18" s="551">
        <v>3146</v>
      </c>
      <c r="L18" s="551">
        <v>3336.7619047619046</v>
      </c>
      <c r="M18" s="551">
        <v>10261</v>
      </c>
      <c r="N18" s="551">
        <v>11099.428571428571</v>
      </c>
      <c r="O18" s="551">
        <v>4613.4285714285716</v>
      </c>
      <c r="P18" s="551">
        <v>6486</v>
      </c>
      <c r="Q18" s="547"/>
      <c r="R18" s="581">
        <v>3711</v>
      </c>
      <c r="S18" s="581">
        <v>3917.7619047619046</v>
      </c>
      <c r="T18" s="581">
        <v>12890</v>
      </c>
      <c r="U18" s="581">
        <v>13794.047619047618</v>
      </c>
      <c r="V18" s="581">
        <v>6257.1904761904761</v>
      </c>
      <c r="W18" s="581">
        <v>7536.8571428571431</v>
      </c>
      <c r="X18" s="713"/>
    </row>
    <row r="19" spans="2:24" ht="15.75">
      <c r="B19" s="916" t="s">
        <v>23</v>
      </c>
      <c r="C19" s="916"/>
      <c r="D19" s="916">
        <v>496</v>
      </c>
      <c r="E19" s="917">
        <v>520.33333333333337</v>
      </c>
      <c r="F19" s="917">
        <v>3433</v>
      </c>
      <c r="G19" s="917">
        <v>3283.1428571428573</v>
      </c>
      <c r="H19" s="917">
        <v>2318.1904761904761</v>
      </c>
      <c r="I19" s="917">
        <v>964.95238095238096</v>
      </c>
      <c r="J19" s="547"/>
      <c r="K19" s="917">
        <v>3362</v>
      </c>
      <c r="L19" s="917">
        <v>3817.8095238095239</v>
      </c>
      <c r="M19" s="917">
        <v>7433</v>
      </c>
      <c r="N19" s="917">
        <v>8706.0476190476184</v>
      </c>
      <c r="O19" s="917">
        <v>3741.9047619047619</v>
      </c>
      <c r="P19" s="917">
        <v>4964.1428571428569</v>
      </c>
      <c r="Q19" s="547"/>
      <c r="R19" s="546">
        <v>3858</v>
      </c>
      <c r="S19" s="546">
        <v>4338.1428571428569</v>
      </c>
      <c r="T19" s="546">
        <v>10866</v>
      </c>
      <c r="U19" s="546">
        <v>11989.190476190475</v>
      </c>
      <c r="V19" s="546">
        <v>6060.0952380952385</v>
      </c>
      <c r="W19" s="546">
        <v>5929.0952380952376</v>
      </c>
      <c r="X19" s="713"/>
    </row>
    <row r="20" spans="2:24" ht="15.75">
      <c r="B20" s="548">
        <v>33</v>
      </c>
      <c r="C20" s="549" t="s">
        <v>372</v>
      </c>
      <c r="D20" s="551">
        <v>496</v>
      </c>
      <c r="E20" s="551">
        <v>520.33333333333337</v>
      </c>
      <c r="F20" s="551">
        <v>3433</v>
      </c>
      <c r="G20" s="551">
        <v>3283.1428571428573</v>
      </c>
      <c r="H20" s="551">
        <v>2318.1904761904761</v>
      </c>
      <c r="I20" s="551">
        <v>964.95238095238096</v>
      </c>
      <c r="J20" s="547"/>
      <c r="K20" s="551">
        <v>3362</v>
      </c>
      <c r="L20" s="551">
        <v>3817.8095238095239</v>
      </c>
      <c r="M20" s="551">
        <v>7433</v>
      </c>
      <c r="N20" s="551">
        <v>8706.0476190476184</v>
      </c>
      <c r="O20" s="551">
        <v>3741.9047619047619</v>
      </c>
      <c r="P20" s="551">
        <v>4964.1428571428569</v>
      </c>
      <c r="Q20" s="547"/>
      <c r="R20" s="581">
        <v>3858</v>
      </c>
      <c r="S20" s="581">
        <v>4338.1428571428569</v>
      </c>
      <c r="T20" s="581">
        <v>10866</v>
      </c>
      <c r="U20" s="581">
        <v>11989.190476190475</v>
      </c>
      <c r="V20" s="581">
        <v>6060.0952380952385</v>
      </c>
      <c r="W20" s="581">
        <v>5929.0952380952376</v>
      </c>
      <c r="X20" s="713"/>
    </row>
    <row r="21" spans="2:24" ht="15.75">
      <c r="B21" s="916" t="s">
        <v>373</v>
      </c>
      <c r="C21" s="916"/>
      <c r="D21" s="916">
        <v>638</v>
      </c>
      <c r="E21" s="917">
        <v>685.52380952380952</v>
      </c>
      <c r="F21" s="917">
        <v>5844</v>
      </c>
      <c r="G21" s="917">
        <v>5767.0476190476193</v>
      </c>
      <c r="H21" s="917">
        <v>2996</v>
      </c>
      <c r="I21" s="917">
        <v>2771.0476190476193</v>
      </c>
      <c r="J21" s="547"/>
      <c r="K21" s="916">
        <v>8552</v>
      </c>
      <c r="L21" s="917">
        <v>9344.1904761904771</v>
      </c>
      <c r="M21" s="917">
        <v>52957</v>
      </c>
      <c r="N21" s="916">
        <v>59153.809523809527</v>
      </c>
      <c r="O21" s="917">
        <v>27488.904761904763</v>
      </c>
      <c r="P21" s="917">
        <v>31664.904761904763</v>
      </c>
      <c r="Q21" s="547"/>
      <c r="R21" s="546">
        <v>9190</v>
      </c>
      <c r="S21" s="546">
        <v>10029.714285714286</v>
      </c>
      <c r="T21" s="546">
        <v>58801</v>
      </c>
      <c r="U21" s="546">
        <v>64920.857142857145</v>
      </c>
      <c r="V21" s="546">
        <v>30484.904761904763</v>
      </c>
      <c r="W21" s="546">
        <v>34435.952380952382</v>
      </c>
      <c r="X21" s="713"/>
    </row>
    <row r="22" spans="2:24" ht="15.75">
      <c r="B22" s="558">
        <v>7</v>
      </c>
      <c r="C22" s="559" t="s">
        <v>374</v>
      </c>
      <c r="D22" s="550">
        <v>638</v>
      </c>
      <c r="E22" s="550">
        <v>685.52380952380952</v>
      </c>
      <c r="F22" s="550">
        <v>5844</v>
      </c>
      <c r="G22" s="550">
        <v>5767.0476190476193</v>
      </c>
      <c r="H22" s="550">
        <v>2996</v>
      </c>
      <c r="I22" s="550">
        <v>2771.0476190476193</v>
      </c>
      <c r="J22" s="547"/>
      <c r="K22" s="550">
        <v>8552</v>
      </c>
      <c r="L22" s="550">
        <v>9344.1904761904771</v>
      </c>
      <c r="M22" s="550">
        <v>52957</v>
      </c>
      <c r="N22" s="550">
        <v>59153.809523809527</v>
      </c>
      <c r="O22" s="550">
        <v>27488.904761904763</v>
      </c>
      <c r="P22" s="550">
        <v>31664.904761904763</v>
      </c>
      <c r="Q22" s="547"/>
      <c r="R22" s="581">
        <v>9190</v>
      </c>
      <c r="S22" s="581">
        <v>10029.714285714286</v>
      </c>
      <c r="T22" s="581">
        <v>58801</v>
      </c>
      <c r="U22" s="581">
        <v>64920.857142857145</v>
      </c>
      <c r="V22" s="581">
        <v>30484.904761904763</v>
      </c>
      <c r="W22" s="581">
        <v>34435.952380952382</v>
      </c>
      <c r="X22" s="713"/>
    </row>
    <row r="23" spans="2:24" ht="15.75">
      <c r="B23" s="916" t="s">
        <v>24</v>
      </c>
      <c r="C23" s="916"/>
      <c r="D23" s="916">
        <v>902</v>
      </c>
      <c r="E23" s="917">
        <v>927.66666666666663</v>
      </c>
      <c r="F23" s="917">
        <v>5397</v>
      </c>
      <c r="G23" s="917">
        <v>5711.7619047619046</v>
      </c>
      <c r="H23" s="917">
        <v>3258.5714285714284</v>
      </c>
      <c r="I23" s="917">
        <v>2453.1904761904761</v>
      </c>
      <c r="J23" s="547"/>
      <c r="K23" s="917">
        <v>14452</v>
      </c>
      <c r="L23" s="917">
        <v>15352.714285714286</v>
      </c>
      <c r="M23" s="917">
        <v>78103</v>
      </c>
      <c r="N23" s="917">
        <v>86033.809523809527</v>
      </c>
      <c r="O23" s="917">
        <v>43469.761904761908</v>
      </c>
      <c r="P23" s="917">
        <v>42564.047619047618</v>
      </c>
      <c r="Q23" s="547"/>
      <c r="R23" s="546">
        <v>15354</v>
      </c>
      <c r="S23" s="546">
        <v>16280.380952380952</v>
      </c>
      <c r="T23" s="546">
        <v>83500</v>
      </c>
      <c r="U23" s="546">
        <v>91745.571428571435</v>
      </c>
      <c r="V23" s="546">
        <v>46728.333333333336</v>
      </c>
      <c r="W23" s="546">
        <v>45017.238095238092</v>
      </c>
      <c r="X23" s="713"/>
    </row>
    <row r="24" spans="2:24" ht="15.75">
      <c r="B24" s="548">
        <v>35</v>
      </c>
      <c r="C24" s="549" t="s">
        <v>124</v>
      </c>
      <c r="D24" s="551">
        <v>537</v>
      </c>
      <c r="E24" s="551">
        <v>558.42857142857144</v>
      </c>
      <c r="F24" s="551">
        <v>3385</v>
      </c>
      <c r="G24" s="551">
        <v>3573.3333333333335</v>
      </c>
      <c r="H24" s="551">
        <v>2072.9523809523807</v>
      </c>
      <c r="I24" s="551">
        <v>1500.3809523809523</v>
      </c>
      <c r="J24" s="547"/>
      <c r="K24" s="551">
        <v>7899</v>
      </c>
      <c r="L24" s="551">
        <v>8389.2857142857138</v>
      </c>
      <c r="M24" s="551">
        <v>42176</v>
      </c>
      <c r="N24" s="551">
        <v>47114.904761904763</v>
      </c>
      <c r="O24" s="551">
        <v>24013.714285714286</v>
      </c>
      <c r="P24" s="551">
        <v>23101.190476190477</v>
      </c>
      <c r="Q24" s="547"/>
      <c r="R24" s="581">
        <v>8436</v>
      </c>
      <c r="S24" s="581">
        <v>8947.7142857142844</v>
      </c>
      <c r="T24" s="581">
        <v>45561</v>
      </c>
      <c r="U24" s="581">
        <v>50688.238095238099</v>
      </c>
      <c r="V24" s="581">
        <v>26086.666666666668</v>
      </c>
      <c r="W24" s="581">
        <v>24601.571428571428</v>
      </c>
      <c r="X24" s="713"/>
    </row>
    <row r="25" spans="2:24" ht="15.75">
      <c r="B25" s="548">
        <v>38</v>
      </c>
      <c r="C25" s="549" t="s">
        <v>375</v>
      </c>
      <c r="D25" s="551">
        <v>365</v>
      </c>
      <c r="E25" s="551">
        <v>369.23809523809524</v>
      </c>
      <c r="F25" s="551">
        <v>2012</v>
      </c>
      <c r="G25" s="551">
        <v>2138.4285714285716</v>
      </c>
      <c r="H25" s="551">
        <v>1185.6190476190477</v>
      </c>
      <c r="I25" s="551">
        <v>952.80952380952385</v>
      </c>
      <c r="J25" s="547"/>
      <c r="K25" s="551">
        <v>6553</v>
      </c>
      <c r="L25" s="551">
        <v>6963.4285714285716</v>
      </c>
      <c r="M25" s="551">
        <v>35927</v>
      </c>
      <c r="N25" s="551">
        <v>38918.904761904763</v>
      </c>
      <c r="O25" s="551">
        <v>19456.047619047618</v>
      </c>
      <c r="P25" s="551">
        <v>19462.857142857141</v>
      </c>
      <c r="Q25" s="547"/>
      <c r="R25" s="581">
        <v>6918</v>
      </c>
      <c r="S25" s="581">
        <v>7332.666666666667</v>
      </c>
      <c r="T25" s="581">
        <v>37939</v>
      </c>
      <c r="U25" s="581">
        <v>41057.333333333336</v>
      </c>
      <c r="V25" s="581">
        <v>20641.666666666664</v>
      </c>
      <c r="W25" s="581">
        <v>20415.666666666664</v>
      </c>
      <c r="X25" s="713"/>
    </row>
    <row r="26" spans="2:24" ht="15.75">
      <c r="B26" s="916" t="s">
        <v>25</v>
      </c>
      <c r="C26" s="916"/>
      <c r="D26" s="916">
        <v>267</v>
      </c>
      <c r="E26" s="917">
        <v>277.61904761904759</v>
      </c>
      <c r="F26" s="917">
        <v>1149</v>
      </c>
      <c r="G26" s="917">
        <v>1249.4761904761904</v>
      </c>
      <c r="H26" s="917">
        <v>847.28571428571433</v>
      </c>
      <c r="I26" s="917">
        <v>402.1904761904762</v>
      </c>
      <c r="J26" s="547"/>
      <c r="K26" s="917">
        <v>1624</v>
      </c>
      <c r="L26" s="917">
        <v>1859.9047619047619</v>
      </c>
      <c r="M26" s="917">
        <v>3593</v>
      </c>
      <c r="N26" s="917">
        <v>4357.8095238095239</v>
      </c>
      <c r="O26" s="917">
        <v>1869.7619047619048</v>
      </c>
      <c r="P26" s="917">
        <v>2488.0476190476193</v>
      </c>
      <c r="Q26" s="547"/>
      <c r="R26" s="546">
        <v>1891</v>
      </c>
      <c r="S26" s="546">
        <v>2137.5238095238096</v>
      </c>
      <c r="T26" s="546">
        <v>4742</v>
      </c>
      <c r="U26" s="546">
        <v>5607.2857142857138</v>
      </c>
      <c r="V26" s="546">
        <v>2717.0476190476193</v>
      </c>
      <c r="W26" s="546">
        <v>2890.2380952380954</v>
      </c>
      <c r="X26" s="713"/>
    </row>
    <row r="27" spans="2:24" ht="15.75">
      <c r="B27" s="548">
        <v>39</v>
      </c>
      <c r="C27" s="549" t="s">
        <v>376</v>
      </c>
      <c r="D27" s="551">
        <v>267</v>
      </c>
      <c r="E27" s="551">
        <v>277.61904761904759</v>
      </c>
      <c r="F27" s="551">
        <v>1149</v>
      </c>
      <c r="G27" s="551">
        <v>1249.4761904761904</v>
      </c>
      <c r="H27" s="551">
        <v>847.28571428571433</v>
      </c>
      <c r="I27" s="551">
        <v>402.1904761904762</v>
      </c>
      <c r="J27" s="560"/>
      <c r="K27" s="551">
        <v>1624</v>
      </c>
      <c r="L27" s="551">
        <v>1859.9047619047619</v>
      </c>
      <c r="M27" s="551">
        <v>3593</v>
      </c>
      <c r="N27" s="551">
        <v>4357.8095238095239</v>
      </c>
      <c r="O27" s="551">
        <v>1869.7619047619048</v>
      </c>
      <c r="P27" s="551">
        <v>2488.0476190476193</v>
      </c>
      <c r="Q27" s="560"/>
      <c r="R27" s="581">
        <v>1891</v>
      </c>
      <c r="S27" s="581">
        <v>2137.5238095238096</v>
      </c>
      <c r="T27" s="581">
        <v>4742</v>
      </c>
      <c r="U27" s="581">
        <v>5607.2857142857138</v>
      </c>
      <c r="V27" s="581">
        <v>2717.0476190476193</v>
      </c>
      <c r="W27" s="581">
        <v>2890.2380952380954</v>
      </c>
      <c r="X27" s="713"/>
    </row>
    <row r="28" spans="2:24" ht="15.75">
      <c r="B28" s="916" t="s">
        <v>338</v>
      </c>
      <c r="C28" s="916"/>
      <c r="D28" s="916">
        <v>365</v>
      </c>
      <c r="E28" s="917">
        <v>379.04761904761904</v>
      </c>
      <c r="F28" s="917">
        <v>2446</v>
      </c>
      <c r="G28" s="917">
        <v>2499.0476190476193</v>
      </c>
      <c r="H28" s="917">
        <v>1622.7142857142858</v>
      </c>
      <c r="I28" s="917">
        <v>876.33333333333337</v>
      </c>
      <c r="J28" s="547"/>
      <c r="K28" s="917">
        <v>6530</v>
      </c>
      <c r="L28" s="917">
        <v>7133.9047619047615</v>
      </c>
      <c r="M28" s="917">
        <v>15628</v>
      </c>
      <c r="N28" s="917">
        <v>17529</v>
      </c>
      <c r="O28" s="917">
        <v>7915.8571428571431</v>
      </c>
      <c r="P28" s="917">
        <v>9613.1428571428569</v>
      </c>
      <c r="Q28" s="547"/>
      <c r="R28" s="546">
        <v>6895</v>
      </c>
      <c r="S28" s="546">
        <v>7512.9523809523807</v>
      </c>
      <c r="T28" s="546">
        <v>18074</v>
      </c>
      <c r="U28" s="546">
        <v>20028.047619047618</v>
      </c>
      <c r="V28" s="546">
        <v>9538.5714285714294</v>
      </c>
      <c r="W28" s="546">
        <v>10489.476190476191</v>
      </c>
      <c r="X28" s="713"/>
    </row>
    <row r="29" spans="2:24" ht="15.75">
      <c r="B29" s="548">
        <v>2</v>
      </c>
      <c r="C29" s="549" t="s">
        <v>119</v>
      </c>
      <c r="D29" s="551">
        <v>81</v>
      </c>
      <c r="E29" s="551">
        <v>82.238095238095241</v>
      </c>
      <c r="F29" s="551">
        <v>684</v>
      </c>
      <c r="G29" s="551">
        <v>587.23809523809518</v>
      </c>
      <c r="H29" s="551">
        <v>372.66666666666669</v>
      </c>
      <c r="I29" s="551">
        <v>214.57142857142858</v>
      </c>
      <c r="J29" s="547"/>
      <c r="K29" s="551">
        <v>1446</v>
      </c>
      <c r="L29" s="551">
        <v>1574.952380952381</v>
      </c>
      <c r="M29" s="551">
        <v>3228</v>
      </c>
      <c r="N29" s="551">
        <v>3614.7142857142858</v>
      </c>
      <c r="O29" s="551">
        <v>1567.2857142857142</v>
      </c>
      <c r="P29" s="551">
        <v>2047.4285714285713</v>
      </c>
      <c r="Q29" s="547"/>
      <c r="R29" s="581">
        <v>1527</v>
      </c>
      <c r="S29" s="581">
        <v>1657.1904761904761</v>
      </c>
      <c r="T29" s="581">
        <v>3912</v>
      </c>
      <c r="U29" s="581">
        <v>4201.9523809523807</v>
      </c>
      <c r="V29" s="581">
        <v>1939.952380952381</v>
      </c>
      <c r="W29" s="581">
        <v>2262</v>
      </c>
      <c r="X29" s="713"/>
    </row>
    <row r="30" spans="2:24" ht="15.75">
      <c r="B30" s="548">
        <v>13</v>
      </c>
      <c r="C30" s="549" t="s">
        <v>120</v>
      </c>
      <c r="D30" s="551">
        <v>62</v>
      </c>
      <c r="E30" s="551">
        <v>63.61904761904762</v>
      </c>
      <c r="F30" s="551">
        <v>345</v>
      </c>
      <c r="G30" s="551">
        <v>344.85714285714283</v>
      </c>
      <c r="H30" s="551">
        <v>235.85714285714286</v>
      </c>
      <c r="I30" s="551">
        <v>109</v>
      </c>
      <c r="J30" s="560"/>
      <c r="K30" s="551">
        <v>1538</v>
      </c>
      <c r="L30" s="551">
        <v>1688.952380952381</v>
      </c>
      <c r="M30" s="551">
        <v>3399</v>
      </c>
      <c r="N30" s="551">
        <v>3822.1904761904761</v>
      </c>
      <c r="O30" s="551">
        <v>1670.5714285714287</v>
      </c>
      <c r="P30" s="551">
        <v>2151.6190476190477</v>
      </c>
      <c r="Q30" s="560"/>
      <c r="R30" s="581">
        <v>1600</v>
      </c>
      <c r="S30" s="581">
        <v>1752.5714285714287</v>
      </c>
      <c r="T30" s="581">
        <v>3744</v>
      </c>
      <c r="U30" s="581">
        <v>4167.0476190476193</v>
      </c>
      <c r="V30" s="581">
        <v>1906.4285714285716</v>
      </c>
      <c r="W30" s="581">
        <v>2260.6190476190477</v>
      </c>
      <c r="X30" s="713"/>
    </row>
    <row r="31" spans="2:24">
      <c r="B31" s="548">
        <v>16</v>
      </c>
      <c r="C31" s="549" t="s">
        <v>121</v>
      </c>
      <c r="D31" s="551">
        <v>30</v>
      </c>
      <c r="E31" s="551">
        <v>32.666666666666664</v>
      </c>
      <c r="F31" s="551">
        <v>121</v>
      </c>
      <c r="G31" s="551">
        <v>140.38095238095238</v>
      </c>
      <c r="H31" s="551">
        <v>66.523809523809518</v>
      </c>
      <c r="I31" s="551">
        <v>73.857142857142861</v>
      </c>
      <c r="J31" s="710"/>
      <c r="K31" s="551">
        <v>568</v>
      </c>
      <c r="L31" s="551">
        <v>631.14285714285711</v>
      </c>
      <c r="M31" s="551">
        <v>1167</v>
      </c>
      <c r="N31" s="551">
        <v>1345.2380952380952</v>
      </c>
      <c r="O31" s="551">
        <v>584.28571428571433</v>
      </c>
      <c r="P31" s="551">
        <v>760.95238095238096</v>
      </c>
      <c r="Q31" s="710"/>
      <c r="R31" s="581">
        <v>598</v>
      </c>
      <c r="S31" s="581">
        <v>663.80952380952374</v>
      </c>
      <c r="T31" s="581">
        <v>1288</v>
      </c>
      <c r="U31" s="581">
        <v>1485.6190476190475</v>
      </c>
      <c r="V31" s="581">
        <v>650.80952380952385</v>
      </c>
      <c r="W31" s="581">
        <v>834.80952380952385</v>
      </c>
      <c r="X31" s="713"/>
    </row>
    <row r="32" spans="2:24">
      <c r="B32" s="548">
        <v>19</v>
      </c>
      <c r="C32" s="549" t="s">
        <v>122</v>
      </c>
      <c r="D32" s="551">
        <v>55</v>
      </c>
      <c r="E32" s="551">
        <v>60.857142857142854</v>
      </c>
      <c r="F32" s="551">
        <v>403</v>
      </c>
      <c r="G32" s="551">
        <v>561.95238095238096</v>
      </c>
      <c r="H32" s="551">
        <v>337.42857142857144</v>
      </c>
      <c r="I32" s="551">
        <v>224.52380952380952</v>
      </c>
      <c r="J32" s="710"/>
      <c r="K32" s="551">
        <v>673</v>
      </c>
      <c r="L32" s="551">
        <v>737.61904761904759</v>
      </c>
      <c r="M32" s="551">
        <v>1587</v>
      </c>
      <c r="N32" s="551">
        <v>1793.3333333333333</v>
      </c>
      <c r="O32" s="551">
        <v>772.38095238095241</v>
      </c>
      <c r="P32" s="551">
        <v>1020.952380952381</v>
      </c>
      <c r="Q32" s="710"/>
      <c r="R32" s="581">
        <v>728</v>
      </c>
      <c r="S32" s="581">
        <v>798.47619047619048</v>
      </c>
      <c r="T32" s="581">
        <v>1990</v>
      </c>
      <c r="U32" s="581">
        <v>2355.2857142857142</v>
      </c>
      <c r="V32" s="581">
        <v>1109.8095238095239</v>
      </c>
      <c r="W32" s="581">
        <v>1245.4761904761904</v>
      </c>
      <c r="X32" s="713"/>
    </row>
    <row r="33" spans="2:24">
      <c r="B33" s="548">
        <v>45</v>
      </c>
      <c r="C33" s="549" t="s">
        <v>123</v>
      </c>
      <c r="D33" s="551">
        <v>137</v>
      </c>
      <c r="E33" s="551">
        <v>139.66666666666666</v>
      </c>
      <c r="F33" s="551">
        <v>893</v>
      </c>
      <c r="G33" s="551">
        <v>864.61904761904759</v>
      </c>
      <c r="H33" s="551">
        <v>610.23809523809518</v>
      </c>
      <c r="I33" s="551">
        <v>254.38095238095238</v>
      </c>
      <c r="J33" s="710"/>
      <c r="K33" s="551">
        <v>2305</v>
      </c>
      <c r="L33" s="551">
        <v>2501.2380952380954</v>
      </c>
      <c r="M33" s="551">
        <v>6247</v>
      </c>
      <c r="N33" s="551">
        <v>6953.5238095238092</v>
      </c>
      <c r="O33" s="551">
        <v>3321.3333333333335</v>
      </c>
      <c r="P33" s="551">
        <v>3632.1904761904761</v>
      </c>
      <c r="Q33" s="710"/>
      <c r="R33" s="581">
        <v>2442</v>
      </c>
      <c r="S33" s="581">
        <v>2640.9047619047619</v>
      </c>
      <c r="T33" s="581">
        <v>7140</v>
      </c>
      <c r="U33" s="581">
        <v>7818.1428571428569</v>
      </c>
      <c r="V33" s="581">
        <v>3931.5714285714284</v>
      </c>
      <c r="W33" s="581">
        <v>3886.5714285714284</v>
      </c>
      <c r="X33" s="713"/>
    </row>
    <row r="34" spans="2:24">
      <c r="B34" s="916" t="s">
        <v>337</v>
      </c>
      <c r="C34" s="916"/>
      <c r="D34" s="916">
        <v>928</v>
      </c>
      <c r="E34" s="917">
        <v>1009.9047619047619</v>
      </c>
      <c r="F34" s="917">
        <v>4515</v>
      </c>
      <c r="G34" s="917">
        <v>4852.6190476190477</v>
      </c>
      <c r="H34" s="917">
        <v>3143.9999999999995</v>
      </c>
      <c r="I34" s="917">
        <v>1708.6190476190477</v>
      </c>
      <c r="J34" s="710"/>
      <c r="K34" s="917">
        <v>8123</v>
      </c>
      <c r="L34" s="917">
        <v>9158.6666666666661</v>
      </c>
      <c r="M34" s="917">
        <v>19605</v>
      </c>
      <c r="N34" s="917">
        <v>23869.523809523809</v>
      </c>
      <c r="O34" s="917">
        <v>9990.8571428571413</v>
      </c>
      <c r="P34" s="917">
        <v>13878.666666666666</v>
      </c>
      <c r="Q34" s="710"/>
      <c r="R34" s="546">
        <v>9051</v>
      </c>
      <c r="S34" s="546">
        <v>10168.571428571428</v>
      </c>
      <c r="T34" s="546">
        <v>24120</v>
      </c>
      <c r="U34" s="546">
        <v>28722.142857142855</v>
      </c>
      <c r="V34" s="546">
        <v>13134.857142857141</v>
      </c>
      <c r="W34" s="546">
        <v>15587.285714285714</v>
      </c>
      <c r="X34" s="713"/>
    </row>
    <row r="35" spans="2:24">
      <c r="B35" s="548">
        <v>5</v>
      </c>
      <c r="C35" s="549" t="s">
        <v>173</v>
      </c>
      <c r="D35" s="551">
        <v>40</v>
      </c>
      <c r="E35" s="551">
        <v>37.761904761904759</v>
      </c>
      <c r="F35" s="551">
        <v>496</v>
      </c>
      <c r="G35" s="551">
        <v>464.52380952380952</v>
      </c>
      <c r="H35" s="551">
        <v>422.66666666666669</v>
      </c>
      <c r="I35" s="551">
        <v>41.857142857142854</v>
      </c>
      <c r="J35" s="710"/>
      <c r="K35" s="551">
        <v>412</v>
      </c>
      <c r="L35" s="551">
        <v>490.09523809523807</v>
      </c>
      <c r="M35" s="551">
        <v>943</v>
      </c>
      <c r="N35" s="551">
        <v>1181.8095238095239</v>
      </c>
      <c r="O35" s="551">
        <v>491.95238095238096</v>
      </c>
      <c r="P35" s="551">
        <v>689.85714285714289</v>
      </c>
      <c r="Q35" s="710"/>
      <c r="R35" s="581">
        <v>452</v>
      </c>
      <c r="S35" s="581">
        <v>527.85714285714289</v>
      </c>
      <c r="T35" s="581">
        <v>1439</v>
      </c>
      <c r="U35" s="581">
        <v>1646.3333333333335</v>
      </c>
      <c r="V35" s="581">
        <v>914.61904761904771</v>
      </c>
      <c r="W35" s="581">
        <v>731.71428571428578</v>
      </c>
      <c r="X35" s="713"/>
    </row>
    <row r="36" spans="2:24">
      <c r="B36" s="548">
        <v>9</v>
      </c>
      <c r="C36" s="549" t="s">
        <v>128</v>
      </c>
      <c r="D36" s="551">
        <v>180</v>
      </c>
      <c r="E36" s="551">
        <v>194.33333333333334</v>
      </c>
      <c r="F36" s="551">
        <v>880</v>
      </c>
      <c r="G36" s="551">
        <v>1037.5714285714287</v>
      </c>
      <c r="H36" s="551">
        <v>678.23809523809518</v>
      </c>
      <c r="I36" s="551">
        <v>359.33333333333331</v>
      </c>
      <c r="J36" s="710"/>
      <c r="K36" s="551">
        <v>1218</v>
      </c>
      <c r="L36" s="551">
        <v>1362.4761904761904</v>
      </c>
      <c r="M36" s="551">
        <v>2846</v>
      </c>
      <c r="N36" s="551">
        <v>3303.8095238095239</v>
      </c>
      <c r="O36" s="551">
        <v>1197</v>
      </c>
      <c r="P36" s="551">
        <v>2106.8095238095239</v>
      </c>
      <c r="Q36" s="710"/>
      <c r="R36" s="581">
        <v>1398</v>
      </c>
      <c r="S36" s="581">
        <v>1556.8095238095236</v>
      </c>
      <c r="T36" s="581">
        <v>3726</v>
      </c>
      <c r="U36" s="581">
        <v>4341.3809523809523</v>
      </c>
      <c r="V36" s="581">
        <v>1875.2380952380952</v>
      </c>
      <c r="W36" s="581">
        <v>2466.1428571428573</v>
      </c>
      <c r="X36" s="713"/>
    </row>
    <row r="37" spans="2:24">
      <c r="B37" s="548">
        <v>24</v>
      </c>
      <c r="C37" s="549" t="s">
        <v>129</v>
      </c>
      <c r="D37" s="551">
        <v>104</v>
      </c>
      <c r="E37" s="551">
        <v>117.04761904761905</v>
      </c>
      <c r="F37" s="551">
        <v>456</v>
      </c>
      <c r="G37" s="551">
        <v>482.47619047619048</v>
      </c>
      <c r="H37" s="551">
        <v>298.47619047619048</v>
      </c>
      <c r="I37" s="551">
        <v>184</v>
      </c>
      <c r="J37" s="710"/>
      <c r="K37" s="551">
        <v>1496</v>
      </c>
      <c r="L37" s="551">
        <v>1710.952380952381</v>
      </c>
      <c r="M37" s="551">
        <v>3373</v>
      </c>
      <c r="N37" s="551">
        <v>4002</v>
      </c>
      <c r="O37" s="551">
        <v>1597.6666666666667</v>
      </c>
      <c r="P37" s="551">
        <v>2404.3333333333335</v>
      </c>
      <c r="Q37" s="710"/>
      <c r="R37" s="581">
        <v>1600</v>
      </c>
      <c r="S37" s="581">
        <v>1828</v>
      </c>
      <c r="T37" s="581">
        <v>3829</v>
      </c>
      <c r="U37" s="581">
        <v>4484.4761904761908</v>
      </c>
      <c r="V37" s="581">
        <v>1896.1428571428573</v>
      </c>
      <c r="W37" s="581">
        <v>2588.3333333333335</v>
      </c>
      <c r="X37" s="713"/>
    </row>
    <row r="38" spans="2:24">
      <c r="B38" s="548">
        <v>34</v>
      </c>
      <c r="C38" s="549" t="s">
        <v>130</v>
      </c>
      <c r="D38" s="551">
        <v>53</v>
      </c>
      <c r="E38" s="551">
        <v>56.61904761904762</v>
      </c>
      <c r="F38" s="551">
        <v>217</v>
      </c>
      <c r="G38" s="551">
        <v>243.28571428571428</v>
      </c>
      <c r="H38" s="551">
        <v>161.23809523809524</v>
      </c>
      <c r="I38" s="551">
        <v>82.047619047619051</v>
      </c>
      <c r="J38" s="710"/>
      <c r="K38" s="551">
        <v>509</v>
      </c>
      <c r="L38" s="551">
        <v>585.47619047619048</v>
      </c>
      <c r="M38" s="551">
        <v>1147</v>
      </c>
      <c r="N38" s="551">
        <v>1373.2857142857142</v>
      </c>
      <c r="O38" s="551">
        <v>604.04761904761904</v>
      </c>
      <c r="P38" s="551">
        <v>769.23809523809518</v>
      </c>
      <c r="Q38" s="710"/>
      <c r="R38" s="581">
        <v>562</v>
      </c>
      <c r="S38" s="581">
        <v>642.09523809523807</v>
      </c>
      <c r="T38" s="581">
        <v>1364</v>
      </c>
      <c r="U38" s="581">
        <v>1616.5714285714284</v>
      </c>
      <c r="V38" s="581">
        <v>765.28571428571422</v>
      </c>
      <c r="W38" s="581">
        <v>851.28571428571422</v>
      </c>
      <c r="X38" s="713"/>
    </row>
    <row r="39" spans="2:24">
      <c r="B39" s="548">
        <v>37</v>
      </c>
      <c r="C39" s="549" t="s">
        <v>131</v>
      </c>
      <c r="D39" s="551">
        <v>156</v>
      </c>
      <c r="E39" s="551">
        <v>168.52380952380952</v>
      </c>
      <c r="F39" s="551">
        <v>620</v>
      </c>
      <c r="G39" s="551">
        <v>696.57142857142856</v>
      </c>
      <c r="H39" s="551">
        <v>400.95238095238096</v>
      </c>
      <c r="I39" s="551">
        <v>295.61904761904759</v>
      </c>
      <c r="J39" s="710"/>
      <c r="K39" s="551">
        <v>1305</v>
      </c>
      <c r="L39" s="551">
        <v>1415.7142857142858</v>
      </c>
      <c r="M39" s="551">
        <v>3507</v>
      </c>
      <c r="N39" s="551">
        <v>3976.2380952380954</v>
      </c>
      <c r="O39" s="551">
        <v>1704.8095238095239</v>
      </c>
      <c r="P39" s="551">
        <v>2271.4285714285716</v>
      </c>
      <c r="Q39" s="710"/>
      <c r="R39" s="581">
        <v>1461</v>
      </c>
      <c r="S39" s="581">
        <v>1584.2380952380954</v>
      </c>
      <c r="T39" s="581">
        <v>4127</v>
      </c>
      <c r="U39" s="581">
        <v>4672.8095238095239</v>
      </c>
      <c r="V39" s="581">
        <v>2105.7619047619046</v>
      </c>
      <c r="W39" s="581">
        <v>2567.0476190476193</v>
      </c>
      <c r="X39" s="713"/>
    </row>
    <row r="40" spans="2:24">
      <c r="B40" s="548">
        <v>40</v>
      </c>
      <c r="C40" s="549" t="s">
        <v>132</v>
      </c>
      <c r="D40" s="551">
        <v>63</v>
      </c>
      <c r="E40" s="551">
        <v>72.523809523809518</v>
      </c>
      <c r="F40" s="551">
        <v>245</v>
      </c>
      <c r="G40" s="551">
        <v>279.38095238095241</v>
      </c>
      <c r="H40" s="551">
        <v>184.76190476190476</v>
      </c>
      <c r="I40" s="551">
        <v>94.61904761904762</v>
      </c>
      <c r="J40" s="710"/>
      <c r="K40" s="551">
        <v>540</v>
      </c>
      <c r="L40" s="551">
        <v>631.09523809523807</v>
      </c>
      <c r="M40" s="551">
        <v>1294</v>
      </c>
      <c r="N40" s="551">
        <v>1622.1428571428571</v>
      </c>
      <c r="O40" s="551">
        <v>620.23809523809518</v>
      </c>
      <c r="P40" s="551">
        <v>1001.9047619047619</v>
      </c>
      <c r="Q40" s="710"/>
      <c r="R40" s="581">
        <v>603</v>
      </c>
      <c r="S40" s="581">
        <v>703.61904761904759</v>
      </c>
      <c r="T40" s="581">
        <v>1539</v>
      </c>
      <c r="U40" s="581">
        <v>1901.5238095238096</v>
      </c>
      <c r="V40" s="581">
        <v>805</v>
      </c>
      <c r="W40" s="581">
        <v>1096.5238095238096</v>
      </c>
      <c r="X40" s="713"/>
    </row>
    <row r="41" spans="2:24">
      <c r="B41" s="548">
        <v>42</v>
      </c>
      <c r="C41" s="549" t="s">
        <v>133</v>
      </c>
      <c r="D41" s="551">
        <v>34</v>
      </c>
      <c r="E41" s="551">
        <v>36.19047619047619</v>
      </c>
      <c r="F41" s="551">
        <v>138</v>
      </c>
      <c r="G41" s="551">
        <v>165.1904761904762</v>
      </c>
      <c r="H41" s="551">
        <v>104.66666666666667</v>
      </c>
      <c r="I41" s="551">
        <v>60.523809523809526</v>
      </c>
      <c r="J41" s="710"/>
      <c r="K41" s="551">
        <v>279</v>
      </c>
      <c r="L41" s="551">
        <v>317.52380952380952</v>
      </c>
      <c r="M41" s="551">
        <v>582</v>
      </c>
      <c r="N41" s="551">
        <v>774.28571428571433</v>
      </c>
      <c r="O41" s="551">
        <v>312.52380952380952</v>
      </c>
      <c r="P41" s="551">
        <v>461.76190476190476</v>
      </c>
      <c r="Q41" s="710"/>
      <c r="R41" s="581">
        <v>313</v>
      </c>
      <c r="S41" s="581">
        <v>353.71428571428572</v>
      </c>
      <c r="T41" s="581">
        <v>720</v>
      </c>
      <c r="U41" s="581">
        <v>939.4761904761906</v>
      </c>
      <c r="V41" s="581">
        <v>417.1904761904762</v>
      </c>
      <c r="W41" s="581">
        <v>522.28571428571433</v>
      </c>
      <c r="X41" s="713"/>
    </row>
    <row r="42" spans="2:24">
      <c r="B42" s="548">
        <v>47</v>
      </c>
      <c r="C42" s="549" t="s">
        <v>134</v>
      </c>
      <c r="D42" s="551">
        <v>240</v>
      </c>
      <c r="E42" s="551">
        <v>264.1904761904762</v>
      </c>
      <c r="F42" s="551">
        <v>1261</v>
      </c>
      <c r="G42" s="551">
        <v>1265.4761904761904</v>
      </c>
      <c r="H42" s="551">
        <v>765.85714285714289</v>
      </c>
      <c r="I42" s="551">
        <v>499.61904761904759</v>
      </c>
      <c r="J42" s="710"/>
      <c r="K42" s="551">
        <v>1885</v>
      </c>
      <c r="L42" s="551">
        <v>2100</v>
      </c>
      <c r="M42" s="551">
        <v>4954</v>
      </c>
      <c r="N42" s="551">
        <v>6480.5238095238092</v>
      </c>
      <c r="O42" s="551">
        <v>3001.5714285714284</v>
      </c>
      <c r="P42" s="551">
        <v>3478.9523809523807</v>
      </c>
      <c r="Q42" s="710"/>
      <c r="R42" s="581">
        <v>2125</v>
      </c>
      <c r="S42" s="581">
        <v>2364.1904761904761</v>
      </c>
      <c r="T42" s="581">
        <v>6215</v>
      </c>
      <c r="U42" s="581">
        <v>7746</v>
      </c>
      <c r="V42" s="581">
        <v>3767.4285714285716</v>
      </c>
      <c r="W42" s="581">
        <v>3978.5714285714284</v>
      </c>
      <c r="X42" s="713"/>
    </row>
    <row r="43" spans="2:24">
      <c r="B43" s="548">
        <v>49</v>
      </c>
      <c r="C43" s="549" t="s">
        <v>135</v>
      </c>
      <c r="D43" s="551">
        <v>58</v>
      </c>
      <c r="E43" s="551">
        <v>62.714285714285715</v>
      </c>
      <c r="F43" s="551">
        <v>202</v>
      </c>
      <c r="G43" s="551">
        <v>218.14285714285714</v>
      </c>
      <c r="H43" s="551">
        <v>127.14285714285714</v>
      </c>
      <c r="I43" s="551">
        <v>91</v>
      </c>
      <c r="J43" s="710"/>
      <c r="K43" s="551">
        <v>479</v>
      </c>
      <c r="L43" s="551">
        <v>545.33333333333337</v>
      </c>
      <c r="M43" s="551">
        <v>959</v>
      </c>
      <c r="N43" s="551">
        <v>1155.4285714285713</v>
      </c>
      <c r="O43" s="551">
        <v>461.04761904761904</v>
      </c>
      <c r="P43" s="551">
        <v>694.38095238095241</v>
      </c>
      <c r="Q43" s="710"/>
      <c r="R43" s="581">
        <v>537</v>
      </c>
      <c r="S43" s="581">
        <v>608.04761904761904</v>
      </c>
      <c r="T43" s="581">
        <v>1161</v>
      </c>
      <c r="U43" s="581">
        <v>1373.5714285714284</v>
      </c>
      <c r="V43" s="581">
        <v>588.19047619047615</v>
      </c>
      <c r="W43" s="581">
        <v>785.38095238095241</v>
      </c>
      <c r="X43" s="713"/>
    </row>
    <row r="44" spans="2:24">
      <c r="B44" s="916" t="s">
        <v>42</v>
      </c>
      <c r="C44" s="916"/>
      <c r="D44" s="916">
        <v>4541</v>
      </c>
      <c r="E44" s="917">
        <v>4748.1428571428569</v>
      </c>
      <c r="F44" s="917">
        <v>34485</v>
      </c>
      <c r="G44" s="917">
        <v>37472.619047619046</v>
      </c>
      <c r="H44" s="917">
        <v>21418.904761904763</v>
      </c>
      <c r="I44" s="917">
        <v>16053.714285714284</v>
      </c>
      <c r="J44" s="710"/>
      <c r="K44" s="917">
        <v>32986</v>
      </c>
      <c r="L44" s="917">
        <v>35293.095238095237</v>
      </c>
      <c r="M44" s="917">
        <v>135757</v>
      </c>
      <c r="N44" s="917">
        <v>145884.09523809524</v>
      </c>
      <c r="O44" s="917">
        <v>69857.190476190473</v>
      </c>
      <c r="P44" s="917">
        <v>76026.904761904763</v>
      </c>
      <c r="Q44" s="710"/>
      <c r="R44" s="546">
        <v>37527</v>
      </c>
      <c r="S44" s="546">
        <v>40041.238095238092</v>
      </c>
      <c r="T44" s="546">
        <v>170242</v>
      </c>
      <c r="U44" s="546">
        <v>183356.71428571429</v>
      </c>
      <c r="V44" s="546">
        <v>91276.095238095237</v>
      </c>
      <c r="W44" s="546">
        <v>92080.619047619053</v>
      </c>
      <c r="X44" s="713"/>
    </row>
    <row r="45" spans="2:24">
      <c r="B45" s="548">
        <v>8</v>
      </c>
      <c r="C45" s="549" t="s">
        <v>99</v>
      </c>
      <c r="D45" s="551">
        <v>3757</v>
      </c>
      <c r="E45" s="551">
        <v>3914.2857142857142</v>
      </c>
      <c r="F45" s="551">
        <v>30030</v>
      </c>
      <c r="G45" s="551">
        <v>32404.523809523809</v>
      </c>
      <c r="H45" s="551">
        <v>18307.619047619046</v>
      </c>
      <c r="I45" s="551">
        <v>14096.904761904761</v>
      </c>
      <c r="J45" s="710"/>
      <c r="K45" s="551">
        <v>26166</v>
      </c>
      <c r="L45" s="551">
        <v>27632.047619047618</v>
      </c>
      <c r="M45" s="551">
        <v>114504</v>
      </c>
      <c r="N45" s="551">
        <v>121746.76190476191</v>
      </c>
      <c r="O45" s="551">
        <v>59461.190476190473</v>
      </c>
      <c r="P45" s="551">
        <v>62285.571428571428</v>
      </c>
      <c r="Q45" s="710"/>
      <c r="R45" s="581">
        <v>29923</v>
      </c>
      <c r="S45" s="581">
        <v>31546.333333333332</v>
      </c>
      <c r="T45" s="581">
        <v>144534</v>
      </c>
      <c r="U45" s="581">
        <v>154151.28571428571</v>
      </c>
      <c r="V45" s="581">
        <v>77768.809523809527</v>
      </c>
      <c r="W45" s="581">
        <v>76382.476190476184</v>
      </c>
      <c r="X45" s="713"/>
    </row>
    <row r="46" spans="2:24">
      <c r="B46" s="548">
        <v>17</v>
      </c>
      <c r="C46" s="549" t="s">
        <v>100</v>
      </c>
      <c r="D46" s="551">
        <v>330</v>
      </c>
      <c r="E46" s="551">
        <v>353.57142857142856</v>
      </c>
      <c r="F46" s="551">
        <v>2338</v>
      </c>
      <c r="G46" s="551">
        <v>2602.1428571428573</v>
      </c>
      <c r="H46" s="551">
        <v>1673.7142857142858</v>
      </c>
      <c r="I46" s="551">
        <v>928.42857142857144</v>
      </c>
      <c r="J46" s="710"/>
      <c r="K46" s="551">
        <v>2688</v>
      </c>
      <c r="L46" s="551">
        <v>3108.2857142857142</v>
      </c>
      <c r="M46" s="551">
        <v>9180</v>
      </c>
      <c r="N46" s="551">
        <v>10755.047619047618</v>
      </c>
      <c r="O46" s="551">
        <v>4898.7619047619046</v>
      </c>
      <c r="P46" s="551">
        <v>5856.2857142857147</v>
      </c>
      <c r="Q46" s="710"/>
      <c r="R46" s="581">
        <v>3018</v>
      </c>
      <c r="S46" s="581">
        <v>3461.8571428571427</v>
      </c>
      <c r="T46" s="581">
        <v>11518</v>
      </c>
      <c r="U46" s="581">
        <v>13357.190476190475</v>
      </c>
      <c r="V46" s="581">
        <v>6572.4761904761908</v>
      </c>
      <c r="W46" s="581">
        <v>6784.7142857142862</v>
      </c>
      <c r="X46" s="713"/>
    </row>
    <row r="47" spans="2:24">
      <c r="B47" s="548">
        <v>25</v>
      </c>
      <c r="C47" s="549" t="s">
        <v>101</v>
      </c>
      <c r="D47" s="551">
        <v>161</v>
      </c>
      <c r="E47" s="551">
        <v>173.9047619047619</v>
      </c>
      <c r="F47" s="551">
        <v>545</v>
      </c>
      <c r="G47" s="551">
        <v>783.47619047619048</v>
      </c>
      <c r="H47" s="551">
        <v>433.66666666666669</v>
      </c>
      <c r="I47" s="551">
        <v>349.8095238095238</v>
      </c>
      <c r="J47" s="710"/>
      <c r="K47" s="551">
        <v>1770</v>
      </c>
      <c r="L47" s="551">
        <v>1902.2857142857142</v>
      </c>
      <c r="M47" s="551">
        <v>5038</v>
      </c>
      <c r="N47" s="551">
        <v>5474.6190476190477</v>
      </c>
      <c r="O47" s="551">
        <v>2227.0476190476193</v>
      </c>
      <c r="P47" s="551">
        <v>3247.5714285714284</v>
      </c>
      <c r="Q47" s="710"/>
      <c r="R47" s="581">
        <v>1931</v>
      </c>
      <c r="S47" s="581">
        <v>2076.1904761904761</v>
      </c>
      <c r="T47" s="581">
        <v>5583</v>
      </c>
      <c r="U47" s="581">
        <v>6258.0952380952385</v>
      </c>
      <c r="V47" s="581">
        <v>2660.7142857142858</v>
      </c>
      <c r="W47" s="581">
        <v>3597.3809523809523</v>
      </c>
      <c r="X47" s="713"/>
    </row>
    <row r="48" spans="2:24">
      <c r="B48" s="548">
        <v>43</v>
      </c>
      <c r="C48" s="549" t="s">
        <v>102</v>
      </c>
      <c r="D48" s="551">
        <v>293</v>
      </c>
      <c r="E48" s="551">
        <v>306.38095238095241</v>
      </c>
      <c r="F48" s="551">
        <v>1572</v>
      </c>
      <c r="G48" s="551">
        <v>1682.4761904761904</v>
      </c>
      <c r="H48" s="551">
        <v>1003.9047619047619</v>
      </c>
      <c r="I48" s="551">
        <v>678.57142857142856</v>
      </c>
      <c r="J48" s="710"/>
      <c r="K48" s="551">
        <v>2362</v>
      </c>
      <c r="L48" s="551">
        <v>2650.4761904761904</v>
      </c>
      <c r="M48" s="551">
        <v>7035</v>
      </c>
      <c r="N48" s="551">
        <v>7907.666666666667</v>
      </c>
      <c r="O48" s="551">
        <v>3270.1904761904761</v>
      </c>
      <c r="P48" s="551">
        <v>4637.4761904761908</v>
      </c>
      <c r="Q48" s="710"/>
      <c r="R48" s="581">
        <v>2655</v>
      </c>
      <c r="S48" s="581">
        <v>2956.8571428571427</v>
      </c>
      <c r="T48" s="581">
        <v>8607</v>
      </c>
      <c r="U48" s="581">
        <v>9590.1428571428569</v>
      </c>
      <c r="V48" s="581">
        <v>4274.0952380952385</v>
      </c>
      <c r="W48" s="581">
        <v>5316.0476190476193</v>
      </c>
      <c r="X48" s="713"/>
    </row>
    <row r="49" spans="1:24">
      <c r="B49" s="916" t="s">
        <v>377</v>
      </c>
      <c r="C49" s="916"/>
      <c r="D49" s="916">
        <v>2982</v>
      </c>
      <c r="E49" s="917">
        <v>3098.9047619047619</v>
      </c>
      <c r="F49" s="917">
        <v>17159</v>
      </c>
      <c r="G49" s="917">
        <v>18299.857142857141</v>
      </c>
      <c r="H49" s="917">
        <v>11038.428571428572</v>
      </c>
      <c r="I49" s="917">
        <v>7261.4285714285716</v>
      </c>
      <c r="J49" s="710"/>
      <c r="K49" s="917">
        <v>16734</v>
      </c>
      <c r="L49" s="917">
        <v>18453.904761904763</v>
      </c>
      <c r="M49" s="917">
        <v>50188</v>
      </c>
      <c r="N49" s="917">
        <v>57232.761904761908</v>
      </c>
      <c r="O49" s="917">
        <v>25400.333333333336</v>
      </c>
      <c r="P49" s="917">
        <v>31832.428571428572</v>
      </c>
      <c r="Q49" s="710"/>
      <c r="R49" s="546">
        <v>19716</v>
      </c>
      <c r="S49" s="546">
        <v>21552.809523809527</v>
      </c>
      <c r="T49" s="546">
        <v>67347</v>
      </c>
      <c r="U49" s="546">
        <v>75532.619047619053</v>
      </c>
      <c r="V49" s="546">
        <v>36438.761904761908</v>
      </c>
      <c r="W49" s="546">
        <v>39093.857142857145</v>
      </c>
      <c r="X49" s="713"/>
    </row>
    <row r="50" spans="1:24">
      <c r="B50" s="548">
        <v>3</v>
      </c>
      <c r="C50" s="549" t="s">
        <v>113</v>
      </c>
      <c r="D50" s="551">
        <v>966</v>
      </c>
      <c r="E50" s="551">
        <v>1002.7619047619048</v>
      </c>
      <c r="F50" s="551">
        <v>4925</v>
      </c>
      <c r="G50" s="551">
        <v>5160.1428571428569</v>
      </c>
      <c r="H50" s="551">
        <v>3151.2857142857142</v>
      </c>
      <c r="I50" s="551">
        <v>2008.8571428571429</v>
      </c>
      <c r="J50" s="710"/>
      <c r="K50" s="551">
        <v>7457</v>
      </c>
      <c r="L50" s="551">
        <v>8242.5714285714294</v>
      </c>
      <c r="M50" s="551">
        <v>22642</v>
      </c>
      <c r="N50" s="551">
        <v>25924.761904761905</v>
      </c>
      <c r="O50" s="551">
        <v>12041.857142857143</v>
      </c>
      <c r="P50" s="551">
        <v>13882.904761904761</v>
      </c>
      <c r="Q50" s="710"/>
      <c r="R50" s="581">
        <v>8423</v>
      </c>
      <c r="S50" s="581">
        <v>9245.3333333333339</v>
      </c>
      <c r="T50" s="581">
        <v>27567</v>
      </c>
      <c r="U50" s="581">
        <v>31084.904761904763</v>
      </c>
      <c r="V50" s="581">
        <v>15193.142857142857</v>
      </c>
      <c r="W50" s="581">
        <v>15891.761904761905</v>
      </c>
      <c r="X50" s="713"/>
    </row>
    <row r="51" spans="1:24">
      <c r="B51" s="548">
        <v>12</v>
      </c>
      <c r="C51" s="549" t="s">
        <v>114</v>
      </c>
      <c r="D51" s="551">
        <v>383</v>
      </c>
      <c r="E51" s="551">
        <v>407.23809523809524</v>
      </c>
      <c r="F51" s="551">
        <v>2375</v>
      </c>
      <c r="G51" s="551">
        <v>2570.8571428571427</v>
      </c>
      <c r="H51" s="551">
        <v>1669.0952380952381</v>
      </c>
      <c r="I51" s="551">
        <v>901.76190476190482</v>
      </c>
      <c r="J51" s="710"/>
      <c r="K51" s="551">
        <v>1732</v>
      </c>
      <c r="L51" s="551">
        <v>1978.3809523809523</v>
      </c>
      <c r="M51" s="551">
        <v>4418</v>
      </c>
      <c r="N51" s="551">
        <v>5196.666666666667</v>
      </c>
      <c r="O51" s="551">
        <v>2068.5238095238096</v>
      </c>
      <c r="P51" s="551">
        <v>3128.1428571428573</v>
      </c>
      <c r="Q51" s="710"/>
      <c r="R51" s="581">
        <v>2115</v>
      </c>
      <c r="S51" s="581">
        <v>2385.6190476190477</v>
      </c>
      <c r="T51" s="581">
        <v>6793</v>
      </c>
      <c r="U51" s="581">
        <v>7767.5238095238092</v>
      </c>
      <c r="V51" s="581">
        <v>3737.6190476190477</v>
      </c>
      <c r="W51" s="581">
        <v>4029.9047619047624</v>
      </c>
      <c r="X51" s="713"/>
    </row>
    <row r="52" spans="1:24">
      <c r="B52" s="548">
        <v>46</v>
      </c>
      <c r="C52" s="549" t="s">
        <v>115</v>
      </c>
      <c r="D52" s="551">
        <v>1633</v>
      </c>
      <c r="E52" s="551">
        <v>1688.9047619047619</v>
      </c>
      <c r="F52" s="551">
        <v>9859</v>
      </c>
      <c r="G52" s="551">
        <v>10568.857142857143</v>
      </c>
      <c r="H52" s="551">
        <v>6218.0476190476193</v>
      </c>
      <c r="I52" s="551">
        <v>4350.8095238095239</v>
      </c>
      <c r="J52" s="710"/>
      <c r="K52" s="551">
        <v>7545</v>
      </c>
      <c r="L52" s="551">
        <v>8232.9523809523816</v>
      </c>
      <c r="M52" s="551">
        <v>23128</v>
      </c>
      <c r="N52" s="551">
        <v>26111.333333333332</v>
      </c>
      <c r="O52" s="551">
        <v>11289.952380952382</v>
      </c>
      <c r="P52" s="551">
        <v>14821.380952380952</v>
      </c>
      <c r="Q52" s="710"/>
      <c r="R52" s="581">
        <v>9178</v>
      </c>
      <c r="S52" s="581">
        <v>9921.8571428571431</v>
      </c>
      <c r="T52" s="581">
        <v>32987</v>
      </c>
      <c r="U52" s="581">
        <v>36680.190476190473</v>
      </c>
      <c r="V52" s="581">
        <v>17508</v>
      </c>
      <c r="W52" s="581">
        <v>19172.190476190477</v>
      </c>
      <c r="X52" s="713"/>
    </row>
    <row r="53" spans="1:24">
      <c r="B53" s="916" t="s">
        <v>45</v>
      </c>
      <c r="C53" s="916"/>
      <c r="D53" s="916">
        <v>313</v>
      </c>
      <c r="E53" s="917">
        <v>343.28571428571428</v>
      </c>
      <c r="F53" s="917">
        <v>961</v>
      </c>
      <c r="G53" s="917">
        <v>1071.8571428571429</v>
      </c>
      <c r="H53" s="917">
        <v>693.71428571428578</v>
      </c>
      <c r="I53" s="917">
        <v>378.14285714285711</v>
      </c>
      <c r="J53" s="710"/>
      <c r="K53" s="917">
        <v>2787</v>
      </c>
      <c r="L53" s="917">
        <v>3124.6190476190477</v>
      </c>
      <c r="M53" s="917">
        <v>5907</v>
      </c>
      <c r="N53" s="917">
        <v>6827.0476190476193</v>
      </c>
      <c r="O53" s="917">
        <v>3124.6190476190477</v>
      </c>
      <c r="P53" s="917">
        <v>3702.4285714285716</v>
      </c>
      <c r="Q53" s="710"/>
      <c r="R53" s="546">
        <v>3100</v>
      </c>
      <c r="S53" s="546">
        <v>3467.9047619047619</v>
      </c>
      <c r="T53" s="546">
        <v>6868</v>
      </c>
      <c r="U53" s="546">
        <v>7898.9047619047624</v>
      </c>
      <c r="V53" s="546">
        <v>3818.3333333333335</v>
      </c>
      <c r="W53" s="546">
        <v>4080.5714285714284</v>
      </c>
      <c r="X53" s="713"/>
    </row>
    <row r="54" spans="1:24">
      <c r="B54" s="555">
        <v>10</v>
      </c>
      <c r="C54" s="556" t="s">
        <v>127</v>
      </c>
      <c r="D54" s="550">
        <v>148</v>
      </c>
      <c r="E54" s="550">
        <v>160</v>
      </c>
      <c r="F54" s="550">
        <v>390</v>
      </c>
      <c r="G54" s="550">
        <v>429.66666666666669</v>
      </c>
      <c r="H54" s="550">
        <v>277.8095238095238</v>
      </c>
      <c r="I54" s="550">
        <v>151.85714285714286</v>
      </c>
      <c r="J54" s="710"/>
      <c r="K54" s="550">
        <v>1179</v>
      </c>
      <c r="L54" s="550">
        <v>1334.4761904761904</v>
      </c>
      <c r="M54" s="550">
        <v>2452</v>
      </c>
      <c r="N54" s="550">
        <v>2836.3809523809523</v>
      </c>
      <c r="O54" s="550">
        <v>1342.8571428571429</v>
      </c>
      <c r="P54" s="550">
        <v>1493.5238095238096</v>
      </c>
      <c r="Q54" s="710"/>
      <c r="R54" s="581">
        <v>1327</v>
      </c>
      <c r="S54" s="581">
        <v>1494.4761904761904</v>
      </c>
      <c r="T54" s="581">
        <v>2842</v>
      </c>
      <c r="U54" s="581">
        <v>3266.0476190476188</v>
      </c>
      <c r="V54" s="581">
        <v>1620.6666666666667</v>
      </c>
      <c r="W54" s="581">
        <v>1645.3809523809525</v>
      </c>
      <c r="X54" s="713"/>
    </row>
    <row r="55" spans="1:24">
      <c r="B55" s="552">
        <v>6</v>
      </c>
      <c r="C55" s="553" t="s">
        <v>126</v>
      </c>
      <c r="D55" s="551">
        <v>165</v>
      </c>
      <c r="E55" s="551">
        <v>183.28571428571428</v>
      </c>
      <c r="F55" s="551">
        <v>571</v>
      </c>
      <c r="G55" s="551">
        <v>642.19047619047615</v>
      </c>
      <c r="H55" s="551">
        <v>415.90476190476193</v>
      </c>
      <c r="I55" s="551">
        <v>226.28571428571428</v>
      </c>
      <c r="J55" s="710"/>
      <c r="K55" s="551">
        <v>1608</v>
      </c>
      <c r="L55" s="551">
        <v>1790.1428571428571</v>
      </c>
      <c r="M55" s="551">
        <v>3455</v>
      </c>
      <c r="N55" s="551">
        <v>3990.6666666666665</v>
      </c>
      <c r="O55" s="551">
        <v>1781.7619047619048</v>
      </c>
      <c r="P55" s="551">
        <v>2208.9047619047619</v>
      </c>
      <c r="Q55" s="710"/>
      <c r="R55" s="581">
        <v>1773</v>
      </c>
      <c r="S55" s="581">
        <v>1973.4285714285713</v>
      </c>
      <c r="T55" s="581">
        <v>4026</v>
      </c>
      <c r="U55" s="581">
        <v>4632.8571428571431</v>
      </c>
      <c r="V55" s="581">
        <v>2197.666666666667</v>
      </c>
      <c r="W55" s="581">
        <v>2435.1904761904761</v>
      </c>
      <c r="X55" s="713"/>
    </row>
    <row r="56" spans="1:24">
      <c r="A56" s="918"/>
      <c r="B56" s="916" t="s">
        <v>48</v>
      </c>
      <c r="C56" s="916"/>
      <c r="D56" s="916">
        <v>971</v>
      </c>
      <c r="E56" s="917">
        <v>1024.4761904761904</v>
      </c>
      <c r="F56" s="917">
        <v>4902</v>
      </c>
      <c r="G56" s="917">
        <v>5315.0476190476193</v>
      </c>
      <c r="H56" s="917">
        <v>3182.0476190476193</v>
      </c>
      <c r="I56" s="917">
        <v>2133</v>
      </c>
      <c r="J56" s="710"/>
      <c r="K56" s="917">
        <v>9166</v>
      </c>
      <c r="L56" s="917">
        <v>10488.571428571429</v>
      </c>
      <c r="M56" s="917">
        <v>22150</v>
      </c>
      <c r="N56" s="917">
        <v>26032.523809523809</v>
      </c>
      <c r="O56" s="917">
        <v>10752.523809523809</v>
      </c>
      <c r="P56" s="917">
        <v>15280</v>
      </c>
      <c r="Q56" s="710"/>
      <c r="R56" s="546">
        <v>10137</v>
      </c>
      <c r="S56" s="546">
        <v>11513.04761904762</v>
      </c>
      <c r="T56" s="546">
        <v>27052</v>
      </c>
      <c r="U56" s="546">
        <v>31347.571428571428</v>
      </c>
      <c r="V56" s="546">
        <v>13934.571428571428</v>
      </c>
      <c r="W56" s="546">
        <v>17413</v>
      </c>
      <c r="X56" s="713"/>
    </row>
    <row r="57" spans="1:24">
      <c r="B57" s="548">
        <v>15</v>
      </c>
      <c r="C57" s="549" t="s">
        <v>153</v>
      </c>
      <c r="D57" s="551">
        <v>378</v>
      </c>
      <c r="E57" s="551">
        <v>406.95238095238096</v>
      </c>
      <c r="F57" s="551">
        <v>2150</v>
      </c>
      <c r="G57" s="551">
        <v>2299.8571428571427</v>
      </c>
      <c r="H57" s="551">
        <v>1473.5238095238096</v>
      </c>
      <c r="I57" s="551">
        <v>826.33333333333337</v>
      </c>
      <c r="J57" s="710"/>
      <c r="K57" s="551">
        <v>3814</v>
      </c>
      <c r="L57" s="551">
        <v>4377.5238095238092</v>
      </c>
      <c r="M57" s="551">
        <v>9971</v>
      </c>
      <c r="N57" s="551">
        <v>11742.761904761905</v>
      </c>
      <c r="O57" s="551">
        <v>4935.2380952380954</v>
      </c>
      <c r="P57" s="551">
        <v>6807.5238095238092</v>
      </c>
      <c r="Q57" s="710"/>
      <c r="R57" s="581">
        <v>4192</v>
      </c>
      <c r="S57" s="581">
        <v>4784.4761904761899</v>
      </c>
      <c r="T57" s="581">
        <v>12121</v>
      </c>
      <c r="U57" s="581">
        <v>14042.619047619048</v>
      </c>
      <c r="V57" s="581">
        <v>6408.7619047619046</v>
      </c>
      <c r="W57" s="581">
        <v>7633.8571428571422</v>
      </c>
      <c r="X57" s="713"/>
    </row>
    <row r="58" spans="1:24">
      <c r="B58" s="548">
        <v>27</v>
      </c>
      <c r="C58" s="549" t="s">
        <v>103</v>
      </c>
      <c r="D58" s="551">
        <v>92</v>
      </c>
      <c r="E58" s="551">
        <v>92.952380952380949</v>
      </c>
      <c r="F58" s="551">
        <v>368</v>
      </c>
      <c r="G58" s="551">
        <v>419.28571428571428</v>
      </c>
      <c r="H58" s="551">
        <v>279.1904761904762</v>
      </c>
      <c r="I58" s="551">
        <v>140.0952380952381</v>
      </c>
      <c r="J58" s="710"/>
      <c r="K58" s="551">
        <v>1098</v>
      </c>
      <c r="L58" s="551">
        <v>1249</v>
      </c>
      <c r="M58" s="551">
        <v>2314</v>
      </c>
      <c r="N58" s="551">
        <v>2690.8095238095239</v>
      </c>
      <c r="O58" s="551">
        <v>1024.047619047619</v>
      </c>
      <c r="P58" s="551">
        <v>1666.7619047619048</v>
      </c>
      <c r="Q58" s="710"/>
      <c r="R58" s="581">
        <v>1190</v>
      </c>
      <c r="S58" s="581">
        <v>1341.952380952381</v>
      </c>
      <c r="T58" s="581">
        <v>2682</v>
      </c>
      <c r="U58" s="581">
        <v>3110.0952380952381</v>
      </c>
      <c r="V58" s="581">
        <v>1303.2380952380952</v>
      </c>
      <c r="W58" s="581">
        <v>1806.8571428571429</v>
      </c>
      <c r="X58" s="713"/>
    </row>
    <row r="59" spans="1:24">
      <c r="B59" s="548">
        <v>32</v>
      </c>
      <c r="C59" s="549" t="s">
        <v>378</v>
      </c>
      <c r="D59" s="551">
        <v>95</v>
      </c>
      <c r="E59" s="551">
        <v>102.04761904761905</v>
      </c>
      <c r="F59" s="551">
        <v>651</v>
      </c>
      <c r="G59" s="551">
        <v>690.42857142857144</v>
      </c>
      <c r="H59" s="551">
        <v>303.28571428571428</v>
      </c>
      <c r="I59" s="551">
        <v>387.14285714285717</v>
      </c>
      <c r="J59" s="710"/>
      <c r="K59" s="551">
        <v>1231</v>
      </c>
      <c r="L59" s="551">
        <v>1385.5714285714287</v>
      </c>
      <c r="M59" s="551">
        <v>2389</v>
      </c>
      <c r="N59" s="551">
        <v>2774.4761904761904</v>
      </c>
      <c r="O59" s="551">
        <v>1147.5714285714287</v>
      </c>
      <c r="P59" s="551">
        <v>1626.9047619047619</v>
      </c>
      <c r="Q59" s="710"/>
      <c r="R59" s="581">
        <v>1326</v>
      </c>
      <c r="S59" s="581">
        <v>1487.6190476190477</v>
      </c>
      <c r="T59" s="581">
        <v>3040</v>
      </c>
      <c r="U59" s="581">
        <v>3464.9047619047619</v>
      </c>
      <c r="V59" s="581">
        <v>1450.8571428571429</v>
      </c>
      <c r="W59" s="581">
        <v>2014.047619047619</v>
      </c>
      <c r="X59" s="713"/>
    </row>
    <row r="60" spans="1:24">
      <c r="B60" s="548">
        <v>36</v>
      </c>
      <c r="C60" s="549" t="s">
        <v>104</v>
      </c>
      <c r="D60" s="551">
        <v>406</v>
      </c>
      <c r="E60" s="551">
        <v>422.52380952380952</v>
      </c>
      <c r="F60" s="551">
        <v>1733</v>
      </c>
      <c r="G60" s="551">
        <v>1905.4761904761904</v>
      </c>
      <c r="H60" s="551">
        <v>1126.047619047619</v>
      </c>
      <c r="I60" s="551">
        <v>779.42857142857144</v>
      </c>
      <c r="J60" s="710"/>
      <c r="K60" s="551">
        <v>3023</v>
      </c>
      <c r="L60" s="551">
        <v>3476.4761904761904</v>
      </c>
      <c r="M60" s="551">
        <v>7476</v>
      </c>
      <c r="N60" s="551">
        <v>8824.4761904761908</v>
      </c>
      <c r="O60" s="551">
        <v>3645.6666666666665</v>
      </c>
      <c r="P60" s="551">
        <v>5178.8095238095239</v>
      </c>
      <c r="Q60" s="710"/>
      <c r="R60" s="581">
        <v>3429</v>
      </c>
      <c r="S60" s="581">
        <v>3899</v>
      </c>
      <c r="T60" s="581">
        <v>9209</v>
      </c>
      <c r="U60" s="581">
        <v>10729.952380952382</v>
      </c>
      <c r="V60" s="581">
        <v>4771.7142857142853</v>
      </c>
      <c r="W60" s="581">
        <v>5958.2380952380954</v>
      </c>
      <c r="X60" s="713"/>
    </row>
    <row r="61" spans="1:24">
      <c r="B61" s="916" t="s">
        <v>379</v>
      </c>
      <c r="C61" s="916"/>
      <c r="D61" s="916">
        <v>3649</v>
      </c>
      <c r="E61" s="917">
        <v>3743.7142857142858</v>
      </c>
      <c r="F61" s="917">
        <v>39223</v>
      </c>
      <c r="G61" s="917">
        <v>42816.904761904763</v>
      </c>
      <c r="H61" s="917">
        <v>22935.857142857141</v>
      </c>
      <c r="I61" s="917">
        <v>19881.047619047618</v>
      </c>
      <c r="J61" s="710"/>
      <c r="K61" s="917">
        <v>28531</v>
      </c>
      <c r="L61" s="917">
        <v>30463.666666666668</v>
      </c>
      <c r="M61" s="917">
        <v>136740</v>
      </c>
      <c r="N61" s="917">
        <v>148587.04761904763</v>
      </c>
      <c r="O61" s="917">
        <v>69494.28571428571</v>
      </c>
      <c r="P61" s="917">
        <v>79092.761904761908</v>
      </c>
      <c r="Q61" s="710"/>
      <c r="R61" s="546">
        <v>32180</v>
      </c>
      <c r="S61" s="546">
        <v>34207.380952380954</v>
      </c>
      <c r="T61" s="546">
        <v>175963</v>
      </c>
      <c r="U61" s="546">
        <v>191403.9523809524</v>
      </c>
      <c r="V61" s="546">
        <v>92430.142857142855</v>
      </c>
      <c r="W61" s="546">
        <v>98973.809523809527</v>
      </c>
      <c r="X61" s="713"/>
    </row>
    <row r="62" spans="1:24">
      <c r="B62" s="558">
        <v>28</v>
      </c>
      <c r="C62" s="559" t="s">
        <v>380</v>
      </c>
      <c r="D62" s="550">
        <v>3649</v>
      </c>
      <c r="E62" s="550">
        <v>3743.7142857142858</v>
      </c>
      <c r="F62" s="550">
        <v>39223</v>
      </c>
      <c r="G62" s="550">
        <v>42816.904761904763</v>
      </c>
      <c r="H62" s="550">
        <v>22935.857142857141</v>
      </c>
      <c r="I62" s="550">
        <v>19881.047619047618</v>
      </c>
      <c r="J62" s="710"/>
      <c r="K62" s="550">
        <v>28531</v>
      </c>
      <c r="L62" s="550">
        <v>30463.666666666668</v>
      </c>
      <c r="M62" s="550">
        <v>136740</v>
      </c>
      <c r="N62" s="550">
        <v>148587.04761904763</v>
      </c>
      <c r="O62" s="550">
        <v>69494.28571428571</v>
      </c>
      <c r="P62" s="550">
        <v>79092.761904761908</v>
      </c>
      <c r="Q62" s="710"/>
      <c r="R62" s="581">
        <v>32180</v>
      </c>
      <c r="S62" s="581">
        <v>34207.380952380954</v>
      </c>
      <c r="T62" s="581">
        <v>175963</v>
      </c>
      <c r="U62" s="581">
        <v>191403.9523809524</v>
      </c>
      <c r="V62" s="581">
        <v>92430.142857142855</v>
      </c>
      <c r="W62" s="581">
        <v>98973.809523809527</v>
      </c>
      <c r="X62" s="713"/>
    </row>
    <row r="63" spans="1:24">
      <c r="B63" s="916" t="s">
        <v>381</v>
      </c>
      <c r="C63" s="916"/>
      <c r="D63" s="916">
        <v>359</v>
      </c>
      <c r="E63" s="917">
        <v>367.1904761904762</v>
      </c>
      <c r="F63" s="917">
        <v>1776</v>
      </c>
      <c r="G63" s="917">
        <v>1844.5238095238096</v>
      </c>
      <c r="H63" s="917">
        <v>1221.952380952381</v>
      </c>
      <c r="I63" s="917">
        <v>622.57142857142856</v>
      </c>
      <c r="J63" s="710"/>
      <c r="K63" s="917">
        <v>4043</v>
      </c>
      <c r="L63" s="917">
        <v>4308.2380952380954</v>
      </c>
      <c r="M63" s="917">
        <v>10938</v>
      </c>
      <c r="N63" s="917">
        <v>12089.952380952382</v>
      </c>
      <c r="O63" s="917">
        <v>5069.5238095238092</v>
      </c>
      <c r="P63" s="917">
        <v>7020.4285714285716</v>
      </c>
      <c r="Q63" s="710"/>
      <c r="R63" s="546">
        <v>4402</v>
      </c>
      <c r="S63" s="546">
        <v>4675.4285714285716</v>
      </c>
      <c r="T63" s="546">
        <v>12714</v>
      </c>
      <c r="U63" s="546">
        <v>13934.476190476191</v>
      </c>
      <c r="V63" s="546">
        <v>6291.4761904761899</v>
      </c>
      <c r="W63" s="546">
        <v>7643</v>
      </c>
      <c r="X63" s="713"/>
    </row>
    <row r="64" spans="1:24">
      <c r="B64" s="555">
        <v>30</v>
      </c>
      <c r="C64" s="556" t="s">
        <v>382</v>
      </c>
      <c r="D64" s="550">
        <v>359</v>
      </c>
      <c r="E64" s="550">
        <v>367.1904761904762</v>
      </c>
      <c r="F64" s="550">
        <v>1776</v>
      </c>
      <c r="G64" s="550">
        <v>1844.5238095238096</v>
      </c>
      <c r="H64" s="550">
        <v>1221.952380952381</v>
      </c>
      <c r="I64" s="550">
        <v>622.57142857142856</v>
      </c>
      <c r="J64" s="710"/>
      <c r="K64" s="550">
        <v>4043</v>
      </c>
      <c r="L64" s="550">
        <v>4308.2380952380954</v>
      </c>
      <c r="M64" s="550">
        <v>10938</v>
      </c>
      <c r="N64" s="550">
        <v>12089.952380952382</v>
      </c>
      <c r="O64" s="550">
        <v>5069.5238095238092</v>
      </c>
      <c r="P64" s="550">
        <v>7020.4285714285716</v>
      </c>
      <c r="Q64" s="710"/>
      <c r="R64" s="581">
        <v>4402</v>
      </c>
      <c r="S64" s="581">
        <v>4675.4285714285716</v>
      </c>
      <c r="T64" s="581">
        <v>12714</v>
      </c>
      <c r="U64" s="581">
        <v>13934.476190476191</v>
      </c>
      <c r="V64" s="581">
        <v>6291.4761904761899</v>
      </c>
      <c r="W64" s="581">
        <v>7643</v>
      </c>
      <c r="X64" s="713"/>
    </row>
    <row r="65" spans="2:24">
      <c r="B65" s="916" t="s">
        <v>51</v>
      </c>
      <c r="C65" s="916"/>
      <c r="D65" s="916">
        <v>285</v>
      </c>
      <c r="E65" s="917">
        <v>287.38095238095241</v>
      </c>
      <c r="F65" s="917">
        <v>1835</v>
      </c>
      <c r="G65" s="917">
        <v>1809.5238095238096</v>
      </c>
      <c r="H65" s="917">
        <v>1246.7142857142858</v>
      </c>
      <c r="I65" s="917">
        <v>562.80952380952385</v>
      </c>
      <c r="J65" s="710"/>
      <c r="K65" s="917">
        <v>1618</v>
      </c>
      <c r="L65" s="917">
        <v>1784.5238095238096</v>
      </c>
      <c r="M65" s="917">
        <v>4738</v>
      </c>
      <c r="N65" s="917">
        <v>5688.4285714285716</v>
      </c>
      <c r="O65" s="917">
        <v>2670.4285714285716</v>
      </c>
      <c r="P65" s="917">
        <v>3018</v>
      </c>
      <c r="Q65" s="710"/>
      <c r="R65" s="546">
        <v>1903</v>
      </c>
      <c r="S65" s="546">
        <v>2071.9047619047619</v>
      </c>
      <c r="T65" s="546">
        <v>6573</v>
      </c>
      <c r="U65" s="546">
        <v>7497.9523809523816</v>
      </c>
      <c r="V65" s="546">
        <v>3917.1428571428573</v>
      </c>
      <c r="W65" s="546">
        <v>3580.8095238095239</v>
      </c>
      <c r="X65" s="713"/>
    </row>
    <row r="66" spans="2:24">
      <c r="B66" s="923">
        <v>31</v>
      </c>
      <c r="C66" s="924" t="s">
        <v>383</v>
      </c>
      <c r="D66" s="925">
        <v>285</v>
      </c>
      <c r="E66" s="925">
        <v>287.38095238095241</v>
      </c>
      <c r="F66" s="925">
        <v>1835</v>
      </c>
      <c r="G66" s="925">
        <v>1809.5238095238096</v>
      </c>
      <c r="H66" s="925">
        <v>1246.7142857142858</v>
      </c>
      <c r="I66" s="925">
        <v>562.80952380952385</v>
      </c>
      <c r="J66" s="710"/>
      <c r="K66" s="550">
        <v>1618</v>
      </c>
      <c r="L66" s="550">
        <v>1784.5238095238096</v>
      </c>
      <c r="M66" s="550">
        <v>4738</v>
      </c>
      <c r="N66" s="550">
        <v>5688.4285714285716</v>
      </c>
      <c r="O66" s="550">
        <v>2670.4285714285716</v>
      </c>
      <c r="P66" s="550">
        <v>3018</v>
      </c>
      <c r="Q66" s="710"/>
      <c r="R66" s="581">
        <v>1903</v>
      </c>
      <c r="S66" s="581">
        <v>2071.9047619047619</v>
      </c>
      <c r="T66" s="581">
        <v>6573</v>
      </c>
      <c r="U66" s="581">
        <v>7497.9523809523816</v>
      </c>
      <c r="V66" s="581">
        <v>3917.1428571428573</v>
      </c>
      <c r="W66" s="581">
        <v>3580.8095238095239</v>
      </c>
      <c r="X66" s="713"/>
    </row>
    <row r="67" spans="2:24">
      <c r="B67" s="916" t="s">
        <v>77</v>
      </c>
      <c r="C67" s="916"/>
      <c r="D67" s="916">
        <v>1398</v>
      </c>
      <c r="E67" s="917">
        <v>1462.952380952381</v>
      </c>
      <c r="F67" s="917">
        <v>8360</v>
      </c>
      <c r="G67" s="917">
        <v>9174.5238095238092</v>
      </c>
      <c r="H67" s="917">
        <v>6256.3333333333339</v>
      </c>
      <c r="I67" s="917">
        <v>2918.1904761904761</v>
      </c>
      <c r="J67" s="710"/>
      <c r="K67" s="917">
        <v>7281</v>
      </c>
      <c r="L67" s="917">
        <v>7803.1428571428569</v>
      </c>
      <c r="M67" s="917">
        <v>19992</v>
      </c>
      <c r="N67" s="917">
        <v>22081.952380952382</v>
      </c>
      <c r="O67" s="917">
        <v>9808.6190476190477</v>
      </c>
      <c r="P67" s="917">
        <v>12273.333333333334</v>
      </c>
      <c r="Q67" s="710"/>
      <c r="R67" s="546">
        <v>8679</v>
      </c>
      <c r="S67" s="546">
        <v>9266.0952380952385</v>
      </c>
      <c r="T67" s="546">
        <v>28352</v>
      </c>
      <c r="U67" s="546">
        <v>31256.476190476191</v>
      </c>
      <c r="V67" s="546">
        <v>16064.952380952382</v>
      </c>
      <c r="W67" s="546">
        <v>15191.523809523809</v>
      </c>
      <c r="X67" s="713"/>
    </row>
    <row r="68" spans="2:24">
      <c r="B68" s="548">
        <v>1</v>
      </c>
      <c r="C68" s="549" t="s">
        <v>384</v>
      </c>
      <c r="D68" s="551">
        <v>274</v>
      </c>
      <c r="E68" s="551">
        <v>292.28571428571428</v>
      </c>
      <c r="F68" s="551">
        <v>2123</v>
      </c>
      <c r="G68" s="551">
        <v>2090.4761904761904</v>
      </c>
      <c r="H68" s="551">
        <v>1517.8571428571429</v>
      </c>
      <c r="I68" s="551">
        <v>572.61904761904759</v>
      </c>
      <c r="J68" s="710"/>
      <c r="K68" s="551">
        <v>1023</v>
      </c>
      <c r="L68" s="551">
        <v>1104.4285714285713</v>
      </c>
      <c r="M68" s="551">
        <v>2534</v>
      </c>
      <c r="N68" s="551">
        <v>2886.8571428571427</v>
      </c>
      <c r="O68" s="551">
        <v>1242.2380952380952</v>
      </c>
      <c r="P68" s="551">
        <v>1644.6190476190477</v>
      </c>
      <c r="Q68" s="710"/>
      <c r="R68" s="581">
        <v>1297</v>
      </c>
      <c r="S68" s="581">
        <v>1396.7142857142856</v>
      </c>
      <c r="T68" s="581">
        <v>4657</v>
      </c>
      <c r="U68" s="581">
        <v>4977.333333333333</v>
      </c>
      <c r="V68" s="581">
        <v>2760.0952380952381</v>
      </c>
      <c r="W68" s="581">
        <v>2217.2380952380954</v>
      </c>
      <c r="X68" s="713"/>
    </row>
    <row r="69" spans="2:24">
      <c r="B69" s="548">
        <v>20</v>
      </c>
      <c r="C69" s="549" t="s">
        <v>385</v>
      </c>
      <c r="D69" s="551">
        <v>458</v>
      </c>
      <c r="E69" s="551">
        <v>487.47619047619048</v>
      </c>
      <c r="F69" s="551">
        <v>2887</v>
      </c>
      <c r="G69" s="551">
        <v>3354.4761904761904</v>
      </c>
      <c r="H69" s="551">
        <v>2264.7619047619046</v>
      </c>
      <c r="I69" s="551">
        <v>1089.7142857142858</v>
      </c>
      <c r="J69" s="710"/>
      <c r="K69" s="551">
        <v>2114</v>
      </c>
      <c r="L69" s="551">
        <v>2299.7142857142858</v>
      </c>
      <c r="M69" s="551">
        <v>5363</v>
      </c>
      <c r="N69" s="551">
        <v>6235.7142857142853</v>
      </c>
      <c r="O69" s="551">
        <v>2760.6190476190477</v>
      </c>
      <c r="P69" s="551">
        <v>3475.0952380952381</v>
      </c>
      <c r="Q69" s="710"/>
      <c r="R69" s="581">
        <v>2572</v>
      </c>
      <c r="S69" s="581">
        <v>2787.1904761904761</v>
      </c>
      <c r="T69" s="581">
        <v>8250</v>
      </c>
      <c r="U69" s="581">
        <v>9590.1904761904752</v>
      </c>
      <c r="V69" s="581">
        <v>5025.3809523809523</v>
      </c>
      <c r="W69" s="581">
        <v>4564.8095238095239</v>
      </c>
      <c r="X69" s="713"/>
    </row>
    <row r="70" spans="2:24">
      <c r="B70" s="548">
        <v>48</v>
      </c>
      <c r="C70" s="549" t="s">
        <v>175</v>
      </c>
      <c r="D70" s="551">
        <v>666</v>
      </c>
      <c r="E70" s="551">
        <v>683.19047619047615</v>
      </c>
      <c r="F70" s="551">
        <v>3350</v>
      </c>
      <c r="G70" s="551">
        <v>3729.5714285714284</v>
      </c>
      <c r="H70" s="551">
        <v>2473.7142857142858</v>
      </c>
      <c r="I70" s="551">
        <v>1255.8571428571429</v>
      </c>
      <c r="J70" s="710"/>
      <c r="K70" s="551">
        <v>4144</v>
      </c>
      <c r="L70" s="551">
        <v>4399</v>
      </c>
      <c r="M70" s="551">
        <v>12095</v>
      </c>
      <c r="N70" s="551">
        <v>12959.380952380952</v>
      </c>
      <c r="O70" s="551">
        <v>5805.7619047619046</v>
      </c>
      <c r="P70" s="551">
        <v>7153.6190476190477</v>
      </c>
      <c r="Q70" s="710"/>
      <c r="R70" s="581">
        <v>4810</v>
      </c>
      <c r="S70" s="581">
        <v>5082.1904761904761</v>
      </c>
      <c r="T70" s="581">
        <v>15445</v>
      </c>
      <c r="U70" s="581">
        <v>16688.952380952382</v>
      </c>
      <c r="V70" s="581">
        <v>8279.4761904761908</v>
      </c>
      <c r="W70" s="581">
        <v>8409.4761904761908</v>
      </c>
      <c r="X70" s="713"/>
    </row>
    <row r="71" spans="2:24">
      <c r="B71" s="916" t="s">
        <v>52</v>
      </c>
      <c r="C71" s="916"/>
      <c r="D71" s="916">
        <v>136</v>
      </c>
      <c r="E71" s="917">
        <v>143.42857142857142</v>
      </c>
      <c r="F71" s="917">
        <v>706</v>
      </c>
      <c r="G71" s="917">
        <v>742.47619047619048</v>
      </c>
      <c r="H71" s="917">
        <v>467.66666666666669</v>
      </c>
      <c r="I71" s="917">
        <v>274.8095238095238</v>
      </c>
      <c r="J71" s="710"/>
      <c r="K71" s="917">
        <v>1159</v>
      </c>
      <c r="L71" s="917">
        <v>1272.047619047619</v>
      </c>
      <c r="M71" s="917">
        <v>2975</v>
      </c>
      <c r="N71" s="917">
        <v>3408.3809523809523</v>
      </c>
      <c r="O71" s="917">
        <v>1440.1904761904761</v>
      </c>
      <c r="P71" s="917">
        <v>1968.1904761904761</v>
      </c>
      <c r="Q71" s="710"/>
      <c r="R71" s="546">
        <v>1295</v>
      </c>
      <c r="S71" s="546">
        <v>1415.4761904761904</v>
      </c>
      <c r="T71" s="546">
        <v>3681</v>
      </c>
      <c r="U71" s="546">
        <v>4150.8571428571431</v>
      </c>
      <c r="V71" s="546">
        <v>1907.8571428571429</v>
      </c>
      <c r="W71" s="546">
        <v>2243</v>
      </c>
      <c r="X71" s="713"/>
    </row>
    <row r="72" spans="2:24">
      <c r="B72" s="555">
        <v>26</v>
      </c>
      <c r="C72" s="556" t="s">
        <v>386</v>
      </c>
      <c r="D72" s="550">
        <v>136</v>
      </c>
      <c r="E72" s="550">
        <v>143.42857142857142</v>
      </c>
      <c r="F72" s="550">
        <v>706</v>
      </c>
      <c r="G72" s="550">
        <v>742.47619047619048</v>
      </c>
      <c r="H72" s="550">
        <v>467.66666666666669</v>
      </c>
      <c r="I72" s="550">
        <v>274.8095238095238</v>
      </c>
      <c r="J72" s="710"/>
      <c r="K72" s="550">
        <v>1159</v>
      </c>
      <c r="L72" s="550">
        <v>1272.047619047619</v>
      </c>
      <c r="M72" s="550">
        <v>2975</v>
      </c>
      <c r="N72" s="550">
        <v>3408.3809523809523</v>
      </c>
      <c r="O72" s="550">
        <v>1440.1904761904761</v>
      </c>
      <c r="P72" s="550">
        <v>1968.1904761904761</v>
      </c>
      <c r="Q72" s="710"/>
      <c r="R72" s="581">
        <v>1295</v>
      </c>
      <c r="S72" s="581">
        <v>1415.4761904761904</v>
      </c>
      <c r="T72" s="581">
        <v>3681</v>
      </c>
      <c r="U72" s="581">
        <v>4150.8571428571431</v>
      </c>
      <c r="V72" s="581">
        <v>1907.8571428571429</v>
      </c>
      <c r="W72" s="581">
        <v>2243</v>
      </c>
      <c r="X72" s="713"/>
    </row>
    <row r="73" spans="2:24">
      <c r="B73" s="919">
        <v>51</v>
      </c>
      <c r="C73" s="916" t="s">
        <v>387</v>
      </c>
      <c r="D73" s="916">
        <v>52</v>
      </c>
      <c r="E73" s="917">
        <v>57.095238095238095</v>
      </c>
      <c r="F73" s="917">
        <v>140</v>
      </c>
      <c r="G73" s="917">
        <v>153.23809523809524</v>
      </c>
      <c r="H73" s="917">
        <v>101.52380952380952</v>
      </c>
      <c r="I73" s="917">
        <v>51.714285714285715</v>
      </c>
      <c r="J73" s="710"/>
      <c r="K73" s="917">
        <v>353</v>
      </c>
      <c r="L73" s="917">
        <v>391.14285714285717</v>
      </c>
      <c r="M73" s="917">
        <v>722</v>
      </c>
      <c r="N73" s="917">
        <v>839.04761904761904</v>
      </c>
      <c r="O73" s="917">
        <v>494.90476190476193</v>
      </c>
      <c r="P73" s="917">
        <v>344.14285714285717</v>
      </c>
      <c r="Q73" s="710"/>
      <c r="R73" s="546">
        <v>405</v>
      </c>
      <c r="S73" s="546">
        <v>448.23809523809524</v>
      </c>
      <c r="T73" s="546">
        <v>862</v>
      </c>
      <c r="U73" s="546">
        <v>992.28571428571422</v>
      </c>
      <c r="V73" s="546">
        <v>596.42857142857144</v>
      </c>
      <c r="W73" s="546">
        <v>395.85714285714289</v>
      </c>
      <c r="X73" s="713"/>
    </row>
    <row r="74" spans="2:24" ht="15.75" thickBot="1">
      <c r="B74" s="920">
        <v>52</v>
      </c>
      <c r="C74" s="921" t="s">
        <v>388</v>
      </c>
      <c r="D74" s="921">
        <v>19</v>
      </c>
      <c r="E74" s="922">
        <v>19.666666666666668</v>
      </c>
      <c r="F74" s="922">
        <v>50</v>
      </c>
      <c r="G74" s="922">
        <v>54.476190476190474</v>
      </c>
      <c r="H74" s="922">
        <v>28.61904761904762</v>
      </c>
      <c r="I74" s="922">
        <v>25.857142857142858</v>
      </c>
      <c r="J74" s="710"/>
      <c r="K74" s="922">
        <v>380</v>
      </c>
      <c r="L74" s="922">
        <v>410.42857142857144</v>
      </c>
      <c r="M74" s="922">
        <v>844</v>
      </c>
      <c r="N74" s="922">
        <v>925.52380952380952</v>
      </c>
      <c r="O74" s="922">
        <v>611.04761904761904</v>
      </c>
      <c r="P74" s="922">
        <v>314.47619047619048</v>
      </c>
      <c r="Q74" s="710"/>
      <c r="R74" s="563">
        <v>399</v>
      </c>
      <c r="S74" s="563">
        <v>430.09523809523813</v>
      </c>
      <c r="T74" s="563">
        <v>894</v>
      </c>
      <c r="U74" s="563">
        <v>980</v>
      </c>
      <c r="V74" s="563">
        <v>639.66666666666663</v>
      </c>
      <c r="W74" s="563">
        <v>340.33333333333331</v>
      </c>
      <c r="X74" s="713"/>
    </row>
    <row r="75" spans="2:24" ht="21.75" thickBot="1">
      <c r="B75" s="1131" t="s">
        <v>369</v>
      </c>
      <c r="C75" s="1131"/>
      <c r="D75" s="711">
        <v>21279</v>
      </c>
      <c r="E75" s="711">
        <v>22175.952380952382</v>
      </c>
      <c r="F75" s="711">
        <v>148782</v>
      </c>
      <c r="G75" s="711">
        <v>158532.28571428571</v>
      </c>
      <c r="H75" s="711">
        <v>92721.190476190473</v>
      </c>
      <c r="I75" s="711">
        <v>65811.095238095237</v>
      </c>
      <c r="J75" s="564">
        <v>0</v>
      </c>
      <c r="K75" s="711">
        <v>180282</v>
      </c>
      <c r="L75" s="711">
        <v>195916.61904761905</v>
      </c>
      <c r="M75" s="711">
        <v>663656</v>
      </c>
      <c r="N75" s="711">
        <v>735945.57142857148</v>
      </c>
      <c r="O75" s="711">
        <v>341823.66666666669</v>
      </c>
      <c r="P75" s="711">
        <v>394121.90476190473</v>
      </c>
      <c r="Q75" s="564">
        <v>0</v>
      </c>
      <c r="R75" s="711">
        <v>201561</v>
      </c>
      <c r="S75" s="711">
        <v>218092.57142857142</v>
      </c>
      <c r="T75" s="711">
        <v>812438</v>
      </c>
      <c r="U75" s="711">
        <v>894477.85714285716</v>
      </c>
      <c r="V75" s="711">
        <v>434544.85714285716</v>
      </c>
      <c r="W75" s="711">
        <v>459933</v>
      </c>
      <c r="X75" s="713"/>
    </row>
    <row r="76" spans="2:24">
      <c r="D76" s="574"/>
      <c r="E76" s="574"/>
      <c r="F76" s="574"/>
      <c r="G76" s="574"/>
      <c r="H76" s="574"/>
      <c r="I76" s="574"/>
      <c r="K76" s="574"/>
      <c r="L76" s="574"/>
      <c r="M76" s="574"/>
      <c r="N76" s="574"/>
      <c r="O76" s="574"/>
      <c r="P76" s="574"/>
    </row>
    <row r="77" spans="2:24">
      <c r="D77" s="574"/>
      <c r="E77" s="574"/>
      <c r="F77" s="574"/>
      <c r="G77" s="574"/>
      <c r="H77" s="574"/>
      <c r="I77" s="574"/>
      <c r="K77" s="574"/>
      <c r="L77" s="574"/>
      <c r="M77" s="574"/>
      <c r="N77" s="574"/>
      <c r="O77" s="574"/>
      <c r="P77" s="574"/>
      <c r="W77" s="1154"/>
    </row>
    <row r="78" spans="2:24">
      <c r="D78" s="574"/>
      <c r="E78" s="574"/>
      <c r="F78" s="574"/>
      <c r="G78" s="574"/>
      <c r="H78" s="574"/>
      <c r="I78" s="574"/>
      <c r="K78" s="574"/>
      <c r="L78" s="574"/>
      <c r="M78" s="574"/>
      <c r="N78" s="1155"/>
      <c r="O78" s="574"/>
      <c r="P78" s="574"/>
    </row>
    <row r="79" spans="2:24">
      <c r="D79" s="574"/>
      <c r="E79" s="574"/>
      <c r="F79" s="574"/>
      <c r="G79" s="574"/>
      <c r="H79" s="574"/>
      <c r="I79" s="574"/>
      <c r="K79" s="574"/>
      <c r="L79" s="574"/>
      <c r="M79" s="574"/>
      <c r="N79" s="574"/>
      <c r="O79" s="574"/>
      <c r="P79" s="574"/>
    </row>
  </sheetData>
  <mergeCells count="16">
    <mergeCell ref="B75:C75"/>
    <mergeCell ref="B1:W1"/>
    <mergeCell ref="B2:W2"/>
    <mergeCell ref="B3:C5"/>
    <mergeCell ref="D3:I3"/>
    <mergeCell ref="K3:P3"/>
    <mergeCell ref="R3:W3"/>
    <mergeCell ref="D4:E4"/>
    <mergeCell ref="F4:G4"/>
    <mergeCell ref="H4:I4"/>
    <mergeCell ref="K4:L4"/>
    <mergeCell ref="M4:N4"/>
    <mergeCell ref="O4:P4"/>
    <mergeCell ref="R4:S4"/>
    <mergeCell ref="T4:U4"/>
    <mergeCell ref="V4:W4"/>
  </mergeCells>
  <printOptions horizontalCentered="1" verticalCentered="1"/>
  <pageMargins left="0.39370078740157483" right="0.39370078740157483" top="0.39370078740157483" bottom="0.78740157480314965" header="0" footer="0"/>
  <pageSetup paperSize="9" scale="9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AD97"/>
  <sheetViews>
    <sheetView showGridLines="0" showRowColHeaders="0" zoomScale="70" zoomScaleNormal="70" workbookViewId="0">
      <pane xSplit="3" ySplit="5" topLeftCell="D72" activePane="bottomRight" state="frozen"/>
      <selection activeCell="L32" sqref="L32"/>
      <selection pane="topRight" activeCell="L32" sqref="L32"/>
      <selection pane="bottomLeft" activeCell="L32" sqref="L32"/>
      <selection pane="bottomRight" activeCell="P109" sqref="P109"/>
    </sheetView>
  </sheetViews>
  <sheetFormatPr baseColWidth="10" defaultRowHeight="15"/>
  <cols>
    <col min="1" max="1" width="3.28515625" style="423" customWidth="1"/>
    <col min="2" max="2" width="4.7109375" style="570" customWidth="1"/>
    <col min="3" max="3" width="70.85546875" style="562" customWidth="1"/>
    <col min="4" max="8" width="14.42578125" style="562" customWidth="1"/>
    <col min="9" max="9" width="17.140625" style="562" customWidth="1"/>
    <col min="10" max="10" width="2.28515625" style="561" customWidth="1"/>
    <col min="11" max="16" width="14.42578125" style="562" customWidth="1"/>
    <col min="17" max="17" width="2.28515625" style="561" customWidth="1"/>
    <col min="18" max="23" width="14.42578125" style="562" customWidth="1"/>
    <col min="24" max="29" width="11.42578125" style="541"/>
    <col min="30" max="16384" width="11.42578125" style="562"/>
  </cols>
  <sheetData>
    <row r="1" spans="1:30" s="541" customFormat="1" ht="26.25">
      <c r="A1" s="423"/>
      <c r="B1" s="565"/>
      <c r="C1" s="1132" t="s">
        <v>365</v>
      </c>
      <c r="D1" s="1132"/>
      <c r="E1" s="1132"/>
      <c r="F1" s="1132"/>
      <c r="G1" s="1132"/>
      <c r="H1" s="1132"/>
      <c r="I1" s="1132"/>
      <c r="J1" s="1132"/>
      <c r="K1" s="1132"/>
      <c r="L1" s="1132"/>
      <c r="M1" s="1132"/>
      <c r="N1" s="1132"/>
      <c r="O1" s="1132"/>
      <c r="P1" s="1132"/>
      <c r="Q1" s="1132"/>
      <c r="R1" s="1132"/>
      <c r="S1" s="1132"/>
      <c r="T1" s="1132"/>
      <c r="U1" s="1132"/>
      <c r="V1" s="1132"/>
      <c r="W1" s="1132"/>
      <c r="AD1" s="562"/>
    </row>
    <row r="2" spans="1:30" s="541" customFormat="1" ht="31.5" customHeight="1">
      <c r="A2" s="538"/>
      <c r="B2" s="565"/>
      <c r="C2" s="1134" t="s">
        <v>580</v>
      </c>
      <c r="D2" s="1134"/>
      <c r="E2" s="1134"/>
      <c r="F2" s="1134"/>
      <c r="G2" s="1134"/>
      <c r="H2" s="1134"/>
      <c r="I2" s="1134"/>
      <c r="J2" s="1134"/>
      <c r="K2" s="1134"/>
      <c r="L2" s="1134"/>
      <c r="M2" s="1134"/>
      <c r="N2" s="1134"/>
      <c r="O2" s="1134"/>
      <c r="P2" s="1134"/>
      <c r="Q2" s="1134"/>
      <c r="R2" s="1134"/>
      <c r="S2" s="1134"/>
      <c r="T2" s="1134"/>
      <c r="U2" s="1134"/>
      <c r="V2" s="1134"/>
      <c r="W2" s="1134"/>
      <c r="AD2" s="562"/>
    </row>
    <row r="3" spans="1:30" s="541" customFormat="1" ht="38.25" customHeight="1">
      <c r="A3" s="538"/>
      <c r="B3" s="1148" t="s">
        <v>389</v>
      </c>
      <c r="C3" s="1148"/>
      <c r="D3" s="1142" t="s">
        <v>367</v>
      </c>
      <c r="E3" s="1142"/>
      <c r="F3" s="1142"/>
      <c r="G3" s="1142"/>
      <c r="H3" s="1142"/>
      <c r="I3" s="1142"/>
      <c r="J3" s="542"/>
      <c r="K3" s="1142" t="s">
        <v>368</v>
      </c>
      <c r="L3" s="1142"/>
      <c r="M3" s="1142"/>
      <c r="N3" s="1142"/>
      <c r="O3" s="1142"/>
      <c r="P3" s="1143"/>
      <c r="Q3" s="542"/>
      <c r="R3" s="1142" t="s">
        <v>369</v>
      </c>
      <c r="S3" s="1142"/>
      <c r="T3" s="1142"/>
      <c r="U3" s="1142"/>
      <c r="V3" s="1142"/>
      <c r="W3" s="1143"/>
    </row>
    <row r="4" spans="1:30" s="541" customFormat="1" ht="38.25" customHeight="1">
      <c r="A4" s="538"/>
      <c r="B4" s="1148"/>
      <c r="C4" s="1148"/>
      <c r="D4" s="1145" t="s">
        <v>370</v>
      </c>
      <c r="E4" s="1149"/>
      <c r="F4" s="1149" t="s">
        <v>550</v>
      </c>
      <c r="G4" s="1149"/>
      <c r="H4" s="1146" t="s">
        <v>674</v>
      </c>
      <c r="I4" s="1147"/>
      <c r="J4" s="543"/>
      <c r="K4" s="1145" t="s">
        <v>370</v>
      </c>
      <c r="L4" s="1149"/>
      <c r="M4" s="1149" t="s">
        <v>550</v>
      </c>
      <c r="N4" s="1149"/>
      <c r="O4" s="1146" t="s">
        <v>674</v>
      </c>
      <c r="P4" s="1147"/>
      <c r="Q4" s="544"/>
      <c r="R4" s="1149" t="s">
        <v>370</v>
      </c>
      <c r="S4" s="1149"/>
      <c r="T4" s="1149" t="s">
        <v>550</v>
      </c>
      <c r="U4" s="1149"/>
      <c r="V4" s="1146" t="s">
        <v>674</v>
      </c>
      <c r="W4" s="1147"/>
    </row>
    <row r="5" spans="1:30" s="541" customFormat="1" ht="38.25" customHeight="1">
      <c r="A5" s="539"/>
      <c r="B5" s="1148"/>
      <c r="C5" s="1148"/>
      <c r="D5" s="746" t="s">
        <v>578</v>
      </c>
      <c r="E5" s="747" t="s">
        <v>579</v>
      </c>
      <c r="F5" s="746" t="s">
        <v>578</v>
      </c>
      <c r="G5" s="747" t="s">
        <v>579</v>
      </c>
      <c r="H5" s="747" t="s">
        <v>89</v>
      </c>
      <c r="I5" s="716" t="s">
        <v>90</v>
      </c>
      <c r="J5" s="544"/>
      <c r="K5" s="746" t="s">
        <v>578</v>
      </c>
      <c r="L5" s="747" t="s">
        <v>579</v>
      </c>
      <c r="M5" s="746" t="s">
        <v>578</v>
      </c>
      <c r="N5" s="747" t="s">
        <v>579</v>
      </c>
      <c r="O5" s="716" t="s">
        <v>89</v>
      </c>
      <c r="P5" s="716" t="s">
        <v>90</v>
      </c>
      <c r="Q5" s="544"/>
      <c r="R5" s="746" t="s">
        <v>578</v>
      </c>
      <c r="S5" s="747" t="s">
        <v>579</v>
      </c>
      <c r="T5" s="746" t="s">
        <v>578</v>
      </c>
      <c r="U5" s="747" t="s">
        <v>579</v>
      </c>
      <c r="V5" s="716" t="s">
        <v>89</v>
      </c>
      <c r="W5" s="716" t="s">
        <v>90</v>
      </c>
    </row>
    <row r="6" spans="1:30" s="569" customFormat="1" ht="18" customHeight="1">
      <c r="A6" s="539"/>
      <c r="B6" s="926" t="s">
        <v>262</v>
      </c>
      <c r="C6" s="927" t="s">
        <v>390</v>
      </c>
      <c r="D6" s="566">
        <v>43</v>
      </c>
      <c r="E6" s="566">
        <v>47.761904761904759</v>
      </c>
      <c r="F6" s="566">
        <v>88</v>
      </c>
      <c r="G6" s="566">
        <v>103.86666666666666</v>
      </c>
      <c r="H6" s="566">
        <v>61.666666666666664</v>
      </c>
      <c r="I6" s="566">
        <v>38.476190476190474</v>
      </c>
      <c r="J6" s="567"/>
      <c r="K6" s="566">
        <v>274</v>
      </c>
      <c r="L6" s="566">
        <v>308.42857142857144</v>
      </c>
      <c r="M6" s="566">
        <v>653</v>
      </c>
      <c r="N6" s="566">
        <v>768.33333333333337</v>
      </c>
      <c r="O6" s="566">
        <v>480.09523809523807</v>
      </c>
      <c r="P6" s="566">
        <v>257.14285714285717</v>
      </c>
      <c r="Q6" s="568"/>
      <c r="R6" s="566">
        <v>317</v>
      </c>
      <c r="S6" s="566">
        <v>356.1904761904762</v>
      </c>
      <c r="T6" s="566">
        <v>741</v>
      </c>
      <c r="U6" s="566">
        <v>872.2</v>
      </c>
      <c r="V6" s="566">
        <v>541.7619047619047</v>
      </c>
      <c r="W6" s="566">
        <v>295.61904761904765</v>
      </c>
    </row>
    <row r="7" spans="1:30" ht="15.75">
      <c r="B7" s="928" t="s">
        <v>263</v>
      </c>
      <c r="C7" s="929" t="s">
        <v>391</v>
      </c>
      <c r="D7" s="704">
        <v>8</v>
      </c>
      <c r="E7" s="704">
        <v>8.7619047619047628</v>
      </c>
      <c r="F7" s="566">
        <v>30</v>
      </c>
      <c r="G7" s="704">
        <v>35</v>
      </c>
      <c r="H7" s="704">
        <v>25.38095238095238</v>
      </c>
      <c r="I7" s="704">
        <v>8.2380952380952372</v>
      </c>
      <c r="J7" s="705"/>
      <c r="K7" s="704">
        <v>26</v>
      </c>
      <c r="L7" s="704">
        <v>30.047619047619047</v>
      </c>
      <c r="M7" s="566">
        <v>42</v>
      </c>
      <c r="N7" s="704">
        <v>53.133333333333333</v>
      </c>
      <c r="O7" s="704">
        <v>41.428571428571431</v>
      </c>
      <c r="P7" s="704">
        <v>8.5238095238095237</v>
      </c>
      <c r="Q7" s="705"/>
      <c r="R7" s="566">
        <v>34</v>
      </c>
      <c r="S7" s="566">
        <v>38.80952380952381</v>
      </c>
      <c r="T7" s="566">
        <v>72</v>
      </c>
      <c r="U7" s="566">
        <v>88.133333333333326</v>
      </c>
      <c r="V7" s="566">
        <v>66.80952380952381</v>
      </c>
      <c r="W7" s="566">
        <v>16.761904761904759</v>
      </c>
    </row>
    <row r="8" spans="1:30" ht="15.75">
      <c r="B8" s="928" t="s">
        <v>264</v>
      </c>
      <c r="C8" s="929" t="s">
        <v>392</v>
      </c>
      <c r="D8" s="704">
        <v>12</v>
      </c>
      <c r="E8" s="704">
        <v>12.380952380952381</v>
      </c>
      <c r="F8" s="566">
        <v>63</v>
      </c>
      <c r="G8" s="704">
        <v>75.733333333333334</v>
      </c>
      <c r="H8" s="704">
        <v>48.38095238095238</v>
      </c>
      <c r="I8" s="704">
        <v>22.904761904761905</v>
      </c>
      <c r="J8" s="705"/>
      <c r="K8" s="704">
        <v>60</v>
      </c>
      <c r="L8" s="704">
        <v>70.571428571428569</v>
      </c>
      <c r="M8" s="566">
        <v>130</v>
      </c>
      <c r="N8" s="704">
        <v>160.46666666666667</v>
      </c>
      <c r="O8" s="704">
        <v>120.19047619047619</v>
      </c>
      <c r="P8" s="704">
        <v>32.047619047619051</v>
      </c>
      <c r="Q8" s="705"/>
      <c r="R8" s="566">
        <v>72</v>
      </c>
      <c r="S8" s="566">
        <v>82.952380952380949</v>
      </c>
      <c r="T8" s="566">
        <v>193</v>
      </c>
      <c r="U8" s="566">
        <v>236.2</v>
      </c>
      <c r="V8" s="566">
        <v>168.57142857142856</v>
      </c>
      <c r="W8" s="566">
        <v>54.952380952380956</v>
      </c>
    </row>
    <row r="9" spans="1:30" ht="15.75">
      <c r="B9" s="928" t="s">
        <v>265</v>
      </c>
      <c r="C9" s="929" t="s">
        <v>393</v>
      </c>
      <c r="D9" s="704">
        <v>2</v>
      </c>
      <c r="E9" s="704">
        <v>2</v>
      </c>
      <c r="F9" s="566">
        <v>2</v>
      </c>
      <c r="G9" s="704">
        <v>3</v>
      </c>
      <c r="H9" s="704">
        <v>2.8095238095238093</v>
      </c>
      <c r="I9" s="704">
        <v>0</v>
      </c>
      <c r="J9" s="705"/>
      <c r="K9" s="704">
        <v>1</v>
      </c>
      <c r="L9" s="704">
        <v>0.66666666666666663</v>
      </c>
      <c r="M9" s="566">
        <v>3</v>
      </c>
      <c r="N9" s="704">
        <v>3.5333333333333332</v>
      </c>
      <c r="O9" s="704">
        <v>2.4285714285714284</v>
      </c>
      <c r="P9" s="704">
        <v>0.66666666666666663</v>
      </c>
      <c r="Q9" s="705"/>
      <c r="R9" s="566">
        <v>3</v>
      </c>
      <c r="S9" s="566">
        <v>2.6666666666666665</v>
      </c>
      <c r="T9" s="566">
        <v>5</v>
      </c>
      <c r="U9" s="566">
        <v>6.5333333333333332</v>
      </c>
      <c r="V9" s="566">
        <v>5.2380952380952372</v>
      </c>
      <c r="W9" s="566">
        <v>0.66666666666666663</v>
      </c>
    </row>
    <row r="10" spans="1:30" ht="15.75">
      <c r="B10" s="930" t="s">
        <v>567</v>
      </c>
      <c r="C10" s="931" t="s">
        <v>394</v>
      </c>
      <c r="D10" s="704">
        <v>0</v>
      </c>
      <c r="E10" s="704">
        <v>1.0476190476190477</v>
      </c>
      <c r="F10" s="566">
        <v>0</v>
      </c>
      <c r="G10" s="704">
        <v>1.4666666666666666</v>
      </c>
      <c r="H10" s="704">
        <v>0.52380952380952384</v>
      </c>
      <c r="I10" s="704">
        <v>0.52380952380952384</v>
      </c>
      <c r="J10" s="705"/>
      <c r="K10" s="704">
        <v>0</v>
      </c>
      <c r="L10" s="704">
        <v>0</v>
      </c>
      <c r="M10" s="566">
        <v>0</v>
      </c>
      <c r="N10" s="704">
        <v>0</v>
      </c>
      <c r="O10" s="704">
        <v>0</v>
      </c>
      <c r="P10" s="704">
        <v>0</v>
      </c>
      <c r="Q10" s="705"/>
      <c r="R10" s="566">
        <v>0</v>
      </c>
      <c r="S10" s="566">
        <v>1.0476190476190477</v>
      </c>
      <c r="T10" s="566">
        <v>0</v>
      </c>
      <c r="U10" s="566">
        <v>1.4666666666666666</v>
      </c>
      <c r="V10" s="566">
        <v>0.52380952380952384</v>
      </c>
      <c r="W10" s="566">
        <v>0.52380952380952384</v>
      </c>
    </row>
    <row r="11" spans="1:30" ht="15.75">
      <c r="B11" s="928" t="s">
        <v>266</v>
      </c>
      <c r="C11" s="929" t="s">
        <v>395</v>
      </c>
      <c r="D11" s="704">
        <v>3</v>
      </c>
      <c r="E11" s="704">
        <v>3</v>
      </c>
      <c r="F11" s="566">
        <v>95</v>
      </c>
      <c r="G11" s="704">
        <v>110</v>
      </c>
      <c r="H11" s="704">
        <v>84.761904761904759</v>
      </c>
      <c r="I11" s="704">
        <v>20.904761904761905</v>
      </c>
      <c r="J11" s="705"/>
      <c r="K11" s="704">
        <v>0</v>
      </c>
      <c r="L11" s="704">
        <v>0</v>
      </c>
      <c r="M11" s="566">
        <v>0</v>
      </c>
      <c r="N11" s="704">
        <v>0</v>
      </c>
      <c r="O11" s="704">
        <v>0</v>
      </c>
      <c r="P11" s="704">
        <v>0</v>
      </c>
      <c r="Q11" s="705"/>
      <c r="R11" s="566">
        <v>3</v>
      </c>
      <c r="S11" s="566">
        <v>3</v>
      </c>
      <c r="T11" s="566">
        <v>95</v>
      </c>
      <c r="U11" s="566">
        <v>110</v>
      </c>
      <c r="V11" s="566">
        <v>84.761904761904759</v>
      </c>
      <c r="W11" s="566">
        <v>20.904761904761905</v>
      </c>
    </row>
    <row r="12" spans="1:30" ht="15.75">
      <c r="B12" s="928" t="s">
        <v>267</v>
      </c>
      <c r="C12" s="929" t="s">
        <v>396</v>
      </c>
      <c r="D12" s="704">
        <v>39</v>
      </c>
      <c r="E12" s="704">
        <v>39.476190476190474</v>
      </c>
      <c r="F12" s="566">
        <v>208</v>
      </c>
      <c r="G12" s="704">
        <v>184.26666666666668</v>
      </c>
      <c r="H12" s="704">
        <v>182.57142857142858</v>
      </c>
      <c r="I12" s="704">
        <v>8.4761904761904763</v>
      </c>
      <c r="J12" s="705"/>
      <c r="K12" s="704">
        <v>31</v>
      </c>
      <c r="L12" s="704">
        <v>33.80952380952381</v>
      </c>
      <c r="M12" s="566">
        <v>61</v>
      </c>
      <c r="N12" s="704">
        <v>69.266666666666666</v>
      </c>
      <c r="O12" s="704">
        <v>50.476190476190474</v>
      </c>
      <c r="P12" s="704">
        <v>16.714285714285715</v>
      </c>
      <c r="Q12" s="705"/>
      <c r="R12" s="566">
        <v>70</v>
      </c>
      <c r="S12" s="566">
        <v>73.285714285714278</v>
      </c>
      <c r="T12" s="566">
        <v>269</v>
      </c>
      <c r="U12" s="566">
        <v>253.53333333333336</v>
      </c>
      <c r="V12" s="566">
        <v>233.04761904761907</v>
      </c>
      <c r="W12" s="566">
        <v>25.19047619047619</v>
      </c>
    </row>
    <row r="13" spans="1:30" ht="15.75">
      <c r="B13" s="928" t="s">
        <v>268</v>
      </c>
      <c r="C13" s="929" t="s">
        <v>397</v>
      </c>
      <c r="D13" s="704">
        <v>2</v>
      </c>
      <c r="E13" s="704">
        <v>2</v>
      </c>
      <c r="F13" s="566">
        <v>16</v>
      </c>
      <c r="G13" s="704">
        <v>16</v>
      </c>
      <c r="H13" s="704">
        <v>4</v>
      </c>
      <c r="I13" s="704">
        <v>12</v>
      </c>
      <c r="J13" s="705"/>
      <c r="K13" s="704">
        <v>3</v>
      </c>
      <c r="L13" s="704">
        <v>3</v>
      </c>
      <c r="M13" s="566">
        <v>4</v>
      </c>
      <c r="N13" s="704">
        <v>4</v>
      </c>
      <c r="O13" s="704">
        <v>1</v>
      </c>
      <c r="P13" s="704">
        <v>3</v>
      </c>
      <c r="Q13" s="705"/>
      <c r="R13" s="566">
        <v>5</v>
      </c>
      <c r="S13" s="566">
        <v>5</v>
      </c>
      <c r="T13" s="566">
        <v>20</v>
      </c>
      <c r="U13" s="566">
        <v>20</v>
      </c>
      <c r="V13" s="566">
        <v>5</v>
      </c>
      <c r="W13" s="566">
        <v>15</v>
      </c>
    </row>
    <row r="14" spans="1:30" ht="15.75">
      <c r="B14" s="928" t="s">
        <v>256</v>
      </c>
      <c r="C14" s="929" t="s">
        <v>398</v>
      </c>
      <c r="D14" s="704">
        <v>498</v>
      </c>
      <c r="E14" s="704">
        <v>517</v>
      </c>
      <c r="F14" s="566">
        <v>3181</v>
      </c>
      <c r="G14" s="704">
        <v>3575.3333333333335</v>
      </c>
      <c r="H14" s="704">
        <v>1971.9047619047619</v>
      </c>
      <c r="I14" s="704">
        <v>1511.1428571428571</v>
      </c>
      <c r="J14" s="705"/>
      <c r="K14" s="704">
        <v>1959</v>
      </c>
      <c r="L14" s="704">
        <v>2107.0952380952381</v>
      </c>
      <c r="M14" s="566">
        <v>7545</v>
      </c>
      <c r="N14" s="704">
        <v>8810.7999999999993</v>
      </c>
      <c r="O14" s="704">
        <v>4409.2380952380954</v>
      </c>
      <c r="P14" s="704">
        <v>4055.6666666666665</v>
      </c>
      <c r="Q14" s="705"/>
      <c r="R14" s="566">
        <v>2457</v>
      </c>
      <c r="S14" s="566">
        <v>2624.0952380952381</v>
      </c>
      <c r="T14" s="566">
        <v>10726</v>
      </c>
      <c r="U14" s="566">
        <v>12386.133333333333</v>
      </c>
      <c r="V14" s="566">
        <v>6381.1428571428569</v>
      </c>
      <c r="W14" s="566">
        <v>5566.8095238095239</v>
      </c>
    </row>
    <row r="15" spans="1:30" ht="15.75">
      <c r="B15" s="928" t="s">
        <v>257</v>
      </c>
      <c r="C15" s="929" t="s">
        <v>399</v>
      </c>
      <c r="D15" s="704">
        <v>142</v>
      </c>
      <c r="E15" s="704">
        <v>160.85714285714286</v>
      </c>
      <c r="F15" s="566">
        <v>893</v>
      </c>
      <c r="G15" s="704">
        <v>1107.8</v>
      </c>
      <c r="H15" s="704">
        <v>659.71428571428567</v>
      </c>
      <c r="I15" s="704">
        <v>390.8095238095238</v>
      </c>
      <c r="J15" s="705"/>
      <c r="K15" s="704">
        <v>497</v>
      </c>
      <c r="L15" s="704">
        <v>546.52380952380952</v>
      </c>
      <c r="M15" s="566">
        <v>1411</v>
      </c>
      <c r="N15" s="704">
        <v>1736.1333333333334</v>
      </c>
      <c r="O15" s="704">
        <v>1060.6666666666667</v>
      </c>
      <c r="P15" s="704">
        <v>589.14285714285711</v>
      </c>
      <c r="Q15" s="705"/>
      <c r="R15" s="566">
        <v>639</v>
      </c>
      <c r="S15" s="566">
        <v>707.38095238095241</v>
      </c>
      <c r="T15" s="566">
        <v>2304</v>
      </c>
      <c r="U15" s="566">
        <v>2843.9333333333334</v>
      </c>
      <c r="V15" s="566">
        <v>1720.3809523809523</v>
      </c>
      <c r="W15" s="566">
        <v>979.95238095238096</v>
      </c>
    </row>
    <row r="16" spans="1:30" ht="15.75">
      <c r="B16" s="928" t="s">
        <v>184</v>
      </c>
      <c r="C16" s="929" t="s">
        <v>400</v>
      </c>
      <c r="D16" s="704">
        <v>1</v>
      </c>
      <c r="E16" s="704">
        <v>1</v>
      </c>
      <c r="F16" s="566">
        <v>21</v>
      </c>
      <c r="G16" s="704">
        <v>21</v>
      </c>
      <c r="H16" s="704">
        <v>0</v>
      </c>
      <c r="I16" s="704">
        <v>0</v>
      </c>
      <c r="J16" s="705"/>
      <c r="K16" s="704">
        <v>5</v>
      </c>
      <c r="L16" s="704">
        <v>5</v>
      </c>
      <c r="M16" s="566">
        <v>19</v>
      </c>
      <c r="N16" s="704">
        <v>19</v>
      </c>
      <c r="O16" s="704">
        <v>16</v>
      </c>
      <c r="P16" s="704">
        <v>3</v>
      </c>
      <c r="Q16" s="705"/>
      <c r="R16" s="566">
        <v>6</v>
      </c>
      <c r="S16" s="566">
        <v>6</v>
      </c>
      <c r="T16" s="566">
        <v>40</v>
      </c>
      <c r="U16" s="566">
        <v>40</v>
      </c>
      <c r="V16" s="566">
        <v>16</v>
      </c>
      <c r="W16" s="566">
        <v>3</v>
      </c>
    </row>
    <row r="17" spans="2:23" ht="15.75">
      <c r="B17" s="928" t="s">
        <v>185</v>
      </c>
      <c r="C17" s="929" t="s">
        <v>401</v>
      </c>
      <c r="D17" s="704">
        <v>196</v>
      </c>
      <c r="E17" s="704">
        <v>208.95238095238096</v>
      </c>
      <c r="F17" s="566">
        <v>1441</v>
      </c>
      <c r="G17" s="704">
        <v>1581.8666666666666</v>
      </c>
      <c r="H17" s="704">
        <v>962.42857142857144</v>
      </c>
      <c r="I17" s="704">
        <v>578.04761904761904</v>
      </c>
      <c r="J17" s="705"/>
      <c r="K17" s="704">
        <v>466</v>
      </c>
      <c r="L17" s="704">
        <v>494.95238095238096</v>
      </c>
      <c r="M17" s="566">
        <v>2159</v>
      </c>
      <c r="N17" s="704">
        <v>2323.4</v>
      </c>
      <c r="O17" s="704">
        <v>1099.6666666666667</v>
      </c>
      <c r="P17" s="704">
        <v>1171.8095238095239</v>
      </c>
      <c r="Q17" s="705"/>
      <c r="R17" s="566">
        <v>662</v>
      </c>
      <c r="S17" s="566">
        <v>703.90476190476193</v>
      </c>
      <c r="T17" s="566">
        <v>3600</v>
      </c>
      <c r="U17" s="566">
        <v>3905.2666666666664</v>
      </c>
      <c r="V17" s="566">
        <v>2062.0952380952381</v>
      </c>
      <c r="W17" s="566">
        <v>1749.8571428571429</v>
      </c>
    </row>
    <row r="18" spans="2:23" ht="15.75">
      <c r="B18" s="928" t="s">
        <v>176</v>
      </c>
      <c r="C18" s="929" t="s">
        <v>402</v>
      </c>
      <c r="D18" s="704">
        <v>130</v>
      </c>
      <c r="E18" s="704">
        <v>129.52380952380952</v>
      </c>
      <c r="F18" s="566">
        <v>1190</v>
      </c>
      <c r="G18" s="704">
        <v>1205</v>
      </c>
      <c r="H18" s="704">
        <v>332</v>
      </c>
      <c r="I18" s="704">
        <v>867.76190476190482</v>
      </c>
      <c r="J18" s="705"/>
      <c r="K18" s="704">
        <v>926</v>
      </c>
      <c r="L18" s="704">
        <v>968.28571428571433</v>
      </c>
      <c r="M18" s="566">
        <v>3112</v>
      </c>
      <c r="N18" s="704">
        <v>3361.5333333333333</v>
      </c>
      <c r="O18" s="704">
        <v>756.85714285714289</v>
      </c>
      <c r="P18" s="704">
        <v>2541.9047619047619</v>
      </c>
      <c r="Q18" s="705"/>
      <c r="R18" s="566">
        <v>1056</v>
      </c>
      <c r="S18" s="566">
        <v>1097.8095238095239</v>
      </c>
      <c r="T18" s="566">
        <v>4302</v>
      </c>
      <c r="U18" s="566">
        <v>4566.5333333333328</v>
      </c>
      <c r="V18" s="566">
        <v>1088.8571428571429</v>
      </c>
      <c r="W18" s="566">
        <v>3409.666666666667</v>
      </c>
    </row>
    <row r="19" spans="2:23" ht="15.75">
      <c r="B19" s="928" t="s">
        <v>180</v>
      </c>
      <c r="C19" s="929" t="s">
        <v>403</v>
      </c>
      <c r="D19" s="704">
        <v>99</v>
      </c>
      <c r="E19" s="704">
        <v>100</v>
      </c>
      <c r="F19" s="566">
        <v>957</v>
      </c>
      <c r="G19" s="704">
        <v>913.33333333333337</v>
      </c>
      <c r="H19" s="704">
        <v>632.52380952380952</v>
      </c>
      <c r="I19" s="704">
        <v>301.38095238095241</v>
      </c>
      <c r="J19" s="705"/>
      <c r="K19" s="704">
        <v>329</v>
      </c>
      <c r="L19" s="704">
        <v>342.85714285714283</v>
      </c>
      <c r="M19" s="566">
        <v>1580</v>
      </c>
      <c r="N19" s="704">
        <v>1724.6666666666667</v>
      </c>
      <c r="O19" s="704">
        <v>845.47619047619048</v>
      </c>
      <c r="P19" s="704">
        <v>841.14285714285711</v>
      </c>
      <c r="Q19" s="705"/>
      <c r="R19" s="566">
        <v>428</v>
      </c>
      <c r="S19" s="566">
        <v>442.85714285714283</v>
      </c>
      <c r="T19" s="566">
        <v>2537</v>
      </c>
      <c r="U19" s="566">
        <v>2638</v>
      </c>
      <c r="V19" s="566">
        <v>1478</v>
      </c>
      <c r="W19" s="566">
        <v>1142.5238095238096</v>
      </c>
    </row>
    <row r="20" spans="2:23" ht="15.75">
      <c r="B20" s="928" t="s">
        <v>181</v>
      </c>
      <c r="C20" s="929" t="s">
        <v>404</v>
      </c>
      <c r="D20" s="704">
        <v>147</v>
      </c>
      <c r="E20" s="704">
        <v>149.57142857142858</v>
      </c>
      <c r="F20" s="566">
        <v>1035</v>
      </c>
      <c r="G20" s="704">
        <v>1124.2666666666667</v>
      </c>
      <c r="H20" s="704">
        <v>883.33333333333337</v>
      </c>
      <c r="I20" s="704">
        <v>226.0952380952381</v>
      </c>
      <c r="J20" s="705"/>
      <c r="K20" s="704">
        <v>364</v>
      </c>
      <c r="L20" s="704">
        <v>402.85714285714283</v>
      </c>
      <c r="M20" s="566">
        <v>1163</v>
      </c>
      <c r="N20" s="704">
        <v>1340.5333333333333</v>
      </c>
      <c r="O20" s="704">
        <v>951.47619047619048</v>
      </c>
      <c r="P20" s="704">
        <v>338</v>
      </c>
      <c r="Q20" s="705"/>
      <c r="R20" s="566">
        <v>511</v>
      </c>
      <c r="S20" s="566">
        <v>552.42857142857144</v>
      </c>
      <c r="T20" s="566">
        <v>2198</v>
      </c>
      <c r="U20" s="566">
        <v>2464.8000000000002</v>
      </c>
      <c r="V20" s="566">
        <v>1834.8095238095239</v>
      </c>
      <c r="W20" s="566">
        <v>564.09523809523807</v>
      </c>
    </row>
    <row r="21" spans="2:23" ht="15.75">
      <c r="B21" s="928" t="s">
        <v>258</v>
      </c>
      <c r="C21" s="929" t="s">
        <v>405</v>
      </c>
      <c r="D21" s="704">
        <v>104</v>
      </c>
      <c r="E21" s="704">
        <v>105.04761904761905</v>
      </c>
      <c r="F21" s="566">
        <v>766</v>
      </c>
      <c r="G21" s="704">
        <v>828.4666666666667</v>
      </c>
      <c r="H21" s="704">
        <v>536.52380952380952</v>
      </c>
      <c r="I21" s="704">
        <v>263.1904761904762</v>
      </c>
      <c r="J21" s="705"/>
      <c r="K21" s="704">
        <v>109</v>
      </c>
      <c r="L21" s="704">
        <v>117.23809523809524</v>
      </c>
      <c r="M21" s="566">
        <v>474</v>
      </c>
      <c r="N21" s="704">
        <v>569.13333333333333</v>
      </c>
      <c r="O21" s="704">
        <v>321.52380952380952</v>
      </c>
      <c r="P21" s="704">
        <v>221.76190476190476</v>
      </c>
      <c r="Q21" s="705"/>
      <c r="R21" s="566">
        <v>213</v>
      </c>
      <c r="S21" s="566">
        <v>222.28571428571428</v>
      </c>
      <c r="T21" s="566">
        <v>1240</v>
      </c>
      <c r="U21" s="566">
        <v>1397.6</v>
      </c>
      <c r="V21" s="566">
        <v>858.04761904761904</v>
      </c>
      <c r="W21" s="566">
        <v>484.95238095238096</v>
      </c>
    </row>
    <row r="22" spans="2:23" ht="15.75">
      <c r="B22" s="928" t="s">
        <v>259</v>
      </c>
      <c r="C22" s="929" t="s">
        <v>406</v>
      </c>
      <c r="D22" s="704">
        <v>628</v>
      </c>
      <c r="E22" s="704">
        <v>644.95238095238096</v>
      </c>
      <c r="F22" s="566">
        <v>3757</v>
      </c>
      <c r="G22" s="704">
        <v>3881.4666666666667</v>
      </c>
      <c r="H22" s="704">
        <v>2658.6666666666665</v>
      </c>
      <c r="I22" s="704">
        <v>1190.3809523809523</v>
      </c>
      <c r="J22" s="705"/>
      <c r="K22" s="704">
        <v>1682</v>
      </c>
      <c r="L22" s="704">
        <v>1758.5714285714287</v>
      </c>
      <c r="M22" s="566">
        <v>5288</v>
      </c>
      <c r="N22" s="704">
        <v>5782.5333333333338</v>
      </c>
      <c r="O22" s="704">
        <v>3541.9523809523807</v>
      </c>
      <c r="P22" s="704">
        <v>2108.0476190476193</v>
      </c>
      <c r="Q22" s="705"/>
      <c r="R22" s="566">
        <v>2310</v>
      </c>
      <c r="S22" s="566">
        <v>2403.5238095238096</v>
      </c>
      <c r="T22" s="566">
        <v>9045</v>
      </c>
      <c r="U22" s="566">
        <v>9664</v>
      </c>
      <c r="V22" s="566">
        <v>6200.6190476190477</v>
      </c>
      <c r="W22" s="566">
        <v>3298.4285714285716</v>
      </c>
    </row>
    <row r="23" spans="2:23" ht="15.75">
      <c r="B23" s="928" t="s">
        <v>252</v>
      </c>
      <c r="C23" s="929" t="s">
        <v>407</v>
      </c>
      <c r="D23" s="704">
        <v>0</v>
      </c>
      <c r="E23" s="704">
        <v>0</v>
      </c>
      <c r="F23" s="566">
        <v>0</v>
      </c>
      <c r="G23" s="704">
        <v>0</v>
      </c>
      <c r="H23" s="704">
        <v>0</v>
      </c>
      <c r="I23" s="704">
        <v>0</v>
      </c>
      <c r="J23" s="705"/>
      <c r="K23" s="704">
        <v>1</v>
      </c>
      <c r="L23" s="704">
        <v>1.1904761904761905</v>
      </c>
      <c r="M23" s="566">
        <v>1</v>
      </c>
      <c r="N23" s="704">
        <v>1.2666666666666666</v>
      </c>
      <c r="O23" s="704">
        <v>1.1904761904761905</v>
      </c>
      <c r="P23" s="704">
        <v>0</v>
      </c>
      <c r="Q23" s="705"/>
      <c r="R23" s="566">
        <v>1</v>
      </c>
      <c r="S23" s="566">
        <v>1.1904761904761905</v>
      </c>
      <c r="T23" s="566">
        <v>1</v>
      </c>
      <c r="U23" s="566">
        <v>1.2666666666666666</v>
      </c>
      <c r="V23" s="566">
        <v>1.1904761904761905</v>
      </c>
      <c r="W23" s="566">
        <v>0</v>
      </c>
    </row>
    <row r="24" spans="2:23" ht="15.75">
      <c r="B24" s="928" t="s">
        <v>186</v>
      </c>
      <c r="C24" s="929" t="s">
        <v>408</v>
      </c>
      <c r="D24" s="704">
        <v>181</v>
      </c>
      <c r="E24" s="704">
        <v>193</v>
      </c>
      <c r="F24" s="566">
        <v>2756</v>
      </c>
      <c r="G24" s="704">
        <v>3085.2</v>
      </c>
      <c r="H24" s="704">
        <v>2069.5714285714284</v>
      </c>
      <c r="I24" s="704">
        <v>914.57142857142856</v>
      </c>
      <c r="J24" s="705"/>
      <c r="K24" s="704">
        <v>251</v>
      </c>
      <c r="L24" s="704">
        <v>278.76190476190476</v>
      </c>
      <c r="M24" s="566">
        <v>1027</v>
      </c>
      <c r="N24" s="704">
        <v>1241.5999999999999</v>
      </c>
      <c r="O24" s="704">
        <v>686.85714285714289</v>
      </c>
      <c r="P24" s="704">
        <v>494.52380952380952</v>
      </c>
      <c r="Q24" s="705"/>
      <c r="R24" s="566">
        <v>432</v>
      </c>
      <c r="S24" s="566">
        <v>471.76190476190476</v>
      </c>
      <c r="T24" s="566">
        <v>3783</v>
      </c>
      <c r="U24" s="566">
        <v>4326.7999999999993</v>
      </c>
      <c r="V24" s="566">
        <v>2756.4285714285716</v>
      </c>
      <c r="W24" s="566">
        <v>1409.0952380952381</v>
      </c>
    </row>
    <row r="25" spans="2:23" ht="15.75">
      <c r="B25" s="928" t="s">
        <v>177</v>
      </c>
      <c r="C25" s="929" t="s">
        <v>409</v>
      </c>
      <c r="D25" s="704">
        <v>6</v>
      </c>
      <c r="E25" s="704">
        <v>5.3809523809523814</v>
      </c>
      <c r="F25" s="566">
        <v>135</v>
      </c>
      <c r="G25" s="704">
        <v>92.333333333333329</v>
      </c>
      <c r="H25" s="704">
        <v>72.333333333333329</v>
      </c>
      <c r="I25" s="704">
        <v>31.904761904761905</v>
      </c>
      <c r="J25" s="705"/>
      <c r="K25" s="704">
        <v>17</v>
      </c>
      <c r="L25" s="704">
        <v>17</v>
      </c>
      <c r="M25" s="566">
        <v>572</v>
      </c>
      <c r="N25" s="704">
        <v>575.13333333333333</v>
      </c>
      <c r="O25" s="704">
        <v>104.66666666666667</v>
      </c>
      <c r="P25" s="704">
        <v>469.52380952380952</v>
      </c>
      <c r="Q25" s="705"/>
      <c r="R25" s="566">
        <v>23</v>
      </c>
      <c r="S25" s="566">
        <v>22.38095238095238</v>
      </c>
      <c r="T25" s="566">
        <v>707</v>
      </c>
      <c r="U25" s="566">
        <v>667.4666666666667</v>
      </c>
      <c r="V25" s="566">
        <v>177</v>
      </c>
      <c r="W25" s="566">
        <v>501.42857142857144</v>
      </c>
    </row>
    <row r="26" spans="2:23" ht="15.75">
      <c r="B26" s="928" t="s">
        <v>269</v>
      </c>
      <c r="C26" s="929" t="s">
        <v>410</v>
      </c>
      <c r="D26" s="704">
        <v>207</v>
      </c>
      <c r="E26" s="704">
        <v>217.23809523809524</v>
      </c>
      <c r="F26" s="566">
        <v>1780</v>
      </c>
      <c r="G26" s="704">
        <v>1907.6666666666667</v>
      </c>
      <c r="H26" s="704">
        <v>1295.2380952380952</v>
      </c>
      <c r="I26" s="704">
        <v>575.76190476190482</v>
      </c>
      <c r="J26" s="705"/>
      <c r="K26" s="704">
        <v>302</v>
      </c>
      <c r="L26" s="704">
        <v>327.85714285714283</v>
      </c>
      <c r="M26" s="566">
        <v>1545</v>
      </c>
      <c r="N26" s="704">
        <v>1917.6</v>
      </c>
      <c r="O26" s="704">
        <v>1212.8571428571429</v>
      </c>
      <c r="P26" s="704">
        <v>612</v>
      </c>
      <c r="Q26" s="705"/>
      <c r="R26" s="566">
        <v>509</v>
      </c>
      <c r="S26" s="566">
        <v>545.09523809523807</v>
      </c>
      <c r="T26" s="566">
        <v>3325</v>
      </c>
      <c r="U26" s="566">
        <v>3825.2666666666664</v>
      </c>
      <c r="V26" s="566">
        <v>2508.0952380952381</v>
      </c>
      <c r="W26" s="566">
        <v>1187.7619047619048</v>
      </c>
    </row>
    <row r="27" spans="2:23" ht="15.75">
      <c r="B27" s="928" t="s">
        <v>250</v>
      </c>
      <c r="C27" s="929" t="s">
        <v>411</v>
      </c>
      <c r="D27" s="704">
        <v>213</v>
      </c>
      <c r="E27" s="704">
        <v>229.8095238095238</v>
      </c>
      <c r="F27" s="566">
        <v>1593</v>
      </c>
      <c r="G27" s="704">
        <v>2012.4666666666667</v>
      </c>
      <c r="H27" s="704">
        <v>1485.7142857142858</v>
      </c>
      <c r="I27" s="704">
        <v>417.38095238095241</v>
      </c>
      <c r="J27" s="705"/>
      <c r="K27" s="704">
        <v>313</v>
      </c>
      <c r="L27" s="704">
        <v>349.76190476190476</v>
      </c>
      <c r="M27" s="566">
        <v>1087</v>
      </c>
      <c r="N27" s="704">
        <v>1231.8</v>
      </c>
      <c r="O27" s="704">
        <v>770.90476190476193</v>
      </c>
      <c r="P27" s="704">
        <v>425.14285714285717</v>
      </c>
      <c r="Q27" s="705"/>
      <c r="R27" s="566">
        <v>526</v>
      </c>
      <c r="S27" s="566">
        <v>579.57142857142856</v>
      </c>
      <c r="T27" s="566">
        <v>2680</v>
      </c>
      <c r="U27" s="566">
        <v>3244.2666666666664</v>
      </c>
      <c r="V27" s="566">
        <v>2256.6190476190477</v>
      </c>
      <c r="W27" s="566">
        <v>842.52380952380963</v>
      </c>
    </row>
    <row r="28" spans="2:23" ht="15.75">
      <c r="B28" s="928" t="s">
        <v>260</v>
      </c>
      <c r="C28" s="929" t="s">
        <v>412</v>
      </c>
      <c r="D28" s="704">
        <v>140</v>
      </c>
      <c r="E28" s="704">
        <v>144.33333333333334</v>
      </c>
      <c r="F28" s="566">
        <v>2220</v>
      </c>
      <c r="G28" s="704">
        <v>2093.1999999999998</v>
      </c>
      <c r="H28" s="704">
        <v>1833.6666666666667</v>
      </c>
      <c r="I28" s="704">
        <v>321.95238095238096</v>
      </c>
      <c r="J28" s="705"/>
      <c r="K28" s="704">
        <v>98</v>
      </c>
      <c r="L28" s="704">
        <v>105.38095238095238</v>
      </c>
      <c r="M28" s="566">
        <v>583</v>
      </c>
      <c r="N28" s="704">
        <v>999.86666666666667</v>
      </c>
      <c r="O28" s="704">
        <v>750.61904761904759</v>
      </c>
      <c r="P28" s="704">
        <v>133.33333333333334</v>
      </c>
      <c r="Q28" s="705"/>
      <c r="R28" s="566">
        <v>238</v>
      </c>
      <c r="S28" s="566">
        <v>249.71428571428572</v>
      </c>
      <c r="T28" s="566">
        <v>2803</v>
      </c>
      <c r="U28" s="566">
        <v>3093.0666666666666</v>
      </c>
      <c r="V28" s="566">
        <v>2584.2857142857142</v>
      </c>
      <c r="W28" s="566">
        <v>455.28571428571433</v>
      </c>
    </row>
    <row r="29" spans="2:23" ht="15.75">
      <c r="B29" s="928" t="s">
        <v>413</v>
      </c>
      <c r="C29" s="929" t="s">
        <v>414</v>
      </c>
      <c r="D29" s="704">
        <v>809</v>
      </c>
      <c r="E29" s="704">
        <v>844.47619047619048</v>
      </c>
      <c r="F29" s="566">
        <v>5699</v>
      </c>
      <c r="G29" s="704">
        <v>6338.2</v>
      </c>
      <c r="H29" s="704">
        <v>4967.1428571428569</v>
      </c>
      <c r="I29" s="704">
        <v>1230</v>
      </c>
      <c r="J29" s="705"/>
      <c r="K29" s="704">
        <v>1241</v>
      </c>
      <c r="L29" s="704">
        <v>1357.4761904761904</v>
      </c>
      <c r="M29" s="566">
        <v>4556</v>
      </c>
      <c r="N29" s="704">
        <v>5499.5333333333338</v>
      </c>
      <c r="O29" s="704">
        <v>4103.1904761904761</v>
      </c>
      <c r="P29" s="704">
        <v>1145.1904761904761</v>
      </c>
      <c r="Q29" s="705"/>
      <c r="R29" s="566">
        <v>2050</v>
      </c>
      <c r="S29" s="566">
        <v>2201.9523809523807</v>
      </c>
      <c r="T29" s="566">
        <v>10255</v>
      </c>
      <c r="U29" s="566">
        <v>11837.733333333334</v>
      </c>
      <c r="V29" s="566">
        <v>9070.3333333333321</v>
      </c>
      <c r="W29" s="566">
        <v>2375.1904761904761</v>
      </c>
    </row>
    <row r="30" spans="2:23" ht="15.75">
      <c r="B30" s="928" t="s">
        <v>253</v>
      </c>
      <c r="C30" s="929" t="s">
        <v>415</v>
      </c>
      <c r="D30" s="704">
        <v>82</v>
      </c>
      <c r="E30" s="704">
        <v>84.761904761904759</v>
      </c>
      <c r="F30" s="566">
        <v>911</v>
      </c>
      <c r="G30" s="704">
        <v>1010.6666666666666</v>
      </c>
      <c r="H30" s="704">
        <v>655.19047619047615</v>
      </c>
      <c r="I30" s="704">
        <v>328.85714285714283</v>
      </c>
      <c r="J30" s="705"/>
      <c r="K30" s="704">
        <v>121</v>
      </c>
      <c r="L30" s="704">
        <v>128.66666666666666</v>
      </c>
      <c r="M30" s="566">
        <v>619</v>
      </c>
      <c r="N30" s="704">
        <v>694.33333333333337</v>
      </c>
      <c r="O30" s="704">
        <v>454.1904761904762</v>
      </c>
      <c r="P30" s="704">
        <v>220.04761904761904</v>
      </c>
      <c r="Q30" s="705"/>
      <c r="R30" s="566">
        <v>203</v>
      </c>
      <c r="S30" s="566">
        <v>213.42857142857142</v>
      </c>
      <c r="T30" s="566">
        <v>1530</v>
      </c>
      <c r="U30" s="566">
        <v>1705</v>
      </c>
      <c r="V30" s="566">
        <v>1109.3809523809523</v>
      </c>
      <c r="W30" s="566">
        <v>548.90476190476193</v>
      </c>
    </row>
    <row r="31" spans="2:23" ht="15.75">
      <c r="B31" s="928" t="s">
        <v>254</v>
      </c>
      <c r="C31" s="929" t="s">
        <v>416</v>
      </c>
      <c r="D31" s="704">
        <v>99</v>
      </c>
      <c r="E31" s="704">
        <v>100.23809523809524</v>
      </c>
      <c r="F31" s="566">
        <v>915</v>
      </c>
      <c r="G31" s="704">
        <v>1173.3333333333333</v>
      </c>
      <c r="H31" s="704">
        <v>774.09523809523807</v>
      </c>
      <c r="I31" s="704">
        <v>333.61904761904759</v>
      </c>
      <c r="J31" s="705"/>
      <c r="K31" s="704">
        <v>138</v>
      </c>
      <c r="L31" s="704">
        <v>148.33333333333334</v>
      </c>
      <c r="M31" s="566">
        <v>502</v>
      </c>
      <c r="N31" s="704">
        <v>672.4666666666667</v>
      </c>
      <c r="O31" s="704">
        <v>431.33333333333331</v>
      </c>
      <c r="P31" s="704">
        <v>192.52380952380952</v>
      </c>
      <c r="Q31" s="705"/>
      <c r="R31" s="566">
        <v>237</v>
      </c>
      <c r="S31" s="566">
        <v>248.57142857142858</v>
      </c>
      <c r="T31" s="566">
        <v>1417</v>
      </c>
      <c r="U31" s="566">
        <v>1845.8</v>
      </c>
      <c r="V31" s="566">
        <v>1205.4285714285713</v>
      </c>
      <c r="W31" s="566">
        <v>526.14285714285711</v>
      </c>
    </row>
    <row r="32" spans="2:23" ht="15.75">
      <c r="B32" s="928" t="s">
        <v>270</v>
      </c>
      <c r="C32" s="929" t="s">
        <v>417</v>
      </c>
      <c r="D32" s="704">
        <v>353</v>
      </c>
      <c r="E32" s="704">
        <v>354.76190476190476</v>
      </c>
      <c r="F32" s="566">
        <v>3837</v>
      </c>
      <c r="G32" s="704">
        <v>3927.4</v>
      </c>
      <c r="H32" s="704">
        <v>3074.1904761904761</v>
      </c>
      <c r="I32" s="704">
        <v>794.33333333333337</v>
      </c>
      <c r="J32" s="705"/>
      <c r="K32" s="704">
        <v>445</v>
      </c>
      <c r="L32" s="704">
        <v>474.85714285714283</v>
      </c>
      <c r="M32" s="566">
        <v>1829</v>
      </c>
      <c r="N32" s="704">
        <v>2163.3333333333335</v>
      </c>
      <c r="O32" s="704">
        <v>1596.4761904761904</v>
      </c>
      <c r="P32" s="704">
        <v>476.71428571428572</v>
      </c>
      <c r="Q32" s="705"/>
      <c r="R32" s="566">
        <v>798</v>
      </c>
      <c r="S32" s="566">
        <v>829.61904761904759</v>
      </c>
      <c r="T32" s="566">
        <v>5666</v>
      </c>
      <c r="U32" s="566">
        <v>6090.7333333333336</v>
      </c>
      <c r="V32" s="566">
        <v>4670.6666666666661</v>
      </c>
      <c r="W32" s="566">
        <v>1271.047619047619</v>
      </c>
    </row>
    <row r="33" spans="2:23" ht="15.75">
      <c r="B33" s="928" t="s">
        <v>271</v>
      </c>
      <c r="C33" s="929" t="s">
        <v>418</v>
      </c>
      <c r="D33" s="704">
        <v>146</v>
      </c>
      <c r="E33" s="704">
        <v>156.76190476190476</v>
      </c>
      <c r="F33" s="566">
        <v>2495</v>
      </c>
      <c r="G33" s="704">
        <v>3144.1333333333332</v>
      </c>
      <c r="H33" s="704">
        <v>2562.3809523809523</v>
      </c>
      <c r="I33" s="704">
        <v>683.57142857142856</v>
      </c>
      <c r="J33" s="705"/>
      <c r="K33" s="704">
        <v>184</v>
      </c>
      <c r="L33" s="704">
        <v>205.28571428571428</v>
      </c>
      <c r="M33" s="566">
        <v>2147</v>
      </c>
      <c r="N33" s="704">
        <v>4389.666666666667</v>
      </c>
      <c r="O33" s="704">
        <v>2950.7619047619046</v>
      </c>
      <c r="P33" s="704">
        <v>959.85714285714289</v>
      </c>
      <c r="Q33" s="705"/>
      <c r="R33" s="566">
        <v>330</v>
      </c>
      <c r="S33" s="566">
        <v>362.04761904761904</v>
      </c>
      <c r="T33" s="566">
        <v>4642</v>
      </c>
      <c r="U33" s="566">
        <v>7533.8</v>
      </c>
      <c r="V33" s="566">
        <v>5513.1428571428569</v>
      </c>
      <c r="W33" s="566">
        <v>1643.4285714285716</v>
      </c>
    </row>
    <row r="34" spans="2:23" ht="15.75">
      <c r="B34" s="928" t="s">
        <v>182</v>
      </c>
      <c r="C34" s="929" t="s">
        <v>419</v>
      </c>
      <c r="D34" s="704">
        <v>63</v>
      </c>
      <c r="E34" s="704">
        <v>55.904761904761905</v>
      </c>
      <c r="F34" s="566">
        <v>2030</v>
      </c>
      <c r="G34" s="704">
        <v>875.66666666666663</v>
      </c>
      <c r="H34" s="704">
        <v>881.19047619047615</v>
      </c>
      <c r="I34" s="704">
        <v>243.71428571428572</v>
      </c>
      <c r="J34" s="705"/>
      <c r="K34" s="704">
        <v>81</v>
      </c>
      <c r="L34" s="704">
        <v>87.714285714285708</v>
      </c>
      <c r="M34" s="566">
        <v>707</v>
      </c>
      <c r="N34" s="704">
        <v>734.93333333333328</v>
      </c>
      <c r="O34" s="704">
        <v>587.57142857142856</v>
      </c>
      <c r="P34" s="704">
        <v>139.71428571428572</v>
      </c>
      <c r="Q34" s="705"/>
      <c r="R34" s="566">
        <v>144</v>
      </c>
      <c r="S34" s="566">
        <v>143.61904761904762</v>
      </c>
      <c r="T34" s="566">
        <v>2737</v>
      </c>
      <c r="U34" s="566">
        <v>1610.6</v>
      </c>
      <c r="V34" s="566">
        <v>1468.7619047619046</v>
      </c>
      <c r="W34" s="566">
        <v>383.42857142857144</v>
      </c>
    </row>
    <row r="35" spans="2:23" ht="15.75">
      <c r="B35" s="928" t="s">
        <v>261</v>
      </c>
      <c r="C35" s="929" t="s">
        <v>420</v>
      </c>
      <c r="D35" s="704">
        <v>124</v>
      </c>
      <c r="E35" s="704">
        <v>134.1904761904762</v>
      </c>
      <c r="F35" s="566">
        <v>695</v>
      </c>
      <c r="G35" s="704">
        <v>784.4666666666667</v>
      </c>
      <c r="H35" s="704">
        <v>553.04761904761904</v>
      </c>
      <c r="I35" s="704">
        <v>204.71428571428572</v>
      </c>
      <c r="J35" s="705"/>
      <c r="K35" s="704">
        <v>588</v>
      </c>
      <c r="L35" s="704">
        <v>652.14285714285711</v>
      </c>
      <c r="M35" s="566">
        <v>1912</v>
      </c>
      <c r="N35" s="704">
        <v>2208.0666666666666</v>
      </c>
      <c r="O35" s="704">
        <v>1561.047619047619</v>
      </c>
      <c r="P35" s="704">
        <v>570.80952380952385</v>
      </c>
      <c r="Q35" s="705"/>
      <c r="R35" s="566">
        <v>712</v>
      </c>
      <c r="S35" s="566">
        <v>786.33333333333326</v>
      </c>
      <c r="T35" s="566">
        <v>2607</v>
      </c>
      <c r="U35" s="566">
        <v>2992.5333333333333</v>
      </c>
      <c r="V35" s="566">
        <v>2114.0952380952381</v>
      </c>
      <c r="W35" s="566">
        <v>775.52380952380963</v>
      </c>
    </row>
    <row r="36" spans="2:23" ht="15.75">
      <c r="B36" s="928" t="s">
        <v>272</v>
      </c>
      <c r="C36" s="929" t="s">
        <v>421</v>
      </c>
      <c r="D36" s="704">
        <v>162</v>
      </c>
      <c r="E36" s="704">
        <v>163.14285714285714</v>
      </c>
      <c r="F36" s="566">
        <v>912</v>
      </c>
      <c r="G36" s="704">
        <v>979</v>
      </c>
      <c r="H36" s="704">
        <v>584.38095238095241</v>
      </c>
      <c r="I36" s="704">
        <v>381.52380952380952</v>
      </c>
      <c r="J36" s="932"/>
      <c r="K36" s="704">
        <v>689</v>
      </c>
      <c r="L36" s="704">
        <v>746.47619047619048</v>
      </c>
      <c r="M36" s="566">
        <v>2426</v>
      </c>
      <c r="N36" s="704">
        <v>2832.1333333333332</v>
      </c>
      <c r="O36" s="704">
        <v>1393.8095238095239</v>
      </c>
      <c r="P36" s="704">
        <v>1327.7619047619048</v>
      </c>
      <c r="Q36" s="705"/>
      <c r="R36" s="566">
        <v>851</v>
      </c>
      <c r="S36" s="566">
        <v>909.61904761904759</v>
      </c>
      <c r="T36" s="566">
        <v>3338</v>
      </c>
      <c r="U36" s="566">
        <v>3811.1333333333332</v>
      </c>
      <c r="V36" s="566">
        <v>1978.1904761904761</v>
      </c>
      <c r="W36" s="566">
        <v>1709.2857142857142</v>
      </c>
    </row>
    <row r="37" spans="2:23" ht="15.75">
      <c r="B37" s="928" t="s">
        <v>273</v>
      </c>
      <c r="C37" s="929" t="s">
        <v>422</v>
      </c>
      <c r="D37" s="704">
        <v>235</v>
      </c>
      <c r="E37" s="704">
        <v>241.95238095238096</v>
      </c>
      <c r="F37" s="566">
        <v>1512</v>
      </c>
      <c r="G37" s="704">
        <v>1676.2</v>
      </c>
      <c r="H37" s="704">
        <v>1280.5714285714287</v>
      </c>
      <c r="I37" s="704">
        <v>357.85714285714283</v>
      </c>
      <c r="J37" s="705"/>
      <c r="K37" s="704">
        <v>730</v>
      </c>
      <c r="L37" s="704">
        <v>793.28571428571433</v>
      </c>
      <c r="M37" s="566">
        <v>2156</v>
      </c>
      <c r="N37" s="704">
        <v>2647.1333333333332</v>
      </c>
      <c r="O37" s="704">
        <v>1974.9047619047619</v>
      </c>
      <c r="P37" s="704">
        <v>540.52380952380952</v>
      </c>
      <c r="Q37" s="705"/>
      <c r="R37" s="566">
        <v>965</v>
      </c>
      <c r="S37" s="566">
        <v>1035.2380952380954</v>
      </c>
      <c r="T37" s="566">
        <v>3668</v>
      </c>
      <c r="U37" s="566">
        <v>4323.333333333333</v>
      </c>
      <c r="V37" s="566">
        <v>3255.4761904761908</v>
      </c>
      <c r="W37" s="566">
        <v>898.38095238095229</v>
      </c>
    </row>
    <row r="38" spans="2:23" ht="15.75">
      <c r="B38" s="928" t="s">
        <v>274</v>
      </c>
      <c r="C38" s="929" t="s">
        <v>423</v>
      </c>
      <c r="D38" s="704">
        <v>20</v>
      </c>
      <c r="E38" s="704">
        <v>18.714285714285715</v>
      </c>
      <c r="F38" s="566">
        <v>183</v>
      </c>
      <c r="G38" s="704">
        <v>116.06666666666666</v>
      </c>
      <c r="H38" s="704">
        <v>98.714285714285708</v>
      </c>
      <c r="I38" s="704">
        <v>36.61904761904762</v>
      </c>
      <c r="J38" s="705"/>
      <c r="K38" s="704">
        <v>53</v>
      </c>
      <c r="L38" s="704">
        <v>59.19047619047619</v>
      </c>
      <c r="M38" s="566">
        <v>126</v>
      </c>
      <c r="N38" s="704">
        <v>150.53333333333333</v>
      </c>
      <c r="O38" s="704">
        <v>96.952380952380949</v>
      </c>
      <c r="P38" s="704">
        <v>46.952380952380949</v>
      </c>
      <c r="Q38" s="705"/>
      <c r="R38" s="566">
        <v>73</v>
      </c>
      <c r="S38" s="566">
        <v>77.904761904761898</v>
      </c>
      <c r="T38" s="566">
        <v>309</v>
      </c>
      <c r="U38" s="566">
        <v>266.60000000000002</v>
      </c>
      <c r="V38" s="566">
        <v>195.66666666666666</v>
      </c>
      <c r="W38" s="566">
        <v>83.571428571428569</v>
      </c>
    </row>
    <row r="39" spans="2:23" ht="15.75">
      <c r="B39" s="928" t="s">
        <v>275</v>
      </c>
      <c r="C39" s="929" t="s">
        <v>424</v>
      </c>
      <c r="D39" s="704">
        <v>7</v>
      </c>
      <c r="E39" s="704">
        <v>6.8095238095238093</v>
      </c>
      <c r="F39" s="566">
        <v>33</v>
      </c>
      <c r="G39" s="704">
        <v>29.733333333333334</v>
      </c>
      <c r="H39" s="704">
        <v>23.61904761904762</v>
      </c>
      <c r="I39" s="704">
        <v>6.5714285714285712</v>
      </c>
      <c r="J39" s="705"/>
      <c r="K39" s="704">
        <v>23</v>
      </c>
      <c r="L39" s="704">
        <v>24.142857142857142</v>
      </c>
      <c r="M39" s="566">
        <v>89</v>
      </c>
      <c r="N39" s="704">
        <v>105.33333333333333</v>
      </c>
      <c r="O39" s="704">
        <v>67.095238095238102</v>
      </c>
      <c r="P39" s="704">
        <v>34.38095238095238</v>
      </c>
      <c r="Q39" s="705"/>
      <c r="R39" s="566">
        <v>30</v>
      </c>
      <c r="S39" s="566">
        <v>30.952380952380953</v>
      </c>
      <c r="T39" s="566">
        <v>122</v>
      </c>
      <c r="U39" s="566">
        <v>135.06666666666666</v>
      </c>
      <c r="V39" s="566">
        <v>90.714285714285722</v>
      </c>
      <c r="W39" s="566">
        <v>40.952380952380949</v>
      </c>
    </row>
    <row r="40" spans="2:23" ht="15.75">
      <c r="B40" s="928" t="s">
        <v>425</v>
      </c>
      <c r="C40" s="929" t="s">
        <v>426</v>
      </c>
      <c r="D40" s="704">
        <v>5</v>
      </c>
      <c r="E40" s="704">
        <v>5.0476190476190474</v>
      </c>
      <c r="F40" s="566">
        <v>12</v>
      </c>
      <c r="G40" s="704">
        <v>13.2</v>
      </c>
      <c r="H40" s="704">
        <v>12.857142857142858</v>
      </c>
      <c r="I40" s="704">
        <v>0</v>
      </c>
      <c r="J40" s="705"/>
      <c r="K40" s="704">
        <v>10</v>
      </c>
      <c r="L40" s="704">
        <v>11.80952380952381</v>
      </c>
      <c r="M40" s="566">
        <v>22</v>
      </c>
      <c r="N40" s="704">
        <v>33</v>
      </c>
      <c r="O40" s="704">
        <v>21.428571428571427</v>
      </c>
      <c r="P40" s="704">
        <v>9.4285714285714288</v>
      </c>
      <c r="Q40" s="705"/>
      <c r="R40" s="566">
        <v>15</v>
      </c>
      <c r="S40" s="566">
        <v>16.857142857142858</v>
      </c>
      <c r="T40" s="566">
        <v>34</v>
      </c>
      <c r="U40" s="566">
        <v>46.2</v>
      </c>
      <c r="V40" s="566">
        <v>34.285714285714285</v>
      </c>
      <c r="W40" s="566">
        <v>9.4285714285714288</v>
      </c>
    </row>
    <row r="41" spans="2:23" ht="15.75">
      <c r="B41" s="928" t="s">
        <v>276</v>
      </c>
      <c r="C41" s="929" t="s">
        <v>427</v>
      </c>
      <c r="D41" s="704">
        <v>44</v>
      </c>
      <c r="E41" s="704">
        <v>48.80952380952381</v>
      </c>
      <c r="F41" s="566">
        <v>385</v>
      </c>
      <c r="G41" s="704">
        <v>406.46666666666664</v>
      </c>
      <c r="H41" s="704">
        <v>287.47619047619048</v>
      </c>
      <c r="I41" s="704">
        <v>111.9047619047619</v>
      </c>
      <c r="J41" s="705"/>
      <c r="K41" s="704">
        <v>129</v>
      </c>
      <c r="L41" s="704">
        <v>141.1904761904762</v>
      </c>
      <c r="M41" s="566">
        <v>347</v>
      </c>
      <c r="N41" s="704">
        <v>416.33333333333331</v>
      </c>
      <c r="O41" s="704">
        <v>265.09523809523807</v>
      </c>
      <c r="P41" s="704">
        <v>131.28571428571428</v>
      </c>
      <c r="Q41" s="705"/>
      <c r="R41" s="566">
        <v>173</v>
      </c>
      <c r="S41" s="566">
        <v>190</v>
      </c>
      <c r="T41" s="566">
        <v>732</v>
      </c>
      <c r="U41" s="566">
        <v>822.8</v>
      </c>
      <c r="V41" s="566">
        <v>552.57142857142856</v>
      </c>
      <c r="W41" s="566">
        <v>243.19047619047618</v>
      </c>
    </row>
    <row r="42" spans="2:23" ht="15.75">
      <c r="B42" s="928" t="s">
        <v>277</v>
      </c>
      <c r="C42" s="929" t="s">
        <v>428</v>
      </c>
      <c r="D42" s="704">
        <v>3</v>
      </c>
      <c r="E42" s="704">
        <v>3.2857142857142856</v>
      </c>
      <c r="F42" s="566">
        <v>6</v>
      </c>
      <c r="G42" s="704">
        <v>6.4</v>
      </c>
      <c r="H42" s="704">
        <v>3</v>
      </c>
      <c r="I42" s="704">
        <v>3.2857142857142856</v>
      </c>
      <c r="J42" s="705"/>
      <c r="K42" s="704">
        <v>15</v>
      </c>
      <c r="L42" s="704">
        <v>15.857142857142858</v>
      </c>
      <c r="M42" s="566">
        <v>39</v>
      </c>
      <c r="N42" s="704">
        <v>44.266666666666666</v>
      </c>
      <c r="O42" s="704">
        <v>29.523809523809526</v>
      </c>
      <c r="P42" s="704">
        <v>13.238095238095237</v>
      </c>
      <c r="Q42" s="705"/>
      <c r="R42" s="566">
        <v>18</v>
      </c>
      <c r="S42" s="566">
        <v>19.142857142857142</v>
      </c>
      <c r="T42" s="566">
        <v>45</v>
      </c>
      <c r="U42" s="566">
        <v>50.666666666666664</v>
      </c>
      <c r="V42" s="566">
        <v>32.523809523809526</v>
      </c>
      <c r="W42" s="566">
        <v>16.523809523809522</v>
      </c>
    </row>
    <row r="43" spans="2:23" ht="15.75">
      <c r="B43" s="928" t="s">
        <v>278</v>
      </c>
      <c r="C43" s="929" t="s">
        <v>429</v>
      </c>
      <c r="D43" s="704">
        <v>295</v>
      </c>
      <c r="E43" s="704">
        <v>323.14285714285717</v>
      </c>
      <c r="F43" s="566">
        <v>1071</v>
      </c>
      <c r="G43" s="704">
        <v>1338.4</v>
      </c>
      <c r="H43" s="704">
        <v>814.04761904761904</v>
      </c>
      <c r="I43" s="704">
        <v>452.8095238095238</v>
      </c>
      <c r="J43" s="705"/>
      <c r="K43" s="704">
        <v>2305</v>
      </c>
      <c r="L43" s="704">
        <v>2550.8571428571427</v>
      </c>
      <c r="M43" s="566">
        <v>4810</v>
      </c>
      <c r="N43" s="704">
        <v>5674.8666666666668</v>
      </c>
      <c r="O43" s="704">
        <v>3316.0952380952381</v>
      </c>
      <c r="P43" s="704">
        <v>2137.2380952380954</v>
      </c>
      <c r="Q43" s="705"/>
      <c r="R43" s="566">
        <v>2600</v>
      </c>
      <c r="S43" s="566">
        <v>2874</v>
      </c>
      <c r="T43" s="566">
        <v>5881</v>
      </c>
      <c r="U43" s="566">
        <v>7013.2666666666664</v>
      </c>
      <c r="V43" s="566">
        <v>4130.1428571428569</v>
      </c>
      <c r="W43" s="566">
        <v>2590.0476190476193</v>
      </c>
    </row>
    <row r="44" spans="2:23" ht="15.75">
      <c r="B44" s="928" t="s">
        <v>279</v>
      </c>
      <c r="C44" s="929" t="s">
        <v>430</v>
      </c>
      <c r="D44" s="704">
        <v>34</v>
      </c>
      <c r="E44" s="704">
        <v>37.714285714285715</v>
      </c>
      <c r="F44" s="566">
        <v>141</v>
      </c>
      <c r="G44" s="704">
        <v>184.93333333333334</v>
      </c>
      <c r="H44" s="704">
        <v>138.1904761904762</v>
      </c>
      <c r="I44" s="704">
        <v>34.476190476190474</v>
      </c>
      <c r="J44" s="705"/>
      <c r="K44" s="704">
        <v>139</v>
      </c>
      <c r="L44" s="704">
        <v>154.23809523809524</v>
      </c>
      <c r="M44" s="566">
        <v>311</v>
      </c>
      <c r="N44" s="704">
        <v>363.66666666666669</v>
      </c>
      <c r="O44" s="704">
        <v>272.76190476190476</v>
      </c>
      <c r="P44" s="704">
        <v>77.476190476190482</v>
      </c>
      <c r="Q44" s="705"/>
      <c r="R44" s="566">
        <v>173</v>
      </c>
      <c r="S44" s="566">
        <v>191.95238095238096</v>
      </c>
      <c r="T44" s="566">
        <v>452</v>
      </c>
      <c r="U44" s="566">
        <v>548.6</v>
      </c>
      <c r="V44" s="566">
        <v>410.95238095238096</v>
      </c>
      <c r="W44" s="566">
        <v>111.95238095238096</v>
      </c>
    </row>
    <row r="45" spans="2:23" ht="15.75">
      <c r="B45" s="928" t="s">
        <v>280</v>
      </c>
      <c r="C45" s="929" t="s">
        <v>431</v>
      </c>
      <c r="D45" s="704">
        <v>623</v>
      </c>
      <c r="E45" s="704">
        <v>685.52380952380952</v>
      </c>
      <c r="F45" s="566">
        <v>2443</v>
      </c>
      <c r="G45" s="704">
        <v>2792.0666666666666</v>
      </c>
      <c r="H45" s="704">
        <v>2030.047619047619</v>
      </c>
      <c r="I45" s="704">
        <v>672.80952380952385</v>
      </c>
      <c r="J45" s="705"/>
      <c r="K45" s="704">
        <v>4006</v>
      </c>
      <c r="L45" s="704">
        <v>4457.2857142857147</v>
      </c>
      <c r="M45" s="566">
        <v>9053</v>
      </c>
      <c r="N45" s="704">
        <v>10852.466666666667</v>
      </c>
      <c r="O45" s="704">
        <v>8032.2380952380954</v>
      </c>
      <c r="P45" s="704">
        <v>2352.1428571428573</v>
      </c>
      <c r="Q45" s="705"/>
      <c r="R45" s="566">
        <v>4629</v>
      </c>
      <c r="S45" s="566">
        <v>5142.8095238095239</v>
      </c>
      <c r="T45" s="566">
        <v>11496</v>
      </c>
      <c r="U45" s="566">
        <v>13644.533333333333</v>
      </c>
      <c r="V45" s="566">
        <v>10062.285714285714</v>
      </c>
      <c r="W45" s="566">
        <v>3024.9523809523812</v>
      </c>
    </row>
    <row r="46" spans="2:23" ht="15.75">
      <c r="B46" s="928" t="s">
        <v>281</v>
      </c>
      <c r="C46" s="929" t="s">
        <v>432</v>
      </c>
      <c r="D46" s="704">
        <v>696</v>
      </c>
      <c r="E46" s="704">
        <v>714.04761904761904</v>
      </c>
      <c r="F46" s="566">
        <v>3572</v>
      </c>
      <c r="G46" s="704">
        <v>4055.8666666666668</v>
      </c>
      <c r="H46" s="704">
        <v>2985.8571428571427</v>
      </c>
      <c r="I46" s="704">
        <v>957.66666666666663</v>
      </c>
      <c r="J46" s="705"/>
      <c r="K46" s="704">
        <v>6394</v>
      </c>
      <c r="L46" s="704">
        <v>7197.2857142857147</v>
      </c>
      <c r="M46" s="566">
        <v>13564</v>
      </c>
      <c r="N46" s="704">
        <v>16965.466666666667</v>
      </c>
      <c r="O46" s="704">
        <v>12170.857142857143</v>
      </c>
      <c r="P46" s="704">
        <v>3886.6666666666665</v>
      </c>
      <c r="Q46" s="705"/>
      <c r="R46" s="566">
        <v>7090</v>
      </c>
      <c r="S46" s="566">
        <v>7911.3333333333339</v>
      </c>
      <c r="T46" s="566">
        <v>17136</v>
      </c>
      <c r="U46" s="566">
        <v>21021.333333333336</v>
      </c>
      <c r="V46" s="566">
        <v>15156.714285714286</v>
      </c>
      <c r="W46" s="566">
        <v>4844.333333333333</v>
      </c>
    </row>
    <row r="47" spans="2:23" ht="15.75">
      <c r="B47" s="928" t="s">
        <v>282</v>
      </c>
      <c r="C47" s="929" t="s">
        <v>433</v>
      </c>
      <c r="D47" s="704">
        <v>3070</v>
      </c>
      <c r="E47" s="704">
        <v>3235.8095238095239</v>
      </c>
      <c r="F47" s="566">
        <v>19919</v>
      </c>
      <c r="G47" s="704">
        <v>22349.933333333334</v>
      </c>
      <c r="H47" s="704">
        <v>14239.190476190477</v>
      </c>
      <c r="I47" s="704">
        <v>7476.7142857142853</v>
      </c>
      <c r="J47" s="705"/>
      <c r="K47" s="704">
        <v>11431</v>
      </c>
      <c r="L47" s="704">
        <v>12292.809523809523</v>
      </c>
      <c r="M47" s="566">
        <v>34128</v>
      </c>
      <c r="N47" s="704">
        <v>39421.73333333333</v>
      </c>
      <c r="O47" s="704">
        <v>22476.952380952382</v>
      </c>
      <c r="P47" s="704">
        <v>15527.285714285714</v>
      </c>
      <c r="Q47" s="705"/>
      <c r="R47" s="566">
        <v>14501</v>
      </c>
      <c r="S47" s="566">
        <v>15528.619047619046</v>
      </c>
      <c r="T47" s="566">
        <v>54047</v>
      </c>
      <c r="U47" s="566">
        <v>61771.666666666664</v>
      </c>
      <c r="V47" s="566">
        <v>36716.142857142855</v>
      </c>
      <c r="W47" s="566">
        <v>23004</v>
      </c>
    </row>
    <row r="48" spans="2:23" ht="15.75">
      <c r="B48" s="928" t="s">
        <v>283</v>
      </c>
      <c r="C48" s="929" t="s">
        <v>434</v>
      </c>
      <c r="D48" s="704">
        <v>1563</v>
      </c>
      <c r="E48" s="704">
        <v>1644.952380952381</v>
      </c>
      <c r="F48" s="566">
        <v>6921</v>
      </c>
      <c r="G48" s="704">
        <v>7663.6</v>
      </c>
      <c r="H48" s="704">
        <v>3752.6666666666665</v>
      </c>
      <c r="I48" s="704">
        <v>3705.9047619047619</v>
      </c>
      <c r="J48" s="705"/>
      <c r="K48" s="704">
        <v>25730</v>
      </c>
      <c r="L48" s="704">
        <v>28106.952380952382</v>
      </c>
      <c r="M48" s="566">
        <v>59837</v>
      </c>
      <c r="N48" s="704">
        <v>69308.333333333328</v>
      </c>
      <c r="O48" s="704">
        <v>20997.333333333332</v>
      </c>
      <c r="P48" s="704">
        <v>45821.571428571428</v>
      </c>
      <c r="Q48" s="705"/>
      <c r="R48" s="566">
        <v>27293</v>
      </c>
      <c r="S48" s="566">
        <v>29751.904761904763</v>
      </c>
      <c r="T48" s="566">
        <v>66758</v>
      </c>
      <c r="U48" s="566">
        <v>76971.933333333334</v>
      </c>
      <c r="V48" s="566">
        <v>24750</v>
      </c>
      <c r="W48" s="566">
        <v>49527.476190476191</v>
      </c>
    </row>
    <row r="49" spans="2:23" ht="15.75">
      <c r="B49" s="928" t="s">
        <v>435</v>
      </c>
      <c r="C49" s="929" t="s">
        <v>436</v>
      </c>
      <c r="D49" s="704">
        <v>533</v>
      </c>
      <c r="E49" s="704">
        <v>567.95238095238096</v>
      </c>
      <c r="F49" s="566">
        <v>2111</v>
      </c>
      <c r="G49" s="704">
        <v>2392.1999999999998</v>
      </c>
      <c r="H49" s="704">
        <v>1775.4285714285713</v>
      </c>
      <c r="I49" s="704">
        <v>545.61904761904759</v>
      </c>
      <c r="J49" s="705"/>
      <c r="K49" s="704">
        <v>7007</v>
      </c>
      <c r="L49" s="704">
        <v>7766.8095238095239</v>
      </c>
      <c r="M49" s="566">
        <v>23130</v>
      </c>
      <c r="N49" s="704">
        <v>25850.799999999999</v>
      </c>
      <c r="O49" s="704">
        <v>21102.095238095237</v>
      </c>
      <c r="P49" s="704">
        <v>4040.5238095238096</v>
      </c>
      <c r="Q49" s="705"/>
      <c r="R49" s="566">
        <v>7540</v>
      </c>
      <c r="S49" s="566">
        <v>8334.7619047619046</v>
      </c>
      <c r="T49" s="566">
        <v>25241</v>
      </c>
      <c r="U49" s="566">
        <v>28243</v>
      </c>
      <c r="V49" s="566">
        <v>22877.523809523809</v>
      </c>
      <c r="W49" s="566">
        <v>4586.1428571428569</v>
      </c>
    </row>
    <row r="50" spans="2:23" ht="15.75">
      <c r="B50" s="928" t="s">
        <v>437</v>
      </c>
      <c r="C50" s="929" t="s">
        <v>438</v>
      </c>
      <c r="D50" s="704">
        <v>50</v>
      </c>
      <c r="E50" s="704">
        <v>52.666666666666664</v>
      </c>
      <c r="F50" s="566">
        <v>321</v>
      </c>
      <c r="G50" s="704">
        <v>371.06666666666666</v>
      </c>
      <c r="H50" s="704">
        <v>265.42857142857144</v>
      </c>
      <c r="I50" s="704">
        <v>95.428571428571431</v>
      </c>
      <c r="J50" s="705"/>
      <c r="K50" s="704">
        <v>277</v>
      </c>
      <c r="L50" s="704">
        <v>312.23809523809524</v>
      </c>
      <c r="M50" s="566">
        <v>930</v>
      </c>
      <c r="N50" s="704">
        <v>1255.8</v>
      </c>
      <c r="O50" s="704">
        <v>763.38095238095241</v>
      </c>
      <c r="P50" s="704">
        <v>409.47619047619048</v>
      </c>
      <c r="Q50" s="705"/>
      <c r="R50" s="566">
        <v>327</v>
      </c>
      <c r="S50" s="566">
        <v>364.90476190476193</v>
      </c>
      <c r="T50" s="566">
        <v>1251</v>
      </c>
      <c r="U50" s="566">
        <v>1626.8666666666666</v>
      </c>
      <c r="V50" s="566">
        <v>1028.8095238095239</v>
      </c>
      <c r="W50" s="566">
        <v>504.90476190476193</v>
      </c>
    </row>
    <row r="51" spans="2:23" ht="15.75">
      <c r="B51" s="928" t="s">
        <v>439</v>
      </c>
      <c r="C51" s="929" t="s">
        <v>440</v>
      </c>
      <c r="D51" s="704">
        <v>15</v>
      </c>
      <c r="E51" s="704">
        <v>18.80952380952381</v>
      </c>
      <c r="F51" s="566">
        <v>604</v>
      </c>
      <c r="G51" s="704">
        <v>702.86666666666667</v>
      </c>
      <c r="H51" s="704">
        <v>362.42857142857144</v>
      </c>
      <c r="I51" s="704">
        <v>317.09523809523807</v>
      </c>
      <c r="J51" s="705"/>
      <c r="K51" s="704">
        <v>147</v>
      </c>
      <c r="L51" s="704">
        <v>152.8095238095238</v>
      </c>
      <c r="M51" s="566">
        <v>14256</v>
      </c>
      <c r="N51" s="704">
        <v>15543.466666666667</v>
      </c>
      <c r="O51" s="704">
        <v>7728.1904761904761</v>
      </c>
      <c r="P51" s="704">
        <v>7373.4285714285716</v>
      </c>
      <c r="Q51" s="705"/>
      <c r="R51" s="566">
        <v>162</v>
      </c>
      <c r="S51" s="566">
        <v>171.61904761904759</v>
      </c>
      <c r="T51" s="566">
        <v>14860</v>
      </c>
      <c r="U51" s="566">
        <v>16246.333333333334</v>
      </c>
      <c r="V51" s="566">
        <v>8090.6190476190477</v>
      </c>
      <c r="W51" s="566">
        <v>7690.5238095238092</v>
      </c>
    </row>
    <row r="52" spans="2:23" ht="15.75">
      <c r="B52" s="928" t="s">
        <v>441</v>
      </c>
      <c r="C52" s="929" t="s">
        <v>442</v>
      </c>
      <c r="D52" s="704">
        <v>451</v>
      </c>
      <c r="E52" s="704">
        <v>477.85714285714283</v>
      </c>
      <c r="F52" s="566">
        <v>3373</v>
      </c>
      <c r="G52" s="704">
        <v>3774.4666666666667</v>
      </c>
      <c r="H52" s="704">
        <v>2223.6666666666665</v>
      </c>
      <c r="I52" s="704">
        <v>1459.4285714285713</v>
      </c>
      <c r="J52" s="705"/>
      <c r="K52" s="704">
        <v>1020</v>
      </c>
      <c r="L52" s="704">
        <v>1094.8571428571429</v>
      </c>
      <c r="M52" s="566">
        <v>7425</v>
      </c>
      <c r="N52" s="704">
        <v>10421.866666666667</v>
      </c>
      <c r="O52" s="704">
        <v>6160.7142857142853</v>
      </c>
      <c r="P52" s="704">
        <v>3450.6666666666665</v>
      </c>
      <c r="Q52" s="705"/>
      <c r="R52" s="566">
        <v>1471</v>
      </c>
      <c r="S52" s="566">
        <v>1572.7142857142858</v>
      </c>
      <c r="T52" s="566">
        <v>10798</v>
      </c>
      <c r="U52" s="566">
        <v>14196.333333333334</v>
      </c>
      <c r="V52" s="566">
        <v>8384.3809523809523</v>
      </c>
      <c r="W52" s="566">
        <v>4910.0952380952376</v>
      </c>
    </row>
    <row r="53" spans="2:23" ht="15.75">
      <c r="B53" s="928" t="s">
        <v>443</v>
      </c>
      <c r="C53" s="929" t="s">
        <v>444</v>
      </c>
      <c r="D53" s="704">
        <v>48</v>
      </c>
      <c r="E53" s="704">
        <v>54.714285714285715</v>
      </c>
      <c r="F53" s="566">
        <v>238</v>
      </c>
      <c r="G53" s="704">
        <v>272.26666666666665</v>
      </c>
      <c r="H53" s="704">
        <v>153.85714285714286</v>
      </c>
      <c r="I53" s="704">
        <v>109.80952380952381</v>
      </c>
      <c r="J53" s="705"/>
      <c r="K53" s="704">
        <v>232</v>
      </c>
      <c r="L53" s="704">
        <v>247</v>
      </c>
      <c r="M53" s="566">
        <v>765</v>
      </c>
      <c r="N53" s="704">
        <v>900.4</v>
      </c>
      <c r="O53" s="704">
        <v>594.04761904761904</v>
      </c>
      <c r="P53" s="704">
        <v>270.95238095238096</v>
      </c>
      <c r="Q53" s="705"/>
      <c r="R53" s="566">
        <v>280</v>
      </c>
      <c r="S53" s="566">
        <v>301.71428571428572</v>
      </c>
      <c r="T53" s="566">
        <v>1003</v>
      </c>
      <c r="U53" s="566">
        <v>1172.6666666666665</v>
      </c>
      <c r="V53" s="566">
        <v>747.90476190476193</v>
      </c>
      <c r="W53" s="566">
        <v>380.76190476190476</v>
      </c>
    </row>
    <row r="54" spans="2:23" ht="15.75">
      <c r="B54" s="928" t="s">
        <v>445</v>
      </c>
      <c r="C54" s="929" t="s">
        <v>446</v>
      </c>
      <c r="D54" s="704">
        <v>238</v>
      </c>
      <c r="E54" s="704">
        <v>226.38095238095238</v>
      </c>
      <c r="F54" s="566">
        <v>3152</v>
      </c>
      <c r="G54" s="704">
        <v>3110.6</v>
      </c>
      <c r="H54" s="704">
        <v>1432.047619047619</v>
      </c>
      <c r="I54" s="704">
        <v>1688.8095238095239</v>
      </c>
      <c r="J54" s="705"/>
      <c r="K54" s="704">
        <v>7497</v>
      </c>
      <c r="L54" s="704">
        <v>8059.7619047619046</v>
      </c>
      <c r="M54" s="566">
        <v>100950</v>
      </c>
      <c r="N54" s="704">
        <v>113380</v>
      </c>
      <c r="O54" s="704">
        <v>48416.476190476191</v>
      </c>
      <c r="P54" s="704">
        <v>61437.761904761908</v>
      </c>
      <c r="Q54" s="705"/>
      <c r="R54" s="566">
        <v>7735</v>
      </c>
      <c r="S54" s="566">
        <v>8286.1428571428569</v>
      </c>
      <c r="T54" s="566">
        <v>104102</v>
      </c>
      <c r="U54" s="566">
        <v>116490.6</v>
      </c>
      <c r="V54" s="566">
        <v>49848.523809523809</v>
      </c>
      <c r="W54" s="566">
        <v>63126.571428571435</v>
      </c>
    </row>
    <row r="55" spans="2:23" ht="15.75">
      <c r="B55" s="928" t="s">
        <v>447</v>
      </c>
      <c r="C55" s="929" t="s">
        <v>448</v>
      </c>
      <c r="D55" s="704">
        <v>664</v>
      </c>
      <c r="E55" s="704">
        <v>649</v>
      </c>
      <c r="F55" s="566">
        <v>2689</v>
      </c>
      <c r="G55" s="704">
        <v>2685.7333333333331</v>
      </c>
      <c r="H55" s="704">
        <v>1298.952380952381</v>
      </c>
      <c r="I55" s="704">
        <v>1388</v>
      </c>
      <c r="J55" s="705"/>
      <c r="K55" s="704">
        <v>43735</v>
      </c>
      <c r="L55" s="704">
        <v>47853.285714285717</v>
      </c>
      <c r="M55" s="566">
        <v>147219</v>
      </c>
      <c r="N55" s="704">
        <v>167708.06666666668</v>
      </c>
      <c r="O55" s="704">
        <v>77105.28571428571</v>
      </c>
      <c r="P55" s="704">
        <v>85225.952380952382</v>
      </c>
      <c r="Q55" s="705"/>
      <c r="R55" s="566">
        <v>44399</v>
      </c>
      <c r="S55" s="566">
        <v>48502.285714285717</v>
      </c>
      <c r="T55" s="566">
        <v>149908</v>
      </c>
      <c r="U55" s="566">
        <v>170393.80000000002</v>
      </c>
      <c r="V55" s="566">
        <v>78404.238095238092</v>
      </c>
      <c r="W55" s="566">
        <v>86613.952380952382</v>
      </c>
    </row>
    <row r="56" spans="2:23" ht="15.75">
      <c r="B56" s="928" t="s">
        <v>449</v>
      </c>
      <c r="C56" s="929" t="s">
        <v>450</v>
      </c>
      <c r="D56" s="704">
        <v>214</v>
      </c>
      <c r="E56" s="704">
        <v>239.14285714285714</v>
      </c>
      <c r="F56" s="566">
        <v>3245</v>
      </c>
      <c r="G56" s="704">
        <v>4254.0666666666666</v>
      </c>
      <c r="H56" s="704">
        <v>2206.1428571428573</v>
      </c>
      <c r="I56" s="704">
        <v>1783.8095238095239</v>
      </c>
      <c r="J56" s="705"/>
      <c r="K56" s="704">
        <v>379</v>
      </c>
      <c r="L56" s="704">
        <v>397.71428571428572</v>
      </c>
      <c r="M56" s="566">
        <v>2024</v>
      </c>
      <c r="N56" s="704">
        <v>2220.7333333333331</v>
      </c>
      <c r="O56" s="704">
        <v>1034.5238095238096</v>
      </c>
      <c r="P56" s="704">
        <v>1139.7619047619048</v>
      </c>
      <c r="Q56" s="705"/>
      <c r="R56" s="566">
        <v>593</v>
      </c>
      <c r="S56" s="566">
        <v>636.85714285714289</v>
      </c>
      <c r="T56" s="566">
        <v>5269</v>
      </c>
      <c r="U56" s="566">
        <v>6474.7999999999993</v>
      </c>
      <c r="V56" s="566">
        <v>3240.666666666667</v>
      </c>
      <c r="W56" s="566">
        <v>2923.5714285714284</v>
      </c>
    </row>
    <row r="57" spans="2:23" ht="15.75">
      <c r="B57" s="928" t="s">
        <v>451</v>
      </c>
      <c r="C57" s="929" t="s">
        <v>452</v>
      </c>
      <c r="D57" s="704">
        <v>91</v>
      </c>
      <c r="E57" s="704">
        <v>92.80952380952381</v>
      </c>
      <c r="F57" s="566">
        <v>507</v>
      </c>
      <c r="G57" s="704">
        <v>470.06666666666666</v>
      </c>
      <c r="H57" s="704">
        <v>275.52380952380952</v>
      </c>
      <c r="I57" s="704">
        <v>207.23809523809524</v>
      </c>
      <c r="J57" s="705"/>
      <c r="K57" s="704">
        <v>575</v>
      </c>
      <c r="L57" s="704">
        <v>593.52380952380952</v>
      </c>
      <c r="M57" s="566">
        <v>3130</v>
      </c>
      <c r="N57" s="704">
        <v>3222.6666666666665</v>
      </c>
      <c r="O57" s="704">
        <v>1515.6190476190477</v>
      </c>
      <c r="P57" s="704">
        <v>1677.2857142857142</v>
      </c>
      <c r="Q57" s="705"/>
      <c r="R57" s="566">
        <v>666</v>
      </c>
      <c r="S57" s="566">
        <v>686.33333333333337</v>
      </c>
      <c r="T57" s="566">
        <v>3637</v>
      </c>
      <c r="U57" s="566">
        <v>3692.7333333333331</v>
      </c>
      <c r="V57" s="566">
        <v>1791.1428571428573</v>
      </c>
      <c r="W57" s="566">
        <v>1884.5238095238094</v>
      </c>
    </row>
    <row r="58" spans="2:23" ht="15.75">
      <c r="B58" s="928" t="s">
        <v>453</v>
      </c>
      <c r="C58" s="929" t="s">
        <v>454</v>
      </c>
      <c r="D58" s="704">
        <v>105</v>
      </c>
      <c r="E58" s="704">
        <v>108.47619047619048</v>
      </c>
      <c r="F58" s="566">
        <v>1254</v>
      </c>
      <c r="G58" s="704">
        <v>1293.0666666666666</v>
      </c>
      <c r="H58" s="704">
        <v>762.23809523809518</v>
      </c>
      <c r="I58" s="704">
        <v>520.19047619047615</v>
      </c>
      <c r="J58" s="705"/>
      <c r="K58" s="704">
        <v>113</v>
      </c>
      <c r="L58" s="704">
        <v>115.28571428571429</v>
      </c>
      <c r="M58" s="566">
        <v>372</v>
      </c>
      <c r="N58" s="704">
        <v>384.86666666666667</v>
      </c>
      <c r="O58" s="704">
        <v>236.85714285714286</v>
      </c>
      <c r="P58" s="704">
        <v>145.14285714285714</v>
      </c>
      <c r="Q58" s="705"/>
      <c r="R58" s="566">
        <v>218</v>
      </c>
      <c r="S58" s="566">
        <v>223.76190476190476</v>
      </c>
      <c r="T58" s="566">
        <v>1626</v>
      </c>
      <c r="U58" s="566">
        <v>1677.9333333333334</v>
      </c>
      <c r="V58" s="566">
        <v>999.09523809523807</v>
      </c>
      <c r="W58" s="566">
        <v>665.33333333333326</v>
      </c>
    </row>
    <row r="59" spans="2:23" ht="15.75">
      <c r="B59" s="928" t="s">
        <v>455</v>
      </c>
      <c r="C59" s="929" t="s">
        <v>456</v>
      </c>
      <c r="D59" s="704">
        <v>56</v>
      </c>
      <c r="E59" s="704">
        <v>62.047619047619051</v>
      </c>
      <c r="F59" s="566">
        <v>298</v>
      </c>
      <c r="G59" s="704">
        <v>342.2</v>
      </c>
      <c r="H59" s="704">
        <v>183.23809523809524</v>
      </c>
      <c r="I59" s="704">
        <v>148.66666666666666</v>
      </c>
      <c r="J59" s="705"/>
      <c r="K59" s="704">
        <v>229</v>
      </c>
      <c r="L59" s="704">
        <v>253.8095238095238</v>
      </c>
      <c r="M59" s="566">
        <v>538</v>
      </c>
      <c r="N59" s="704">
        <v>649.86666666666667</v>
      </c>
      <c r="O59" s="704">
        <v>354.66666666666669</v>
      </c>
      <c r="P59" s="704">
        <v>266.90476190476193</v>
      </c>
      <c r="Q59" s="705"/>
      <c r="R59" s="566">
        <v>285</v>
      </c>
      <c r="S59" s="566">
        <v>315.85714285714283</v>
      </c>
      <c r="T59" s="566">
        <v>836</v>
      </c>
      <c r="U59" s="566">
        <v>992.06666666666661</v>
      </c>
      <c r="V59" s="566">
        <v>537.90476190476193</v>
      </c>
      <c r="W59" s="566">
        <v>415.57142857142856</v>
      </c>
    </row>
    <row r="60" spans="2:23" ht="15.75">
      <c r="B60" s="928" t="s">
        <v>457</v>
      </c>
      <c r="C60" s="929" t="s">
        <v>458</v>
      </c>
      <c r="D60" s="704">
        <v>523</v>
      </c>
      <c r="E60" s="704">
        <v>545.38095238095241</v>
      </c>
      <c r="F60" s="566">
        <v>5519</v>
      </c>
      <c r="G60" s="704">
        <v>5959.5333333333338</v>
      </c>
      <c r="H60" s="704">
        <v>3667.2857142857142</v>
      </c>
      <c r="I60" s="704">
        <v>2194.5714285714284</v>
      </c>
      <c r="J60" s="705"/>
      <c r="K60" s="704">
        <v>808</v>
      </c>
      <c r="L60" s="704">
        <v>849.04761904761904</v>
      </c>
      <c r="M60" s="566">
        <v>4509</v>
      </c>
      <c r="N60" s="704">
        <v>4378.4666666666662</v>
      </c>
      <c r="O60" s="704">
        <v>2820.2857142857142</v>
      </c>
      <c r="P60" s="704">
        <v>1603.9047619047619</v>
      </c>
      <c r="Q60" s="705"/>
      <c r="R60" s="566">
        <v>1331</v>
      </c>
      <c r="S60" s="566">
        <v>1394.4285714285716</v>
      </c>
      <c r="T60" s="566">
        <v>10028</v>
      </c>
      <c r="U60" s="566">
        <v>10338</v>
      </c>
      <c r="V60" s="566">
        <v>6487.5714285714284</v>
      </c>
      <c r="W60" s="566">
        <v>3798.4761904761904</v>
      </c>
    </row>
    <row r="61" spans="2:23" ht="15.75">
      <c r="B61" s="928" t="s">
        <v>459</v>
      </c>
      <c r="C61" s="929" t="s">
        <v>460</v>
      </c>
      <c r="D61" s="704">
        <v>72</v>
      </c>
      <c r="E61" s="704">
        <v>73.19047619047619</v>
      </c>
      <c r="F61" s="566">
        <v>679</v>
      </c>
      <c r="G61" s="704">
        <v>670.4</v>
      </c>
      <c r="H61" s="704">
        <v>338.14285714285717</v>
      </c>
      <c r="I61" s="704">
        <v>334.66666666666669</v>
      </c>
      <c r="J61" s="705"/>
      <c r="K61" s="704">
        <v>262</v>
      </c>
      <c r="L61" s="704">
        <v>279.8095238095238</v>
      </c>
      <c r="M61" s="566">
        <v>1129</v>
      </c>
      <c r="N61" s="704">
        <v>1458.5333333333333</v>
      </c>
      <c r="O61" s="704">
        <v>627.90476190476193</v>
      </c>
      <c r="P61" s="704">
        <v>742.90476190476193</v>
      </c>
      <c r="Q61" s="705"/>
      <c r="R61" s="566">
        <v>334</v>
      </c>
      <c r="S61" s="566">
        <v>353</v>
      </c>
      <c r="T61" s="566">
        <v>1808</v>
      </c>
      <c r="U61" s="566">
        <v>2128.9333333333334</v>
      </c>
      <c r="V61" s="566">
        <v>966.04761904761904</v>
      </c>
      <c r="W61" s="566">
        <v>1077.5714285714287</v>
      </c>
    </row>
    <row r="62" spans="2:23" ht="15.75">
      <c r="B62" s="928" t="s">
        <v>461</v>
      </c>
      <c r="C62" s="929" t="s">
        <v>462</v>
      </c>
      <c r="D62" s="704">
        <v>54</v>
      </c>
      <c r="E62" s="704">
        <v>56.238095238095241</v>
      </c>
      <c r="F62" s="566">
        <v>292</v>
      </c>
      <c r="G62" s="704">
        <v>343.73333333333335</v>
      </c>
      <c r="H62" s="704">
        <v>161.23809523809524</v>
      </c>
      <c r="I62" s="704">
        <v>163.33333333333334</v>
      </c>
      <c r="J62" s="705"/>
      <c r="K62" s="704">
        <v>151</v>
      </c>
      <c r="L62" s="704">
        <v>158.33333333333334</v>
      </c>
      <c r="M62" s="566">
        <v>1092</v>
      </c>
      <c r="N62" s="704">
        <v>1165.5999999999999</v>
      </c>
      <c r="O62" s="704">
        <v>526.76190476190482</v>
      </c>
      <c r="P62" s="704">
        <v>620.85714285714289</v>
      </c>
      <c r="Q62" s="705"/>
      <c r="R62" s="566">
        <v>205</v>
      </c>
      <c r="S62" s="566">
        <v>214.57142857142858</v>
      </c>
      <c r="T62" s="566">
        <v>1384</v>
      </c>
      <c r="U62" s="566">
        <v>1509.3333333333333</v>
      </c>
      <c r="V62" s="566">
        <v>688</v>
      </c>
      <c r="W62" s="566">
        <v>784.19047619047626</v>
      </c>
    </row>
    <row r="63" spans="2:23" ht="15.75">
      <c r="B63" s="928" t="s">
        <v>463</v>
      </c>
      <c r="C63" s="929" t="s">
        <v>464</v>
      </c>
      <c r="D63" s="704">
        <v>14</v>
      </c>
      <c r="E63" s="704">
        <v>13.904761904761905</v>
      </c>
      <c r="F63" s="566">
        <v>51</v>
      </c>
      <c r="G63" s="704">
        <v>52.06666666666667</v>
      </c>
      <c r="H63" s="704">
        <v>29.285714285714285</v>
      </c>
      <c r="I63" s="704">
        <v>22.666666666666668</v>
      </c>
      <c r="J63" s="705"/>
      <c r="K63" s="704">
        <v>31</v>
      </c>
      <c r="L63" s="704">
        <v>35.761904761904759</v>
      </c>
      <c r="M63" s="566">
        <v>60</v>
      </c>
      <c r="N63" s="704">
        <v>72.333333333333329</v>
      </c>
      <c r="O63" s="704">
        <v>17.857142857142858</v>
      </c>
      <c r="P63" s="704">
        <v>51.285714285714285</v>
      </c>
      <c r="Q63" s="705"/>
      <c r="R63" s="566">
        <v>45</v>
      </c>
      <c r="S63" s="566">
        <v>49.666666666666664</v>
      </c>
      <c r="T63" s="566">
        <v>111</v>
      </c>
      <c r="U63" s="566">
        <v>124.4</v>
      </c>
      <c r="V63" s="566">
        <v>47.142857142857139</v>
      </c>
      <c r="W63" s="566">
        <v>73.952380952380949</v>
      </c>
    </row>
    <row r="64" spans="2:23" ht="15.75">
      <c r="B64" s="928" t="s">
        <v>465</v>
      </c>
      <c r="C64" s="929" t="s">
        <v>466</v>
      </c>
      <c r="D64" s="704">
        <v>198</v>
      </c>
      <c r="E64" s="704">
        <v>212.42857142857142</v>
      </c>
      <c r="F64" s="566">
        <v>1257</v>
      </c>
      <c r="G64" s="704">
        <v>1378.1333333333334</v>
      </c>
      <c r="H64" s="704">
        <v>490.1904761904762</v>
      </c>
      <c r="I64" s="704">
        <v>857.28571428571433</v>
      </c>
      <c r="J64" s="705"/>
      <c r="K64" s="704">
        <v>364</v>
      </c>
      <c r="L64" s="704">
        <v>405.28571428571428</v>
      </c>
      <c r="M64" s="566">
        <v>1008</v>
      </c>
      <c r="N64" s="704">
        <v>1181.4000000000001</v>
      </c>
      <c r="O64" s="704">
        <v>366.95238095238096</v>
      </c>
      <c r="P64" s="704">
        <v>768.95238095238096</v>
      </c>
      <c r="Q64" s="705"/>
      <c r="R64" s="566">
        <v>562</v>
      </c>
      <c r="S64" s="566">
        <v>617.71428571428567</v>
      </c>
      <c r="T64" s="566">
        <v>2265</v>
      </c>
      <c r="U64" s="566">
        <v>2559.5333333333338</v>
      </c>
      <c r="V64" s="566">
        <v>857.14285714285711</v>
      </c>
      <c r="W64" s="566">
        <v>1626.2380952380954</v>
      </c>
    </row>
    <row r="65" spans="2:23" ht="15.75">
      <c r="B65" s="928" t="s">
        <v>467</v>
      </c>
      <c r="C65" s="929" t="s">
        <v>468</v>
      </c>
      <c r="D65" s="704">
        <v>299</v>
      </c>
      <c r="E65" s="704">
        <v>308.61904761904759</v>
      </c>
      <c r="F65" s="566">
        <v>998</v>
      </c>
      <c r="G65" s="704">
        <v>1187.1333333333334</v>
      </c>
      <c r="H65" s="704">
        <v>485.28571428571428</v>
      </c>
      <c r="I65" s="704">
        <v>659.95238095238096</v>
      </c>
      <c r="J65" s="705"/>
      <c r="K65" s="704">
        <v>3018</v>
      </c>
      <c r="L65" s="704">
        <v>3268.0952380952381</v>
      </c>
      <c r="M65" s="566">
        <v>6341</v>
      </c>
      <c r="N65" s="704">
        <v>7369.4666666666662</v>
      </c>
      <c r="O65" s="704">
        <v>2606.6666666666665</v>
      </c>
      <c r="P65" s="704">
        <v>4489.0476190476193</v>
      </c>
      <c r="Q65" s="705"/>
      <c r="R65" s="566">
        <v>3317</v>
      </c>
      <c r="S65" s="566">
        <v>3576.7142857142858</v>
      </c>
      <c r="T65" s="566">
        <v>7339</v>
      </c>
      <c r="U65" s="566">
        <v>8556.6</v>
      </c>
      <c r="V65" s="566">
        <v>3091.9523809523807</v>
      </c>
      <c r="W65" s="566">
        <v>5149</v>
      </c>
    </row>
    <row r="66" spans="2:23" ht="15.75">
      <c r="B66" s="928" t="s">
        <v>469</v>
      </c>
      <c r="C66" s="929" t="s">
        <v>470</v>
      </c>
      <c r="D66" s="704">
        <v>655</v>
      </c>
      <c r="E66" s="704">
        <v>699.52380952380952</v>
      </c>
      <c r="F66" s="566">
        <v>3576</v>
      </c>
      <c r="G66" s="704">
        <v>3972.4</v>
      </c>
      <c r="H66" s="704">
        <v>1362.4761904761904</v>
      </c>
      <c r="I66" s="704">
        <v>2495.5238095238096</v>
      </c>
      <c r="J66" s="705"/>
      <c r="K66" s="704">
        <v>1619</v>
      </c>
      <c r="L66" s="704">
        <v>1789.4285714285713</v>
      </c>
      <c r="M66" s="566">
        <v>4469</v>
      </c>
      <c r="N66" s="704">
        <v>5433.1333333333332</v>
      </c>
      <c r="O66" s="704">
        <v>1583.3809523809523</v>
      </c>
      <c r="P66" s="704">
        <v>3583.7619047619046</v>
      </c>
      <c r="Q66" s="705"/>
      <c r="R66" s="566">
        <v>2274</v>
      </c>
      <c r="S66" s="566">
        <v>2488.9523809523807</v>
      </c>
      <c r="T66" s="566">
        <v>8045</v>
      </c>
      <c r="U66" s="566">
        <v>9405.5333333333328</v>
      </c>
      <c r="V66" s="566">
        <v>2945.8571428571427</v>
      </c>
      <c r="W66" s="566">
        <v>6079.2857142857138</v>
      </c>
    </row>
    <row r="67" spans="2:23" ht="15.75">
      <c r="B67" s="928" t="s">
        <v>471</v>
      </c>
      <c r="C67" s="929" t="s">
        <v>472</v>
      </c>
      <c r="D67" s="704">
        <v>259</v>
      </c>
      <c r="E67" s="704">
        <v>269.8095238095238</v>
      </c>
      <c r="F67" s="566">
        <v>2094</v>
      </c>
      <c r="G67" s="704">
        <v>2268.7333333333331</v>
      </c>
      <c r="H67" s="704">
        <v>1048.7142857142858</v>
      </c>
      <c r="I67" s="704">
        <v>1166.2857142857142</v>
      </c>
      <c r="J67" s="705"/>
      <c r="K67" s="704">
        <v>710</v>
      </c>
      <c r="L67" s="704">
        <v>754.52380952380952</v>
      </c>
      <c r="M67" s="566">
        <v>2929</v>
      </c>
      <c r="N67" s="704">
        <v>3219.3333333333335</v>
      </c>
      <c r="O67" s="704">
        <v>1209.6190476190477</v>
      </c>
      <c r="P67" s="704">
        <v>1934.3333333333333</v>
      </c>
      <c r="Q67" s="705"/>
      <c r="R67" s="566">
        <v>969</v>
      </c>
      <c r="S67" s="566">
        <v>1024.3333333333333</v>
      </c>
      <c r="T67" s="566">
        <v>5023</v>
      </c>
      <c r="U67" s="566">
        <v>5488.0666666666666</v>
      </c>
      <c r="V67" s="566">
        <v>2258.3333333333335</v>
      </c>
      <c r="W67" s="566">
        <v>3100.6190476190477</v>
      </c>
    </row>
    <row r="68" spans="2:23" ht="15.75">
      <c r="B68" s="928" t="s">
        <v>473</v>
      </c>
      <c r="C68" s="929" t="s">
        <v>474</v>
      </c>
      <c r="D68" s="704">
        <v>763</v>
      </c>
      <c r="E68" s="704">
        <v>818.76190476190482</v>
      </c>
      <c r="F68" s="566">
        <v>5140</v>
      </c>
      <c r="G68" s="704">
        <v>5656</v>
      </c>
      <c r="H68" s="704">
        <v>3351.1428571428573</v>
      </c>
      <c r="I68" s="704">
        <v>2158.9523809523807</v>
      </c>
      <c r="J68" s="705"/>
      <c r="K68" s="704">
        <v>1068</v>
      </c>
      <c r="L68" s="704">
        <v>1154.1428571428571</v>
      </c>
      <c r="M68" s="566">
        <v>3293</v>
      </c>
      <c r="N68" s="704">
        <v>3813.1333333333332</v>
      </c>
      <c r="O68" s="704">
        <v>2184.6666666666665</v>
      </c>
      <c r="P68" s="704">
        <v>1493.3809523809523</v>
      </c>
      <c r="Q68" s="705"/>
      <c r="R68" s="566">
        <v>1831</v>
      </c>
      <c r="S68" s="566">
        <v>1972.9047619047619</v>
      </c>
      <c r="T68" s="566">
        <v>8433</v>
      </c>
      <c r="U68" s="566">
        <v>9469.1333333333332</v>
      </c>
      <c r="V68" s="566">
        <v>5535.8095238095239</v>
      </c>
      <c r="W68" s="566">
        <v>3652.333333333333</v>
      </c>
    </row>
    <row r="69" spans="2:23" ht="15.75">
      <c r="B69" s="928" t="s">
        <v>475</v>
      </c>
      <c r="C69" s="929" t="s">
        <v>476</v>
      </c>
      <c r="D69" s="704">
        <v>67</v>
      </c>
      <c r="E69" s="704">
        <v>67.80952380952381</v>
      </c>
      <c r="F69" s="566">
        <v>695</v>
      </c>
      <c r="G69" s="704">
        <v>718.26666666666665</v>
      </c>
      <c r="H69" s="704">
        <v>429.47619047619048</v>
      </c>
      <c r="I69" s="704">
        <v>287.61904761904759</v>
      </c>
      <c r="J69" s="705"/>
      <c r="K69" s="704">
        <v>130</v>
      </c>
      <c r="L69" s="704">
        <v>142.33333333333334</v>
      </c>
      <c r="M69" s="566">
        <v>405</v>
      </c>
      <c r="N69" s="704">
        <v>484.93333333333334</v>
      </c>
      <c r="O69" s="704">
        <v>182.76190476190476</v>
      </c>
      <c r="P69" s="704">
        <v>282.04761904761904</v>
      </c>
      <c r="Q69" s="705"/>
      <c r="R69" s="566">
        <v>197</v>
      </c>
      <c r="S69" s="566">
        <v>210.14285714285717</v>
      </c>
      <c r="T69" s="566">
        <v>1100</v>
      </c>
      <c r="U69" s="566">
        <v>1203.2</v>
      </c>
      <c r="V69" s="566">
        <v>612.23809523809518</v>
      </c>
      <c r="W69" s="566">
        <v>569.66666666666663</v>
      </c>
    </row>
    <row r="70" spans="2:23" ht="15.75">
      <c r="B70" s="928" t="s">
        <v>477</v>
      </c>
      <c r="C70" s="929" t="s">
        <v>478</v>
      </c>
      <c r="D70" s="704">
        <v>640</v>
      </c>
      <c r="E70" s="704">
        <v>659.80952380952385</v>
      </c>
      <c r="F70" s="566">
        <v>5803</v>
      </c>
      <c r="G70" s="704">
        <v>6552.0666666666666</v>
      </c>
      <c r="H70" s="704">
        <v>2751.1428571428573</v>
      </c>
      <c r="I70" s="704">
        <v>3652.9523809523807</v>
      </c>
      <c r="J70" s="705"/>
      <c r="K70" s="704">
        <v>1423</v>
      </c>
      <c r="L70" s="704">
        <v>1498.1428571428571</v>
      </c>
      <c r="M70" s="566">
        <v>5462</v>
      </c>
      <c r="N70" s="704">
        <v>6125.1333333333332</v>
      </c>
      <c r="O70" s="704">
        <v>2653.2380952380954</v>
      </c>
      <c r="P70" s="704">
        <v>3294.7619047619046</v>
      </c>
      <c r="Q70" s="705"/>
      <c r="R70" s="566">
        <v>2063</v>
      </c>
      <c r="S70" s="566">
        <v>2157.9523809523807</v>
      </c>
      <c r="T70" s="566">
        <v>11265</v>
      </c>
      <c r="U70" s="566">
        <v>12677.2</v>
      </c>
      <c r="V70" s="566">
        <v>5404.3809523809523</v>
      </c>
      <c r="W70" s="566">
        <v>6947.7142857142853</v>
      </c>
    </row>
    <row r="71" spans="2:23" ht="15.75">
      <c r="B71" s="928" t="s">
        <v>479</v>
      </c>
      <c r="C71" s="929" t="s">
        <v>480</v>
      </c>
      <c r="D71" s="704">
        <v>254</v>
      </c>
      <c r="E71" s="704">
        <v>265.1904761904762</v>
      </c>
      <c r="F71" s="566">
        <v>1343</v>
      </c>
      <c r="G71" s="704">
        <v>1476.0666666666666</v>
      </c>
      <c r="H71" s="704">
        <v>648.42857142857144</v>
      </c>
      <c r="I71" s="704">
        <v>788.42857142857144</v>
      </c>
      <c r="J71" s="705"/>
      <c r="K71" s="704">
        <v>1079</v>
      </c>
      <c r="L71" s="704">
        <v>1168.1428571428571</v>
      </c>
      <c r="M71" s="566">
        <v>3385</v>
      </c>
      <c r="N71" s="704">
        <v>3829.8</v>
      </c>
      <c r="O71" s="704">
        <v>1513.9047619047619</v>
      </c>
      <c r="P71" s="704">
        <v>2213.3809523809523</v>
      </c>
      <c r="Q71" s="705"/>
      <c r="R71" s="566">
        <v>1333</v>
      </c>
      <c r="S71" s="566">
        <v>1433.3333333333333</v>
      </c>
      <c r="T71" s="566">
        <v>4728</v>
      </c>
      <c r="U71" s="566">
        <v>5305.8666666666668</v>
      </c>
      <c r="V71" s="566">
        <v>2162.3333333333335</v>
      </c>
      <c r="W71" s="566">
        <v>3001.8095238095239</v>
      </c>
    </row>
    <row r="72" spans="2:23" ht="15.75">
      <c r="B72" s="928" t="s">
        <v>481</v>
      </c>
      <c r="C72" s="929" t="s">
        <v>482</v>
      </c>
      <c r="D72" s="704">
        <v>33</v>
      </c>
      <c r="E72" s="704">
        <v>35.952380952380949</v>
      </c>
      <c r="F72" s="566">
        <v>128</v>
      </c>
      <c r="G72" s="704">
        <v>152.66666666666666</v>
      </c>
      <c r="H72" s="704">
        <v>23.714285714285715</v>
      </c>
      <c r="I72" s="704">
        <v>122.47619047619048</v>
      </c>
      <c r="J72" s="705"/>
      <c r="K72" s="704">
        <v>102</v>
      </c>
      <c r="L72" s="704">
        <v>126.52380952380952</v>
      </c>
      <c r="M72" s="566">
        <v>158</v>
      </c>
      <c r="N72" s="704">
        <v>219.33333333333334</v>
      </c>
      <c r="O72" s="704">
        <v>39.761904761904759</v>
      </c>
      <c r="P72" s="704">
        <v>164.85714285714286</v>
      </c>
      <c r="Q72" s="705"/>
      <c r="R72" s="566">
        <v>135</v>
      </c>
      <c r="S72" s="566">
        <v>162.47619047619048</v>
      </c>
      <c r="T72" s="566">
        <v>286</v>
      </c>
      <c r="U72" s="566">
        <v>372</v>
      </c>
      <c r="V72" s="566">
        <v>63.476190476190474</v>
      </c>
      <c r="W72" s="566">
        <v>287.33333333333337</v>
      </c>
    </row>
    <row r="73" spans="2:23" ht="15.75">
      <c r="B73" s="928" t="s">
        <v>483</v>
      </c>
      <c r="C73" s="929" t="s">
        <v>484</v>
      </c>
      <c r="D73" s="704">
        <v>303</v>
      </c>
      <c r="E73" s="704">
        <v>295.76190476190476</v>
      </c>
      <c r="F73" s="566">
        <v>2327</v>
      </c>
      <c r="G73" s="704">
        <v>2221</v>
      </c>
      <c r="H73" s="704">
        <v>1336.047619047619</v>
      </c>
      <c r="I73" s="704">
        <v>926.42857142857144</v>
      </c>
      <c r="J73" s="705"/>
      <c r="K73" s="704">
        <v>1783</v>
      </c>
      <c r="L73" s="704">
        <v>1921.2380952380952</v>
      </c>
      <c r="M73" s="566">
        <v>7170</v>
      </c>
      <c r="N73" s="704">
        <v>8413.3333333333339</v>
      </c>
      <c r="O73" s="704">
        <v>4867.6190476190477</v>
      </c>
      <c r="P73" s="704">
        <v>3202.0952380952381</v>
      </c>
      <c r="Q73" s="705"/>
      <c r="R73" s="566">
        <v>2086</v>
      </c>
      <c r="S73" s="566">
        <v>2217</v>
      </c>
      <c r="T73" s="566">
        <v>9497</v>
      </c>
      <c r="U73" s="566">
        <v>10634.333333333334</v>
      </c>
      <c r="V73" s="566">
        <v>6203.666666666667</v>
      </c>
      <c r="W73" s="566">
        <v>4128.5238095238092</v>
      </c>
    </row>
    <row r="74" spans="2:23" ht="15.75">
      <c r="B74" s="928" t="s">
        <v>485</v>
      </c>
      <c r="C74" s="929" t="s">
        <v>486</v>
      </c>
      <c r="D74" s="704">
        <v>327</v>
      </c>
      <c r="E74" s="704">
        <v>327.52380952380952</v>
      </c>
      <c r="F74" s="566">
        <v>1853</v>
      </c>
      <c r="G74" s="704">
        <v>1937.6666666666667</v>
      </c>
      <c r="H74" s="704">
        <v>601.76190476190482</v>
      </c>
      <c r="I74" s="704">
        <v>1307.7619047619048</v>
      </c>
      <c r="J74" s="705"/>
      <c r="K74" s="704">
        <v>385</v>
      </c>
      <c r="L74" s="704">
        <v>418.23809523809524</v>
      </c>
      <c r="M74" s="566">
        <v>2348</v>
      </c>
      <c r="N74" s="704">
        <v>2578.2666666666669</v>
      </c>
      <c r="O74" s="704">
        <v>1179.7142857142858</v>
      </c>
      <c r="P74" s="704">
        <v>1334.7619047619048</v>
      </c>
      <c r="Q74" s="705"/>
      <c r="R74" s="566">
        <v>712</v>
      </c>
      <c r="S74" s="566">
        <v>745.76190476190482</v>
      </c>
      <c r="T74" s="566">
        <v>4201</v>
      </c>
      <c r="U74" s="566">
        <v>4515.9333333333334</v>
      </c>
      <c r="V74" s="566">
        <v>1781.4761904761906</v>
      </c>
      <c r="W74" s="566">
        <v>2642.5238095238096</v>
      </c>
    </row>
    <row r="75" spans="2:23" ht="15.75">
      <c r="B75" s="928" t="s">
        <v>487</v>
      </c>
      <c r="C75" s="929" t="s">
        <v>488</v>
      </c>
      <c r="D75" s="704">
        <v>364</v>
      </c>
      <c r="E75" s="704">
        <v>334.42857142857144</v>
      </c>
      <c r="F75" s="566">
        <v>6267</v>
      </c>
      <c r="G75" s="704">
        <v>5024.2</v>
      </c>
      <c r="H75" s="704">
        <v>1567.5714285714287</v>
      </c>
      <c r="I75" s="704">
        <v>3814.8571428571427</v>
      </c>
      <c r="J75" s="705"/>
      <c r="K75" s="704">
        <v>3374</v>
      </c>
      <c r="L75" s="704">
        <v>3444.7619047619046</v>
      </c>
      <c r="M75" s="566">
        <v>19383</v>
      </c>
      <c r="N75" s="704">
        <v>20662.466666666667</v>
      </c>
      <c r="O75" s="704">
        <v>5722.4761904761908</v>
      </c>
      <c r="P75" s="704">
        <v>14595.571428571429</v>
      </c>
      <c r="Q75" s="705"/>
      <c r="R75" s="566">
        <v>3738</v>
      </c>
      <c r="S75" s="566">
        <v>3779.1904761904761</v>
      </c>
      <c r="T75" s="566">
        <v>25650</v>
      </c>
      <c r="U75" s="566">
        <v>25686.666666666668</v>
      </c>
      <c r="V75" s="566">
        <v>7290.0476190476193</v>
      </c>
      <c r="W75" s="566">
        <v>18410.428571428572</v>
      </c>
    </row>
    <row r="76" spans="2:23" ht="15.75">
      <c r="B76" s="928" t="s">
        <v>489</v>
      </c>
      <c r="C76" s="929" t="s">
        <v>490</v>
      </c>
      <c r="D76" s="704">
        <v>145</v>
      </c>
      <c r="E76" s="704">
        <v>150.42857142857142</v>
      </c>
      <c r="F76" s="566">
        <v>1783</v>
      </c>
      <c r="G76" s="704">
        <v>1897.7333333333333</v>
      </c>
      <c r="H76" s="704">
        <v>1381.7142857142858</v>
      </c>
      <c r="I76" s="704">
        <v>485.76190476190476</v>
      </c>
      <c r="J76" s="705"/>
      <c r="K76" s="704">
        <v>187</v>
      </c>
      <c r="L76" s="704">
        <v>204.23809523809524</v>
      </c>
      <c r="M76" s="566">
        <v>1104</v>
      </c>
      <c r="N76" s="704">
        <v>1314.8</v>
      </c>
      <c r="O76" s="704">
        <v>893.23809523809518</v>
      </c>
      <c r="P76" s="704">
        <v>361.14285714285717</v>
      </c>
      <c r="Q76" s="705"/>
      <c r="R76" s="566">
        <v>332</v>
      </c>
      <c r="S76" s="566">
        <v>354.66666666666663</v>
      </c>
      <c r="T76" s="566">
        <v>2887</v>
      </c>
      <c r="U76" s="566">
        <v>3212.5333333333333</v>
      </c>
      <c r="V76" s="566">
        <v>2274.9523809523807</v>
      </c>
      <c r="W76" s="566">
        <v>846.90476190476193</v>
      </c>
    </row>
    <row r="77" spans="2:23" ht="15.75">
      <c r="B77" s="928" t="s">
        <v>491</v>
      </c>
      <c r="C77" s="929" t="s">
        <v>492</v>
      </c>
      <c r="D77" s="704">
        <v>407</v>
      </c>
      <c r="E77" s="704">
        <v>425.76190476190476</v>
      </c>
      <c r="F77" s="566">
        <v>2371</v>
      </c>
      <c r="G77" s="704">
        <v>2691.6</v>
      </c>
      <c r="H77" s="704">
        <v>904.80952380952385</v>
      </c>
      <c r="I77" s="704">
        <v>1693.3809523809523</v>
      </c>
      <c r="J77" s="705"/>
      <c r="K77" s="704">
        <v>2302</v>
      </c>
      <c r="L77" s="704">
        <v>2538.8095238095239</v>
      </c>
      <c r="M77" s="566">
        <v>9962</v>
      </c>
      <c r="N77" s="704">
        <v>12403.466666666667</v>
      </c>
      <c r="O77" s="704">
        <v>3427.9047619047619</v>
      </c>
      <c r="P77" s="704">
        <v>8364.7619047619046</v>
      </c>
      <c r="Q77" s="705"/>
      <c r="R77" s="566">
        <v>2709</v>
      </c>
      <c r="S77" s="566">
        <v>2964.5714285714284</v>
      </c>
      <c r="T77" s="566">
        <v>12333</v>
      </c>
      <c r="U77" s="566">
        <v>15095.066666666668</v>
      </c>
      <c r="V77" s="566">
        <v>4332.7142857142862</v>
      </c>
      <c r="W77" s="566">
        <v>10058.142857142857</v>
      </c>
    </row>
    <row r="78" spans="2:23" ht="15.75">
      <c r="B78" s="928" t="s">
        <v>493</v>
      </c>
      <c r="C78" s="929" t="s">
        <v>494</v>
      </c>
      <c r="D78" s="704">
        <v>506</v>
      </c>
      <c r="E78" s="704">
        <v>528.04761904761904</v>
      </c>
      <c r="F78" s="566">
        <v>4991</v>
      </c>
      <c r="G78" s="704">
        <v>6134.9333333333334</v>
      </c>
      <c r="H78" s="704">
        <v>2729.5238095238096</v>
      </c>
      <c r="I78" s="704">
        <v>3208.7142857142858</v>
      </c>
      <c r="J78" s="705"/>
      <c r="K78" s="704">
        <v>2148</v>
      </c>
      <c r="L78" s="704">
        <v>2245.2380952380954</v>
      </c>
      <c r="M78" s="566">
        <v>10466</v>
      </c>
      <c r="N78" s="704">
        <v>11770.4</v>
      </c>
      <c r="O78" s="704">
        <v>5071.4761904761908</v>
      </c>
      <c r="P78" s="704">
        <v>6351.2380952380954</v>
      </c>
      <c r="Q78" s="705"/>
      <c r="R78" s="566">
        <v>2654</v>
      </c>
      <c r="S78" s="566">
        <v>2773.2857142857147</v>
      </c>
      <c r="T78" s="566">
        <v>15457</v>
      </c>
      <c r="U78" s="566">
        <v>17905.333333333332</v>
      </c>
      <c r="V78" s="566">
        <v>7801</v>
      </c>
      <c r="W78" s="566">
        <v>9559.9523809523816</v>
      </c>
    </row>
    <row r="79" spans="2:23" ht="15.75">
      <c r="B79" s="928" t="s">
        <v>495</v>
      </c>
      <c r="C79" s="929" t="s">
        <v>496</v>
      </c>
      <c r="D79" s="704">
        <v>4</v>
      </c>
      <c r="E79" s="704">
        <v>2.9047619047619047</v>
      </c>
      <c r="F79" s="566">
        <v>22</v>
      </c>
      <c r="G79" s="704">
        <v>18.600000000000001</v>
      </c>
      <c r="H79" s="704">
        <v>8.2380952380952372</v>
      </c>
      <c r="I79" s="704">
        <v>11</v>
      </c>
      <c r="J79" s="705"/>
      <c r="K79" s="704">
        <v>35</v>
      </c>
      <c r="L79" s="704">
        <v>38.761904761904759</v>
      </c>
      <c r="M79" s="566">
        <v>429</v>
      </c>
      <c r="N79" s="704">
        <v>447.6</v>
      </c>
      <c r="O79" s="704">
        <v>178.04761904761904</v>
      </c>
      <c r="P79" s="704">
        <v>264.52380952380952</v>
      </c>
      <c r="Q79" s="705"/>
      <c r="R79" s="566">
        <v>39</v>
      </c>
      <c r="S79" s="566">
        <v>41.666666666666664</v>
      </c>
      <c r="T79" s="566">
        <v>451</v>
      </c>
      <c r="U79" s="566">
        <v>466.20000000000005</v>
      </c>
      <c r="V79" s="566">
        <v>186.28571428571428</v>
      </c>
      <c r="W79" s="566">
        <v>275.52380952380952</v>
      </c>
    </row>
    <row r="80" spans="2:23" ht="15.75">
      <c r="B80" s="928" t="s">
        <v>497</v>
      </c>
      <c r="C80" s="929" t="s">
        <v>148</v>
      </c>
      <c r="D80" s="704">
        <v>401</v>
      </c>
      <c r="E80" s="704">
        <v>395.23809523809524</v>
      </c>
      <c r="F80" s="566">
        <v>2235</v>
      </c>
      <c r="G80" s="704">
        <v>2233.1999999999998</v>
      </c>
      <c r="H80" s="704">
        <v>637.76190476190482</v>
      </c>
      <c r="I80" s="704">
        <v>1621.5714285714287</v>
      </c>
      <c r="J80" s="705"/>
      <c r="K80" s="704">
        <v>9032</v>
      </c>
      <c r="L80" s="704">
        <v>9722.6666666666661</v>
      </c>
      <c r="M80" s="566">
        <v>32780</v>
      </c>
      <c r="N80" s="704">
        <v>38513.73333333333</v>
      </c>
      <c r="O80" s="704">
        <v>8086.5714285714284</v>
      </c>
      <c r="P80" s="704">
        <v>29203.761904761905</v>
      </c>
      <c r="Q80" s="705"/>
      <c r="R80" s="566">
        <v>9433</v>
      </c>
      <c r="S80" s="566">
        <v>10117.904761904761</v>
      </c>
      <c r="T80" s="566">
        <v>35015</v>
      </c>
      <c r="U80" s="566">
        <v>40746.933333333327</v>
      </c>
      <c r="V80" s="566">
        <v>8724.3333333333339</v>
      </c>
      <c r="W80" s="566">
        <v>30825.333333333332</v>
      </c>
    </row>
    <row r="81" spans="2:23" ht="15.75">
      <c r="B81" s="928" t="s">
        <v>498</v>
      </c>
      <c r="C81" s="929" t="s">
        <v>499</v>
      </c>
      <c r="D81" s="704">
        <v>438</v>
      </c>
      <c r="E81" s="704">
        <v>464.61904761904759</v>
      </c>
      <c r="F81" s="566">
        <v>1341</v>
      </c>
      <c r="G81" s="704">
        <v>1527.8</v>
      </c>
      <c r="H81" s="704">
        <v>306.42857142857144</v>
      </c>
      <c r="I81" s="704">
        <v>1177.7142857142858</v>
      </c>
      <c r="J81" s="705"/>
      <c r="K81" s="704">
        <v>5426</v>
      </c>
      <c r="L81" s="704">
        <v>5971.5238095238092</v>
      </c>
      <c r="M81" s="566">
        <v>11596</v>
      </c>
      <c r="N81" s="704">
        <v>13569.533333333333</v>
      </c>
      <c r="O81" s="704">
        <v>2291.2380952380954</v>
      </c>
      <c r="P81" s="704">
        <v>10766.904761904761</v>
      </c>
      <c r="Q81" s="705"/>
      <c r="R81" s="566">
        <v>5864</v>
      </c>
      <c r="S81" s="566">
        <v>6436.1428571428569</v>
      </c>
      <c r="T81" s="566">
        <v>12937</v>
      </c>
      <c r="U81" s="566">
        <v>15097.333333333332</v>
      </c>
      <c r="V81" s="566">
        <v>2597.666666666667</v>
      </c>
      <c r="W81" s="566">
        <v>11944.619047619048</v>
      </c>
    </row>
    <row r="82" spans="2:23" ht="15.75">
      <c r="B82" s="928" t="s">
        <v>500</v>
      </c>
      <c r="C82" s="929" t="s">
        <v>501</v>
      </c>
      <c r="D82" s="704">
        <v>35</v>
      </c>
      <c r="E82" s="704">
        <v>35.285714285714285</v>
      </c>
      <c r="F82" s="566">
        <v>199</v>
      </c>
      <c r="G82" s="704">
        <v>208.8</v>
      </c>
      <c r="H82" s="704">
        <v>37.761904761904759</v>
      </c>
      <c r="I82" s="704">
        <v>168.52380952380952</v>
      </c>
      <c r="J82" s="705"/>
      <c r="K82" s="704">
        <v>192</v>
      </c>
      <c r="L82" s="704">
        <v>209.28571428571428</v>
      </c>
      <c r="M82" s="566">
        <v>778</v>
      </c>
      <c r="N82" s="704">
        <v>893.73333333333335</v>
      </c>
      <c r="O82" s="704">
        <v>251.28571428571428</v>
      </c>
      <c r="P82" s="704">
        <v>613.23809523809518</v>
      </c>
      <c r="Q82" s="705"/>
      <c r="R82" s="566">
        <v>227</v>
      </c>
      <c r="S82" s="566">
        <v>244.57142857142856</v>
      </c>
      <c r="T82" s="566">
        <v>977</v>
      </c>
      <c r="U82" s="566">
        <v>1102.5333333333333</v>
      </c>
      <c r="V82" s="566">
        <v>289.04761904761904</v>
      </c>
      <c r="W82" s="566">
        <v>781.7619047619047</v>
      </c>
    </row>
    <row r="83" spans="2:23" ht="15.75">
      <c r="B83" s="928" t="s">
        <v>502</v>
      </c>
      <c r="C83" s="929" t="s">
        <v>503</v>
      </c>
      <c r="D83" s="704">
        <v>76</v>
      </c>
      <c r="E83" s="704">
        <v>76.142857142857139</v>
      </c>
      <c r="F83" s="566">
        <v>487</v>
      </c>
      <c r="G83" s="704">
        <v>448.26666666666665</v>
      </c>
      <c r="H83" s="704">
        <v>143</v>
      </c>
      <c r="I83" s="704">
        <v>307.57142857142856</v>
      </c>
      <c r="J83" s="705"/>
      <c r="K83" s="704">
        <v>1311</v>
      </c>
      <c r="L83" s="704">
        <v>1389.3809523809523</v>
      </c>
      <c r="M83" s="566">
        <v>5396</v>
      </c>
      <c r="N83" s="704">
        <v>6101.333333333333</v>
      </c>
      <c r="O83" s="704">
        <v>1073.8571428571429</v>
      </c>
      <c r="P83" s="704">
        <v>4847.2380952380954</v>
      </c>
      <c r="Q83" s="705"/>
      <c r="R83" s="566">
        <v>1387</v>
      </c>
      <c r="S83" s="566">
        <v>1465.5238095238094</v>
      </c>
      <c r="T83" s="566">
        <v>5883</v>
      </c>
      <c r="U83" s="566">
        <v>6549.5999999999995</v>
      </c>
      <c r="V83" s="566">
        <v>1216.8571428571429</v>
      </c>
      <c r="W83" s="566">
        <v>5154.8095238095239</v>
      </c>
    </row>
    <row r="84" spans="2:23" ht="15.75">
      <c r="B84" s="928" t="s">
        <v>504</v>
      </c>
      <c r="C84" s="929" t="s">
        <v>505</v>
      </c>
      <c r="D84" s="704">
        <v>53</v>
      </c>
      <c r="E84" s="704">
        <v>51.666666666666664</v>
      </c>
      <c r="F84" s="566">
        <v>143</v>
      </c>
      <c r="G84" s="704">
        <v>148.6</v>
      </c>
      <c r="H84" s="704">
        <v>71.571428571428569</v>
      </c>
      <c r="I84" s="704">
        <v>74.904761904761898</v>
      </c>
      <c r="J84" s="705"/>
      <c r="K84" s="704">
        <v>1288</v>
      </c>
      <c r="L84" s="704">
        <v>1352.5238095238096</v>
      </c>
      <c r="M84" s="566">
        <v>4793</v>
      </c>
      <c r="N84" s="704">
        <v>5088.2</v>
      </c>
      <c r="O84" s="704">
        <v>2658.5714285714284</v>
      </c>
      <c r="P84" s="704">
        <v>2352.5238095238096</v>
      </c>
      <c r="Q84" s="705"/>
      <c r="R84" s="566">
        <v>1341</v>
      </c>
      <c r="S84" s="566">
        <v>1404.1904761904764</v>
      </c>
      <c r="T84" s="566">
        <v>4936</v>
      </c>
      <c r="U84" s="566">
        <v>5236.8</v>
      </c>
      <c r="V84" s="566">
        <v>2730.1428571428569</v>
      </c>
      <c r="W84" s="566">
        <v>2427.4285714285716</v>
      </c>
    </row>
    <row r="85" spans="2:23" ht="15.75">
      <c r="B85" s="928" t="s">
        <v>506</v>
      </c>
      <c r="C85" s="929" t="s">
        <v>507</v>
      </c>
      <c r="D85" s="704">
        <v>10</v>
      </c>
      <c r="E85" s="704">
        <v>9.8095238095238102</v>
      </c>
      <c r="F85" s="566">
        <v>38</v>
      </c>
      <c r="G85" s="704">
        <v>36.266666666666666</v>
      </c>
      <c r="H85" s="704">
        <v>11.952380952380953</v>
      </c>
      <c r="I85" s="704">
        <v>24.38095238095238</v>
      </c>
      <c r="J85" s="705"/>
      <c r="K85" s="704">
        <v>247</v>
      </c>
      <c r="L85" s="704">
        <v>271.95238095238096</v>
      </c>
      <c r="M85" s="566">
        <v>1371</v>
      </c>
      <c r="N85" s="704">
        <v>1684.1333333333334</v>
      </c>
      <c r="O85" s="704">
        <v>591.90476190476193</v>
      </c>
      <c r="P85" s="704">
        <v>1005</v>
      </c>
      <c r="Q85" s="705"/>
      <c r="R85" s="566">
        <v>257</v>
      </c>
      <c r="S85" s="566">
        <v>281.76190476190476</v>
      </c>
      <c r="T85" s="566">
        <v>1409</v>
      </c>
      <c r="U85" s="566">
        <v>1720.4</v>
      </c>
      <c r="V85" s="566">
        <v>603.85714285714289</v>
      </c>
      <c r="W85" s="566">
        <v>1029.3809523809523</v>
      </c>
    </row>
    <row r="86" spans="2:23" ht="15.75">
      <c r="B86" s="928" t="s">
        <v>508</v>
      </c>
      <c r="C86" s="929" t="s">
        <v>509</v>
      </c>
      <c r="D86" s="704">
        <v>25</v>
      </c>
      <c r="E86" s="704">
        <v>25.571428571428573</v>
      </c>
      <c r="F86" s="566">
        <v>65</v>
      </c>
      <c r="G86" s="704">
        <v>72.13333333333334</v>
      </c>
      <c r="H86" s="704">
        <v>35.19047619047619</v>
      </c>
      <c r="I86" s="704">
        <v>35.571428571428569</v>
      </c>
      <c r="J86" s="705"/>
      <c r="K86" s="704">
        <v>1204</v>
      </c>
      <c r="L86" s="704">
        <v>1317.952380952381</v>
      </c>
      <c r="M86" s="566">
        <v>5328</v>
      </c>
      <c r="N86" s="704">
        <v>5606.2</v>
      </c>
      <c r="O86" s="704">
        <v>2911.5238095238096</v>
      </c>
      <c r="P86" s="704">
        <v>2622.7142857142858</v>
      </c>
      <c r="Q86" s="705"/>
      <c r="R86" s="566">
        <v>1229</v>
      </c>
      <c r="S86" s="566">
        <v>1343.5238095238096</v>
      </c>
      <c r="T86" s="566">
        <v>5393</v>
      </c>
      <c r="U86" s="566">
        <v>5678.333333333333</v>
      </c>
      <c r="V86" s="566">
        <v>2946.7142857142858</v>
      </c>
      <c r="W86" s="566">
        <v>2658.2857142857142</v>
      </c>
    </row>
    <row r="87" spans="2:23" ht="15.75">
      <c r="B87" s="928" t="s">
        <v>510</v>
      </c>
      <c r="C87" s="929" t="s">
        <v>511</v>
      </c>
      <c r="D87" s="704">
        <v>135</v>
      </c>
      <c r="E87" s="704">
        <v>133.52380952380952</v>
      </c>
      <c r="F87" s="566">
        <v>566</v>
      </c>
      <c r="G87" s="704">
        <v>593.4</v>
      </c>
      <c r="H87" s="704">
        <v>325.42857142857144</v>
      </c>
      <c r="I87" s="704">
        <v>260.52380952380952</v>
      </c>
      <c r="J87" s="705"/>
      <c r="K87" s="704">
        <v>6417</v>
      </c>
      <c r="L87" s="704">
        <v>6768.5238095238092</v>
      </c>
      <c r="M87" s="566">
        <v>25556</v>
      </c>
      <c r="N87" s="704">
        <v>28112.799999999999</v>
      </c>
      <c r="O87" s="704">
        <v>14661.333333333334</v>
      </c>
      <c r="P87" s="704">
        <v>12811.047619047618</v>
      </c>
      <c r="Q87" s="705"/>
      <c r="R87" s="566">
        <v>6552</v>
      </c>
      <c r="S87" s="566">
        <v>6902.0476190476184</v>
      </c>
      <c r="T87" s="566">
        <v>26122</v>
      </c>
      <c r="U87" s="566">
        <v>28706.2</v>
      </c>
      <c r="V87" s="566">
        <v>14986.761904761905</v>
      </c>
      <c r="W87" s="566">
        <v>13071.571428571428</v>
      </c>
    </row>
    <row r="88" spans="2:23" ht="15.75">
      <c r="B88" s="928" t="s">
        <v>512</v>
      </c>
      <c r="C88" s="929" t="s">
        <v>513</v>
      </c>
      <c r="D88" s="704">
        <v>177</v>
      </c>
      <c r="E88" s="704">
        <v>197.71428571428572</v>
      </c>
      <c r="F88" s="566">
        <v>779</v>
      </c>
      <c r="G88" s="704">
        <v>868.5333333333333</v>
      </c>
      <c r="H88" s="704">
        <v>270.14285714285717</v>
      </c>
      <c r="I88" s="704">
        <v>581.47619047619048</v>
      </c>
      <c r="J88" s="705"/>
      <c r="K88" s="704">
        <v>1265</v>
      </c>
      <c r="L88" s="704">
        <v>1366.7142857142858</v>
      </c>
      <c r="M88" s="566">
        <v>3953</v>
      </c>
      <c r="N88" s="704">
        <v>4712.8</v>
      </c>
      <c r="O88" s="704">
        <v>1641.8095238095239</v>
      </c>
      <c r="P88" s="704">
        <v>2885.7619047619046</v>
      </c>
      <c r="Q88" s="705"/>
      <c r="R88" s="566">
        <v>1442</v>
      </c>
      <c r="S88" s="566">
        <v>1564.4285714285716</v>
      </c>
      <c r="T88" s="566">
        <v>4732</v>
      </c>
      <c r="U88" s="566">
        <v>5581.3333333333339</v>
      </c>
      <c r="V88" s="566">
        <v>1911.952380952381</v>
      </c>
      <c r="W88" s="566">
        <v>3467.238095238095</v>
      </c>
    </row>
    <row r="89" spans="2:23" ht="15.75">
      <c r="B89" s="928" t="s">
        <v>514</v>
      </c>
      <c r="C89" s="929" t="s">
        <v>515</v>
      </c>
      <c r="D89" s="704">
        <v>67</v>
      </c>
      <c r="E89" s="704">
        <v>73.428571428571431</v>
      </c>
      <c r="F89" s="566">
        <v>233</v>
      </c>
      <c r="G89" s="704">
        <v>291.39999999999998</v>
      </c>
      <c r="H89" s="704">
        <v>198.57142857142858</v>
      </c>
      <c r="I89" s="704">
        <v>79.38095238095238</v>
      </c>
      <c r="J89" s="705"/>
      <c r="K89" s="704">
        <v>680</v>
      </c>
      <c r="L89" s="704">
        <v>758.47619047619048</v>
      </c>
      <c r="M89" s="566">
        <v>1332</v>
      </c>
      <c r="N89" s="704">
        <v>1588.1333333333334</v>
      </c>
      <c r="O89" s="704">
        <v>908.47619047619048</v>
      </c>
      <c r="P89" s="704">
        <v>613.42857142857144</v>
      </c>
      <c r="Q89" s="705"/>
      <c r="R89" s="566">
        <v>747</v>
      </c>
      <c r="S89" s="566">
        <v>831.90476190476193</v>
      </c>
      <c r="T89" s="566">
        <v>1565</v>
      </c>
      <c r="U89" s="566">
        <v>1879.5333333333333</v>
      </c>
      <c r="V89" s="566">
        <v>1107.047619047619</v>
      </c>
      <c r="W89" s="566">
        <v>692.80952380952385</v>
      </c>
    </row>
    <row r="90" spans="2:23" ht="15.75">
      <c r="B90" s="928" t="s">
        <v>516</v>
      </c>
      <c r="C90" s="929" t="s">
        <v>517</v>
      </c>
      <c r="D90" s="704">
        <v>271</v>
      </c>
      <c r="E90" s="704">
        <v>283.38095238095241</v>
      </c>
      <c r="F90" s="566">
        <v>1774</v>
      </c>
      <c r="G90" s="704">
        <v>2080.9333333333334</v>
      </c>
      <c r="H90" s="704">
        <v>882.09523809523807</v>
      </c>
      <c r="I90" s="704">
        <v>1123.4761904761904</v>
      </c>
      <c r="J90" s="705"/>
      <c r="K90" s="704">
        <v>8813</v>
      </c>
      <c r="L90" s="704">
        <v>9566.9047619047615</v>
      </c>
      <c r="M90" s="566">
        <v>17172</v>
      </c>
      <c r="N90" s="704">
        <v>19658.133333333335</v>
      </c>
      <c r="O90" s="704">
        <v>3887.7142857142858</v>
      </c>
      <c r="P90" s="704">
        <v>15135.380952380952</v>
      </c>
      <c r="Q90" s="705"/>
      <c r="R90" s="566">
        <v>9084</v>
      </c>
      <c r="S90" s="566">
        <v>9850.2857142857138</v>
      </c>
      <c r="T90" s="566">
        <v>18946</v>
      </c>
      <c r="U90" s="566">
        <v>21739.066666666669</v>
      </c>
      <c r="V90" s="566">
        <v>4769.8095238095239</v>
      </c>
      <c r="W90" s="566">
        <v>16258.857142857143</v>
      </c>
    </row>
    <row r="91" spans="2:23" ht="15.75">
      <c r="B91" s="928" t="s">
        <v>518</v>
      </c>
      <c r="C91" s="929" t="s">
        <v>519</v>
      </c>
      <c r="D91" s="704">
        <v>4</v>
      </c>
      <c r="E91" s="704">
        <v>3.5714285714285716</v>
      </c>
      <c r="F91" s="566">
        <v>5</v>
      </c>
      <c r="G91" s="704">
        <v>4.4000000000000004</v>
      </c>
      <c r="H91" s="704">
        <v>1.5714285714285714</v>
      </c>
      <c r="I91" s="704">
        <v>3</v>
      </c>
      <c r="J91" s="705"/>
      <c r="K91" s="704">
        <v>45</v>
      </c>
      <c r="L91" s="704">
        <v>49.047619047619051</v>
      </c>
      <c r="M91" s="566">
        <v>112</v>
      </c>
      <c r="N91" s="704">
        <v>133.13333333333333</v>
      </c>
      <c r="O91" s="704">
        <v>67.476190476190482</v>
      </c>
      <c r="P91" s="704">
        <v>60.238095238095241</v>
      </c>
      <c r="Q91" s="705"/>
      <c r="R91" s="566">
        <v>49</v>
      </c>
      <c r="S91" s="566">
        <v>52.61904761904762</v>
      </c>
      <c r="T91" s="566">
        <v>117</v>
      </c>
      <c r="U91" s="566">
        <v>137.53333333333333</v>
      </c>
      <c r="V91" s="566">
        <v>69.047619047619051</v>
      </c>
      <c r="W91" s="566">
        <v>63.238095238095241</v>
      </c>
    </row>
    <row r="92" spans="2:23" ht="15.75">
      <c r="B92" s="928">
        <v>98</v>
      </c>
      <c r="C92" s="929" t="s">
        <v>566</v>
      </c>
      <c r="D92" s="704">
        <v>0</v>
      </c>
      <c r="E92" s="704">
        <v>0</v>
      </c>
      <c r="F92" s="566">
        <v>0</v>
      </c>
      <c r="G92" s="704">
        <v>0</v>
      </c>
      <c r="H92" s="704">
        <v>5</v>
      </c>
      <c r="I92" s="704">
        <v>14.428571428571429</v>
      </c>
      <c r="J92" s="705"/>
      <c r="K92" s="704">
        <v>0</v>
      </c>
      <c r="L92" s="704">
        <v>0</v>
      </c>
      <c r="M92" s="566">
        <v>0</v>
      </c>
      <c r="N92" s="704">
        <v>0</v>
      </c>
      <c r="O92" s="704">
        <v>80.61904761904762</v>
      </c>
      <c r="P92" s="704">
        <v>115.33333333333333</v>
      </c>
      <c r="Q92" s="705"/>
      <c r="R92" s="566">
        <v>0</v>
      </c>
      <c r="S92" s="566">
        <v>0</v>
      </c>
      <c r="T92" s="566">
        <v>0</v>
      </c>
      <c r="U92" s="566">
        <v>0</v>
      </c>
      <c r="V92" s="566">
        <v>85.61904761904762</v>
      </c>
      <c r="W92" s="566">
        <v>129.76190476190476</v>
      </c>
    </row>
    <row r="93" spans="2:23" ht="15.75">
      <c r="B93" s="928" t="s">
        <v>520</v>
      </c>
      <c r="C93" s="929" t="s">
        <v>521</v>
      </c>
      <c r="D93" s="704">
        <v>1</v>
      </c>
      <c r="E93" s="704">
        <v>1.5238095238095237</v>
      </c>
      <c r="F93" s="566">
        <v>17</v>
      </c>
      <c r="G93" s="704">
        <v>20.399999999999999</v>
      </c>
      <c r="H93" s="704">
        <v>0</v>
      </c>
      <c r="I93" s="704">
        <v>0</v>
      </c>
      <c r="J93" s="705"/>
      <c r="K93" s="704">
        <v>6</v>
      </c>
      <c r="L93" s="704">
        <v>8.4761904761904763</v>
      </c>
      <c r="M93" s="566">
        <v>9</v>
      </c>
      <c r="N93" s="704">
        <v>269.93333333333334</v>
      </c>
      <c r="O93" s="704">
        <v>0</v>
      </c>
      <c r="P93" s="704">
        <v>0</v>
      </c>
      <c r="Q93" s="705"/>
      <c r="R93" s="566">
        <v>7</v>
      </c>
      <c r="S93" s="566">
        <v>10</v>
      </c>
      <c r="T93" s="566">
        <v>26</v>
      </c>
      <c r="U93" s="566">
        <v>290.33333333333331</v>
      </c>
      <c r="V93" s="566">
        <v>0</v>
      </c>
      <c r="W93" s="566">
        <v>0</v>
      </c>
    </row>
    <row r="94" spans="2:23" ht="15.75" thickBot="1">
      <c r="B94" s="706"/>
      <c r="C94" s="707"/>
      <c r="D94" s="708"/>
      <c r="E94" s="708"/>
      <c r="F94" s="712"/>
      <c r="G94" s="712"/>
      <c r="H94" s="712"/>
      <c r="I94" s="712"/>
      <c r="J94" s="708"/>
      <c r="K94" s="708"/>
      <c r="L94" s="708"/>
      <c r="M94" s="712"/>
      <c r="N94" s="712"/>
      <c r="O94" s="712"/>
      <c r="P94" s="712"/>
      <c r="Q94" s="708"/>
      <c r="R94" s="708"/>
      <c r="S94" s="708"/>
      <c r="T94" s="708"/>
      <c r="U94" s="708"/>
      <c r="V94" s="708"/>
      <c r="W94" s="708"/>
    </row>
    <row r="95" spans="2:23" ht="21.75" thickBot="1">
      <c r="B95" s="1131" t="s">
        <v>369</v>
      </c>
      <c r="C95" s="1131"/>
      <c r="D95" s="709">
        <v>21279</v>
      </c>
      <c r="E95" s="709">
        <v>22175.952380952382</v>
      </c>
      <c r="F95" s="709">
        <v>148782</v>
      </c>
      <c r="G95" s="709">
        <v>158532.28571428571</v>
      </c>
      <c r="H95" s="709">
        <v>92721.190476190473</v>
      </c>
      <c r="I95" s="709">
        <v>65811.095238095237</v>
      </c>
      <c r="J95" s="571"/>
      <c r="K95" s="709">
        <v>180282</v>
      </c>
      <c r="L95" s="709">
        <v>195917.09523809524</v>
      </c>
      <c r="M95" s="709">
        <v>663656</v>
      </c>
      <c r="N95" s="709">
        <v>735945.57142857148</v>
      </c>
      <c r="O95" s="709">
        <v>341823.66666666669</v>
      </c>
      <c r="P95" s="709">
        <v>394121.90476190473</v>
      </c>
      <c r="Q95" s="571"/>
      <c r="R95" s="709">
        <v>201561</v>
      </c>
      <c r="S95" s="709">
        <v>218093.04761904763</v>
      </c>
      <c r="T95" s="709">
        <v>812438</v>
      </c>
      <c r="U95" s="709">
        <v>894477.85714285716</v>
      </c>
      <c r="V95" s="709">
        <v>434544.85714285716</v>
      </c>
      <c r="W95" s="709">
        <v>459933</v>
      </c>
    </row>
    <row r="96" spans="2:23">
      <c r="D96" s="574"/>
      <c r="E96" s="574"/>
      <c r="F96" s="574"/>
      <c r="G96" s="574"/>
    </row>
    <row r="97" spans="11:15">
      <c r="K97" s="574"/>
      <c r="L97" s="574"/>
      <c r="M97" s="574"/>
      <c r="N97" s="574"/>
      <c r="O97" s="574"/>
    </row>
  </sheetData>
  <mergeCells count="16">
    <mergeCell ref="B95:C95"/>
    <mergeCell ref="C1:W1"/>
    <mergeCell ref="C2:W2"/>
    <mergeCell ref="B3:C5"/>
    <mergeCell ref="D3:I3"/>
    <mergeCell ref="K3:P3"/>
    <mergeCell ref="R3:W3"/>
    <mergeCell ref="D4:E4"/>
    <mergeCell ref="F4:G4"/>
    <mergeCell ref="H4:I4"/>
    <mergeCell ref="K4:L4"/>
    <mergeCell ref="M4:N4"/>
    <mergeCell ref="O4:P4"/>
    <mergeCell ref="R4:S4"/>
    <mergeCell ref="T4:U4"/>
    <mergeCell ref="V4:W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fitToPage="1"/>
  </sheetPr>
  <dimension ref="A1:F66"/>
  <sheetViews>
    <sheetView showGridLines="0" showRowColHeaders="0" zoomScale="115" zoomScaleNormal="115" workbookViewId="0">
      <pane ySplit="3" topLeftCell="A52" activePane="bottomLeft" state="frozen"/>
      <selection activeCell="L32" sqref="L32"/>
      <selection pane="bottomLeft" activeCell="I75" sqref="I75"/>
    </sheetView>
  </sheetViews>
  <sheetFormatPr baseColWidth="10" defaultRowHeight="15"/>
  <cols>
    <col min="1" max="1" width="3.28515625" style="423" customWidth="1"/>
    <col min="2" max="2" width="3.42578125" style="697" customWidth="1"/>
    <col min="3" max="3" width="26.7109375" style="696" customWidth="1"/>
    <col min="4" max="6" width="22.7109375" style="696" customWidth="1"/>
    <col min="7" max="16384" width="11.42578125" style="696"/>
  </cols>
  <sheetData>
    <row r="1" spans="1:6" s="687" customFormat="1" ht="32.25" customHeight="1">
      <c r="A1" s="423"/>
      <c r="B1" s="1150" t="s">
        <v>560</v>
      </c>
      <c r="C1" s="1150"/>
      <c r="D1" s="1150"/>
      <c r="E1" s="1150"/>
      <c r="F1" s="1150"/>
    </row>
    <row r="2" spans="1:6" s="687" customFormat="1" ht="31.5" customHeight="1">
      <c r="A2" s="538"/>
      <c r="B2" s="1151" t="s">
        <v>581</v>
      </c>
      <c r="C2" s="1151"/>
      <c r="D2" s="1151"/>
      <c r="E2" s="1151"/>
      <c r="F2" s="1151"/>
    </row>
    <row r="3" spans="1:6" s="690" customFormat="1" ht="81.75" customHeight="1">
      <c r="A3" s="538"/>
      <c r="B3" s="1152" t="s">
        <v>522</v>
      </c>
      <c r="C3" s="1153"/>
      <c r="D3" s="688" t="s">
        <v>561</v>
      </c>
      <c r="E3" s="689" t="s">
        <v>562</v>
      </c>
      <c r="F3" s="689" t="s">
        <v>563</v>
      </c>
    </row>
    <row r="4" spans="1:6" s="687" customFormat="1" ht="19.5">
      <c r="A4" s="538"/>
      <c r="B4" s="691">
        <v>4</v>
      </c>
      <c r="C4" s="692" t="s">
        <v>286</v>
      </c>
      <c r="D4" s="693">
        <v>18876</v>
      </c>
      <c r="E4" s="693">
        <v>10</v>
      </c>
      <c r="F4" s="693">
        <v>1636</v>
      </c>
    </row>
    <row r="5" spans="1:6" s="687" customFormat="1">
      <c r="A5" s="539"/>
      <c r="B5" s="691">
        <v>11</v>
      </c>
      <c r="C5" s="694" t="s">
        <v>287</v>
      </c>
      <c r="D5" s="693">
        <v>32574</v>
      </c>
      <c r="E5" s="693">
        <v>15</v>
      </c>
      <c r="F5" s="693">
        <v>2360</v>
      </c>
    </row>
    <row r="6" spans="1:6" s="687" customFormat="1">
      <c r="A6" s="539"/>
      <c r="B6" s="691">
        <v>14</v>
      </c>
      <c r="C6" s="692" t="s">
        <v>523</v>
      </c>
      <c r="D6" s="693">
        <v>25133</v>
      </c>
      <c r="E6" s="693">
        <v>12</v>
      </c>
      <c r="F6" s="693">
        <v>2677</v>
      </c>
    </row>
    <row r="7" spans="1:6" s="687" customFormat="1">
      <c r="A7" s="539"/>
      <c r="B7" s="691">
        <v>18</v>
      </c>
      <c r="C7" s="692" t="s">
        <v>17</v>
      </c>
      <c r="D7" s="693">
        <v>33146</v>
      </c>
      <c r="E7" s="693">
        <v>10</v>
      </c>
      <c r="F7" s="693">
        <v>3960</v>
      </c>
    </row>
    <row r="8" spans="1:6" s="687" customFormat="1">
      <c r="A8" s="539"/>
      <c r="B8" s="691">
        <v>21</v>
      </c>
      <c r="C8" s="692" t="s">
        <v>18</v>
      </c>
      <c r="D8" s="693">
        <v>13002</v>
      </c>
      <c r="E8" s="693">
        <v>5</v>
      </c>
      <c r="F8" s="693">
        <v>898</v>
      </c>
    </row>
    <row r="9" spans="1:6" s="687" customFormat="1" ht="15" customHeight="1">
      <c r="A9" s="539"/>
      <c r="B9" s="691">
        <v>23</v>
      </c>
      <c r="C9" s="692" t="s">
        <v>288</v>
      </c>
      <c r="D9" s="693">
        <v>19557</v>
      </c>
      <c r="E9" s="693">
        <v>12</v>
      </c>
      <c r="F9" s="693">
        <v>1602</v>
      </c>
    </row>
    <row r="10" spans="1:6" s="687" customFormat="1" ht="15" customHeight="1">
      <c r="A10" s="539"/>
      <c r="B10" s="691">
        <v>29</v>
      </c>
      <c r="C10" s="692" t="s">
        <v>289</v>
      </c>
      <c r="D10" s="693">
        <v>64094</v>
      </c>
      <c r="E10" s="693">
        <v>32</v>
      </c>
      <c r="F10" s="693">
        <v>7093</v>
      </c>
    </row>
    <row r="11" spans="1:6" s="687" customFormat="1" ht="15" customHeight="1">
      <c r="A11" s="539"/>
      <c r="B11" s="691">
        <v>41</v>
      </c>
      <c r="C11" s="692" t="s">
        <v>19</v>
      </c>
      <c r="D11" s="693">
        <v>55704</v>
      </c>
      <c r="E11" s="693">
        <v>18</v>
      </c>
      <c r="F11" s="693">
        <v>7034</v>
      </c>
    </row>
    <row r="12" spans="1:6" s="687" customFormat="1" ht="15" customHeight="1">
      <c r="A12" s="539"/>
      <c r="B12" s="691"/>
      <c r="C12" s="933" t="s">
        <v>172</v>
      </c>
      <c r="D12" s="934">
        <v>262086</v>
      </c>
      <c r="E12" s="934">
        <v>114</v>
      </c>
      <c r="F12" s="934">
        <v>27260</v>
      </c>
    </row>
    <row r="13" spans="1:6" s="687" customFormat="1" ht="15" customHeight="1">
      <c r="A13" s="539"/>
      <c r="B13" s="691">
        <v>22</v>
      </c>
      <c r="C13" s="692" t="s">
        <v>20</v>
      </c>
      <c r="D13" s="693">
        <v>6704</v>
      </c>
      <c r="E13" s="693">
        <v>1</v>
      </c>
      <c r="F13" s="693">
        <v>441</v>
      </c>
    </row>
    <row r="14" spans="1:6" s="687" customFormat="1">
      <c r="A14" s="539"/>
      <c r="B14" s="691">
        <v>4</v>
      </c>
      <c r="C14" s="692" t="s">
        <v>21</v>
      </c>
      <c r="D14" s="693">
        <v>3990</v>
      </c>
      <c r="E14" s="693">
        <v>1</v>
      </c>
      <c r="F14" s="693">
        <v>270</v>
      </c>
    </row>
    <row r="15" spans="1:6" s="687" customFormat="1">
      <c r="A15" s="539"/>
      <c r="B15" s="691">
        <v>50</v>
      </c>
      <c r="C15" s="692" t="s">
        <v>22</v>
      </c>
      <c r="D15" s="693">
        <v>27182</v>
      </c>
      <c r="E15" s="693">
        <v>4</v>
      </c>
      <c r="F15" s="693">
        <v>2604</v>
      </c>
    </row>
    <row r="16" spans="1:6" s="687" customFormat="1">
      <c r="A16" s="539"/>
      <c r="B16" s="691"/>
      <c r="C16" s="933" t="s">
        <v>76</v>
      </c>
      <c r="D16" s="934">
        <v>37876</v>
      </c>
      <c r="E16" s="934">
        <v>6</v>
      </c>
      <c r="F16" s="934">
        <v>3315</v>
      </c>
    </row>
    <row r="17" spans="1:6" s="687" customFormat="1">
      <c r="A17" s="539"/>
      <c r="B17" s="691">
        <v>33</v>
      </c>
      <c r="C17" s="933" t="s">
        <v>23</v>
      </c>
      <c r="D17" s="934">
        <v>34611</v>
      </c>
      <c r="E17" s="934">
        <v>9</v>
      </c>
      <c r="F17" s="934">
        <v>2198</v>
      </c>
    </row>
    <row r="18" spans="1:6" s="687" customFormat="1">
      <c r="A18" s="539"/>
      <c r="B18" s="691">
        <v>7</v>
      </c>
      <c r="C18" s="933" t="s">
        <v>162</v>
      </c>
      <c r="D18" s="934">
        <v>43056</v>
      </c>
      <c r="E18" s="934">
        <v>855</v>
      </c>
      <c r="F18" s="934">
        <v>4586</v>
      </c>
    </row>
    <row r="19" spans="1:6" s="687" customFormat="1">
      <c r="A19" s="539"/>
      <c r="B19" s="691">
        <v>35</v>
      </c>
      <c r="C19" s="692" t="s">
        <v>524</v>
      </c>
      <c r="D19" s="693">
        <v>33698</v>
      </c>
      <c r="E19" s="693">
        <v>3</v>
      </c>
      <c r="F19" s="693">
        <v>4899</v>
      </c>
    </row>
    <row r="20" spans="1:6" s="687" customFormat="1">
      <c r="A20" s="539"/>
      <c r="B20" s="691">
        <v>38</v>
      </c>
      <c r="C20" s="692" t="s">
        <v>525</v>
      </c>
      <c r="D20" s="693">
        <v>34676</v>
      </c>
      <c r="E20" s="693">
        <v>2</v>
      </c>
      <c r="F20" s="693">
        <v>3946</v>
      </c>
    </row>
    <row r="21" spans="1:6" s="687" customFormat="1">
      <c r="A21" s="539"/>
      <c r="B21" s="691"/>
      <c r="C21" s="933" t="s">
        <v>24</v>
      </c>
      <c r="D21" s="934">
        <v>68374</v>
      </c>
      <c r="E21" s="934">
        <v>5</v>
      </c>
      <c r="F21" s="934">
        <v>8845</v>
      </c>
    </row>
    <row r="22" spans="1:6" s="687" customFormat="1">
      <c r="A22" s="539"/>
      <c r="B22" s="691">
        <v>39</v>
      </c>
      <c r="C22" s="933" t="s">
        <v>25</v>
      </c>
      <c r="D22" s="934">
        <v>19576</v>
      </c>
      <c r="E22" s="934">
        <v>17</v>
      </c>
      <c r="F22" s="934">
        <v>1415</v>
      </c>
    </row>
    <row r="23" spans="1:6" s="687" customFormat="1">
      <c r="A23" s="539"/>
      <c r="B23" s="691">
        <v>5</v>
      </c>
      <c r="C23" s="692" t="s">
        <v>290</v>
      </c>
      <c r="D23" s="693">
        <v>4874</v>
      </c>
      <c r="E23" s="693">
        <v>0</v>
      </c>
      <c r="F23" s="693">
        <v>338</v>
      </c>
    </row>
    <row r="24" spans="1:6" s="687" customFormat="1">
      <c r="A24" s="539"/>
      <c r="B24" s="691">
        <v>9</v>
      </c>
      <c r="C24" s="692" t="s">
        <v>26</v>
      </c>
      <c r="D24" s="693">
        <v>10733</v>
      </c>
      <c r="E24" s="693">
        <v>5</v>
      </c>
      <c r="F24" s="693">
        <v>756</v>
      </c>
    </row>
    <row r="25" spans="1:6" s="687" customFormat="1">
      <c r="A25" s="539"/>
      <c r="B25" s="691">
        <v>24</v>
      </c>
      <c r="C25" s="692" t="s">
        <v>291</v>
      </c>
      <c r="D25" s="693">
        <v>14644</v>
      </c>
      <c r="E25" s="693">
        <v>18</v>
      </c>
      <c r="F25" s="693">
        <v>1209</v>
      </c>
    </row>
    <row r="26" spans="1:6" s="687" customFormat="1">
      <c r="A26" s="540"/>
      <c r="B26" s="691">
        <v>34</v>
      </c>
      <c r="C26" s="692" t="s">
        <v>27</v>
      </c>
      <c r="D26" s="693">
        <v>4511</v>
      </c>
      <c r="E26" s="693">
        <v>1</v>
      </c>
      <c r="F26" s="693">
        <v>354</v>
      </c>
    </row>
    <row r="27" spans="1:6" s="687" customFormat="1">
      <c r="A27" s="423"/>
      <c r="B27" s="691">
        <v>37</v>
      </c>
      <c r="C27" s="692" t="s">
        <v>28</v>
      </c>
      <c r="D27" s="693">
        <v>11039</v>
      </c>
      <c r="E27" s="693">
        <v>3</v>
      </c>
      <c r="F27" s="693">
        <v>1274</v>
      </c>
    </row>
    <row r="28" spans="1:6" s="687" customFormat="1">
      <c r="A28" s="423"/>
      <c r="B28" s="691">
        <v>40</v>
      </c>
      <c r="C28" s="692" t="s">
        <v>29</v>
      </c>
      <c r="D28" s="693">
        <v>5348</v>
      </c>
      <c r="E28" s="693">
        <v>0</v>
      </c>
      <c r="F28" s="693">
        <v>438</v>
      </c>
    </row>
    <row r="29" spans="1:6" s="687" customFormat="1">
      <c r="A29" s="423"/>
      <c r="B29" s="691">
        <v>42</v>
      </c>
      <c r="C29" s="692" t="s">
        <v>30</v>
      </c>
      <c r="D29" s="693">
        <v>2814</v>
      </c>
      <c r="E29" s="693">
        <v>0</v>
      </c>
      <c r="F29" s="693">
        <v>182</v>
      </c>
    </row>
    <row r="30" spans="1:6" s="687" customFormat="1">
      <c r="A30" s="423"/>
      <c r="B30" s="691">
        <v>47</v>
      </c>
      <c r="C30" s="692" t="s">
        <v>31</v>
      </c>
      <c r="D30" s="693">
        <v>15713</v>
      </c>
      <c r="E30" s="693">
        <v>4</v>
      </c>
      <c r="F30" s="693">
        <v>1547</v>
      </c>
    </row>
    <row r="31" spans="1:6" s="687" customFormat="1">
      <c r="A31" s="423"/>
      <c r="B31" s="691">
        <v>49</v>
      </c>
      <c r="C31" s="692" t="s">
        <v>32</v>
      </c>
      <c r="D31" s="693">
        <v>5773</v>
      </c>
      <c r="E31" s="693">
        <v>2</v>
      </c>
      <c r="F31" s="693">
        <v>416</v>
      </c>
    </row>
    <row r="32" spans="1:6" s="687" customFormat="1">
      <c r="A32" s="423"/>
      <c r="B32" s="691"/>
      <c r="C32" s="933" t="s">
        <v>337</v>
      </c>
      <c r="D32" s="934">
        <v>75449</v>
      </c>
      <c r="E32" s="934">
        <v>33</v>
      </c>
      <c r="F32" s="934">
        <v>6514</v>
      </c>
    </row>
    <row r="33" spans="1:6" s="687" customFormat="1">
      <c r="A33" s="423"/>
      <c r="B33" s="691">
        <v>2</v>
      </c>
      <c r="C33" s="692" t="s">
        <v>33</v>
      </c>
      <c r="D33" s="693">
        <v>13714</v>
      </c>
      <c r="E33" s="693">
        <v>0</v>
      </c>
      <c r="F33" s="693">
        <v>1252</v>
      </c>
    </row>
    <row r="34" spans="1:6" s="687" customFormat="1">
      <c r="A34" s="423"/>
      <c r="B34" s="691">
        <v>13</v>
      </c>
      <c r="C34" s="692" t="s">
        <v>34</v>
      </c>
      <c r="D34" s="693">
        <v>15510</v>
      </c>
      <c r="E34" s="693">
        <v>7</v>
      </c>
      <c r="F34" s="693">
        <v>1365</v>
      </c>
    </row>
    <row r="35" spans="1:6" s="687" customFormat="1">
      <c r="A35" s="423"/>
      <c r="B35" s="691">
        <v>16</v>
      </c>
      <c r="C35" s="692" t="s">
        <v>35</v>
      </c>
      <c r="D35" s="693">
        <v>6207</v>
      </c>
      <c r="E35" s="693">
        <v>1</v>
      </c>
      <c r="F35" s="693">
        <v>486</v>
      </c>
    </row>
    <row r="36" spans="1:6" s="687" customFormat="1">
      <c r="A36" s="423"/>
      <c r="B36" s="691">
        <v>19</v>
      </c>
      <c r="C36" s="692" t="s">
        <v>36</v>
      </c>
      <c r="D36" s="693">
        <v>6121</v>
      </c>
      <c r="E36" s="693">
        <v>1</v>
      </c>
      <c r="F36" s="693">
        <v>421</v>
      </c>
    </row>
    <row r="37" spans="1:6" s="687" customFormat="1">
      <c r="A37" s="423"/>
      <c r="B37" s="691">
        <v>45</v>
      </c>
      <c r="C37" s="692" t="s">
        <v>37</v>
      </c>
      <c r="D37" s="693">
        <v>21266</v>
      </c>
      <c r="E37" s="693">
        <v>3</v>
      </c>
      <c r="F37" s="693">
        <v>2152</v>
      </c>
    </row>
    <row r="38" spans="1:6" s="687" customFormat="1">
      <c r="A38" s="423"/>
      <c r="B38" s="691"/>
      <c r="C38" s="933" t="s">
        <v>338</v>
      </c>
      <c r="D38" s="934">
        <v>62818</v>
      </c>
      <c r="E38" s="934">
        <v>12</v>
      </c>
      <c r="F38" s="934">
        <v>5676</v>
      </c>
    </row>
    <row r="39" spans="1:6" s="687" customFormat="1">
      <c r="A39" s="423"/>
      <c r="B39" s="691">
        <v>8</v>
      </c>
      <c r="C39" s="692" t="s">
        <v>38</v>
      </c>
      <c r="D39" s="693">
        <v>182488</v>
      </c>
      <c r="E39" s="693">
        <v>74</v>
      </c>
      <c r="F39" s="693">
        <v>18996</v>
      </c>
    </row>
    <row r="40" spans="1:6" s="687" customFormat="1">
      <c r="A40" s="423"/>
      <c r="B40" s="691">
        <v>17</v>
      </c>
      <c r="C40" s="692" t="s">
        <v>39</v>
      </c>
      <c r="D40" s="693">
        <v>26525</v>
      </c>
      <c r="E40" s="693">
        <v>102</v>
      </c>
      <c r="F40" s="693">
        <v>1712</v>
      </c>
    </row>
    <row r="41" spans="1:6" s="687" customFormat="1">
      <c r="A41" s="423"/>
      <c r="B41" s="691">
        <v>25</v>
      </c>
      <c r="C41" s="692" t="s">
        <v>40</v>
      </c>
      <c r="D41" s="693">
        <v>13395</v>
      </c>
      <c r="E41" s="693">
        <v>3</v>
      </c>
      <c r="F41" s="693">
        <v>1140</v>
      </c>
    </row>
    <row r="42" spans="1:6" s="687" customFormat="1">
      <c r="A42" s="423"/>
      <c r="B42" s="691">
        <v>43</v>
      </c>
      <c r="C42" s="692" t="s">
        <v>41</v>
      </c>
      <c r="D42" s="693">
        <v>25120</v>
      </c>
      <c r="E42" s="693">
        <v>38</v>
      </c>
      <c r="F42" s="693">
        <v>1651</v>
      </c>
    </row>
    <row r="43" spans="1:6" s="687" customFormat="1">
      <c r="A43" s="423"/>
      <c r="B43" s="691"/>
      <c r="C43" s="933" t="s">
        <v>42</v>
      </c>
      <c r="D43" s="934">
        <v>247528</v>
      </c>
      <c r="E43" s="934">
        <v>217</v>
      </c>
      <c r="F43" s="934">
        <v>23499</v>
      </c>
    </row>
    <row r="44" spans="1:6" s="687" customFormat="1">
      <c r="A44" s="423"/>
      <c r="B44" s="691">
        <v>6</v>
      </c>
      <c r="C44" s="692" t="s">
        <v>44</v>
      </c>
      <c r="D44" s="693">
        <v>21690</v>
      </c>
      <c r="E44" s="693">
        <v>15</v>
      </c>
      <c r="F44" s="693">
        <v>2048</v>
      </c>
    </row>
    <row r="45" spans="1:6" s="687" customFormat="1">
      <c r="A45" s="423"/>
      <c r="B45" s="691">
        <v>10</v>
      </c>
      <c r="C45" s="692" t="s">
        <v>292</v>
      </c>
      <c r="D45" s="693">
        <v>14618</v>
      </c>
      <c r="E45" s="693">
        <v>7</v>
      </c>
      <c r="F45" s="693">
        <v>1188</v>
      </c>
    </row>
    <row r="46" spans="1:6" s="687" customFormat="1">
      <c r="A46" s="423"/>
      <c r="B46" s="691"/>
      <c r="C46" s="933" t="s">
        <v>45</v>
      </c>
      <c r="D46" s="934">
        <v>36308</v>
      </c>
      <c r="E46" s="934">
        <v>22</v>
      </c>
      <c r="F46" s="934">
        <v>3236</v>
      </c>
    </row>
    <row r="47" spans="1:6" s="687" customFormat="1">
      <c r="A47" s="423"/>
      <c r="B47" s="691">
        <v>15</v>
      </c>
      <c r="C47" s="692" t="s">
        <v>526</v>
      </c>
      <c r="D47" s="693">
        <v>37262</v>
      </c>
      <c r="E47" s="693">
        <v>21</v>
      </c>
      <c r="F47" s="693">
        <v>2884</v>
      </c>
    </row>
    <row r="48" spans="1:6" s="687" customFormat="1">
      <c r="A48" s="423"/>
      <c r="B48" s="691">
        <v>27</v>
      </c>
      <c r="C48" s="692" t="s">
        <v>46</v>
      </c>
      <c r="D48" s="693">
        <v>10538</v>
      </c>
      <c r="E48" s="693">
        <v>9</v>
      </c>
      <c r="F48" s="693">
        <v>1095</v>
      </c>
    </row>
    <row r="49" spans="1:6" s="687" customFormat="1">
      <c r="A49" s="423"/>
      <c r="B49" s="691">
        <v>32</v>
      </c>
      <c r="C49" s="692" t="s">
        <v>527</v>
      </c>
      <c r="D49" s="693">
        <v>10481</v>
      </c>
      <c r="E49" s="693">
        <v>0</v>
      </c>
      <c r="F49" s="693">
        <v>753</v>
      </c>
    </row>
    <row r="50" spans="1:6" s="687" customFormat="1">
      <c r="A50" s="423"/>
      <c r="B50" s="691">
        <v>36</v>
      </c>
      <c r="C50" s="692" t="s">
        <v>47</v>
      </c>
      <c r="D50" s="693">
        <v>30358</v>
      </c>
      <c r="E50" s="693">
        <v>10</v>
      </c>
      <c r="F50" s="693">
        <v>2275</v>
      </c>
    </row>
    <row r="51" spans="1:6" s="687" customFormat="1">
      <c r="A51" s="423"/>
      <c r="B51" s="691"/>
      <c r="C51" s="933" t="s">
        <v>48</v>
      </c>
      <c r="D51" s="934">
        <v>88639</v>
      </c>
      <c r="E51" s="934">
        <v>40</v>
      </c>
      <c r="F51" s="934">
        <v>7007</v>
      </c>
    </row>
    <row r="52" spans="1:6" s="687" customFormat="1">
      <c r="A52" s="423"/>
      <c r="B52" s="691">
        <v>28</v>
      </c>
      <c r="C52" s="933" t="s">
        <v>49</v>
      </c>
      <c r="D52" s="934">
        <v>189252</v>
      </c>
      <c r="E52" s="934">
        <v>38</v>
      </c>
      <c r="F52" s="934">
        <v>21636</v>
      </c>
    </row>
    <row r="53" spans="1:6" s="687" customFormat="1">
      <c r="A53" s="423"/>
      <c r="B53" s="691">
        <v>33</v>
      </c>
      <c r="C53" s="933" t="s">
        <v>50</v>
      </c>
      <c r="D53" s="934">
        <v>43554</v>
      </c>
      <c r="E53" s="934">
        <v>10</v>
      </c>
      <c r="F53" s="934">
        <v>4250</v>
      </c>
    </row>
    <row r="54" spans="1:6" s="687" customFormat="1">
      <c r="A54" s="423"/>
      <c r="B54" s="691">
        <v>31</v>
      </c>
      <c r="C54" s="933" t="s">
        <v>51</v>
      </c>
      <c r="D54" s="934">
        <v>18845</v>
      </c>
      <c r="E54" s="934">
        <v>3</v>
      </c>
      <c r="F54" s="934">
        <v>1071</v>
      </c>
    </row>
    <row r="55" spans="1:6" s="687" customFormat="1">
      <c r="A55" s="423"/>
      <c r="B55" s="691"/>
      <c r="C55" s="933" t="s">
        <v>52</v>
      </c>
      <c r="D55" s="934">
        <v>10275</v>
      </c>
      <c r="E55" s="934">
        <v>4</v>
      </c>
      <c r="F55" s="934">
        <v>721</v>
      </c>
    </row>
    <row r="56" spans="1:6" s="687" customFormat="1">
      <c r="A56" s="423"/>
      <c r="B56" s="691">
        <v>3</v>
      </c>
      <c r="C56" s="692" t="s">
        <v>528</v>
      </c>
      <c r="D56" s="693">
        <v>69851</v>
      </c>
      <c r="E56" s="693">
        <v>21</v>
      </c>
      <c r="F56" s="693">
        <v>6104</v>
      </c>
    </row>
    <row r="57" spans="1:6" s="687" customFormat="1">
      <c r="A57" s="423"/>
      <c r="B57" s="691">
        <v>12</v>
      </c>
      <c r="C57" s="692" t="s">
        <v>529</v>
      </c>
      <c r="D57" s="693">
        <v>18123</v>
      </c>
      <c r="E57" s="693">
        <v>18</v>
      </c>
      <c r="F57" s="693">
        <v>1200</v>
      </c>
    </row>
    <row r="58" spans="1:6" s="687" customFormat="1">
      <c r="A58" s="423"/>
      <c r="B58" s="691">
        <v>46</v>
      </c>
      <c r="C58" s="692" t="s">
        <v>530</v>
      </c>
      <c r="D58" s="693">
        <v>84561</v>
      </c>
      <c r="E58" s="693">
        <v>14</v>
      </c>
      <c r="F58" s="693">
        <v>7317</v>
      </c>
    </row>
    <row r="59" spans="1:6" s="687" customFormat="1">
      <c r="A59" s="423"/>
      <c r="B59" s="691"/>
      <c r="C59" s="933" t="s">
        <v>531</v>
      </c>
      <c r="D59" s="934">
        <v>172535</v>
      </c>
      <c r="E59" s="934">
        <v>53</v>
      </c>
      <c r="F59" s="934">
        <v>14621</v>
      </c>
    </row>
    <row r="60" spans="1:6" s="687" customFormat="1">
      <c r="A60" s="423"/>
      <c r="B60" s="691">
        <v>1</v>
      </c>
      <c r="C60" s="692" t="s">
        <v>532</v>
      </c>
      <c r="D60" s="693">
        <v>8903</v>
      </c>
      <c r="E60" s="693">
        <v>0</v>
      </c>
      <c r="F60" s="693">
        <v>606</v>
      </c>
    </row>
    <row r="61" spans="1:6" s="687" customFormat="1">
      <c r="A61" s="423"/>
      <c r="B61" s="691">
        <v>20</v>
      </c>
      <c r="C61" s="692" t="s">
        <v>533</v>
      </c>
      <c r="D61" s="693">
        <v>24799</v>
      </c>
      <c r="E61" s="693">
        <v>4</v>
      </c>
      <c r="F61" s="693">
        <v>1431</v>
      </c>
    </row>
    <row r="62" spans="1:6" s="687" customFormat="1">
      <c r="A62" s="423"/>
      <c r="B62" s="691">
        <v>48</v>
      </c>
      <c r="C62" s="692" t="s">
        <v>534</v>
      </c>
      <c r="D62" s="693">
        <v>37008</v>
      </c>
      <c r="E62" s="693">
        <v>3</v>
      </c>
      <c r="F62" s="693">
        <v>3301</v>
      </c>
    </row>
    <row r="63" spans="1:6">
      <c r="B63" s="695"/>
      <c r="C63" s="933" t="s">
        <v>77</v>
      </c>
      <c r="D63" s="934">
        <v>70710</v>
      </c>
      <c r="E63" s="934">
        <v>7</v>
      </c>
      <c r="F63" s="934">
        <v>5338</v>
      </c>
    </row>
    <row r="64" spans="1:6" s="697" customFormat="1">
      <c r="A64" s="423"/>
      <c r="B64" s="695">
        <v>51</v>
      </c>
      <c r="C64" s="933" t="s">
        <v>53</v>
      </c>
      <c r="D64" s="934">
        <v>1913</v>
      </c>
      <c r="E64" s="934">
        <v>0</v>
      </c>
      <c r="F64" s="934">
        <v>129</v>
      </c>
    </row>
    <row r="65" spans="2:6">
      <c r="B65" s="695">
        <v>52</v>
      </c>
      <c r="C65" s="933" t="s">
        <v>54</v>
      </c>
      <c r="D65" s="934">
        <v>2534</v>
      </c>
      <c r="E65" s="934">
        <v>0</v>
      </c>
      <c r="F65" s="934">
        <v>441</v>
      </c>
    </row>
    <row r="66" spans="2:6">
      <c r="B66" s="698"/>
      <c r="C66" s="699" t="s">
        <v>535</v>
      </c>
      <c r="D66" s="700">
        <v>1485939</v>
      </c>
      <c r="E66" s="700">
        <v>1445</v>
      </c>
      <c r="F66" s="700">
        <v>141758</v>
      </c>
    </row>
  </sheetData>
  <mergeCells count="3">
    <mergeCell ref="B1:F1"/>
    <mergeCell ref="B2:F2"/>
    <mergeCell ref="B3:C3"/>
  </mergeCells>
  <printOptions horizontalCentered="1" verticalCentered="1"/>
  <pageMargins left="0.39370078740157483" right="0.39370078740157483" top="0.39370078740157483" bottom="0.78740157480314965" header="0" footer="0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N111"/>
  <sheetViews>
    <sheetView showGridLines="0" showRowColHeaders="0" zoomScaleNormal="100" workbookViewId="0">
      <selection activeCell="M16" sqref="M16"/>
    </sheetView>
  </sheetViews>
  <sheetFormatPr baseColWidth="10" defaultColWidth="9.140625" defaultRowHeight="12.75"/>
  <cols>
    <col min="2" max="2" width="24.5703125" customWidth="1"/>
    <col min="3" max="3" width="25.28515625" customWidth="1"/>
    <col min="4" max="4" width="18.28515625" customWidth="1"/>
    <col min="5" max="5" width="26.28515625" customWidth="1"/>
    <col min="9" max="9" width="10.140625" bestFit="1" customWidth="1"/>
  </cols>
  <sheetData>
    <row r="1" spans="1:14" ht="27.75" customHeight="1">
      <c r="A1" s="749"/>
      <c r="B1" s="20" t="s">
        <v>584</v>
      </c>
      <c r="C1" s="20"/>
      <c r="D1" s="20"/>
      <c r="E1" s="20"/>
      <c r="F1" s="749"/>
      <c r="G1" s="970"/>
      <c r="H1" s="753"/>
      <c r="I1" s="753"/>
      <c r="J1" s="753"/>
      <c r="K1" s="753"/>
      <c r="L1" s="753"/>
      <c r="M1" s="971"/>
      <c r="N1" s="971"/>
    </row>
    <row r="2" spans="1:14" ht="35.25" customHeight="1">
      <c r="A2" s="749"/>
      <c r="B2" s="750" t="s">
        <v>580</v>
      </c>
      <c r="C2" s="751"/>
      <c r="D2" s="751"/>
      <c r="E2" s="751"/>
      <c r="F2" s="749"/>
      <c r="G2" s="749"/>
      <c r="H2" s="749"/>
      <c r="I2" s="749"/>
      <c r="J2" s="749"/>
      <c r="K2" s="749"/>
      <c r="L2" s="749"/>
    </row>
    <row r="3" spans="1:14" ht="35.25" customHeight="1">
      <c r="A3" s="749"/>
      <c r="B3" s="751"/>
      <c r="C3" s="751"/>
      <c r="D3" s="751"/>
      <c r="E3" s="751"/>
      <c r="F3" s="749"/>
      <c r="G3" s="749"/>
      <c r="H3" s="749"/>
      <c r="I3" s="749"/>
      <c r="J3" s="749"/>
      <c r="K3" s="749"/>
      <c r="L3" s="749"/>
    </row>
    <row r="4" spans="1:14" ht="9" customHeight="1">
      <c r="A4" s="749"/>
      <c r="B4" s="749"/>
      <c r="C4" s="749"/>
      <c r="D4" s="749"/>
      <c r="E4" s="749"/>
      <c r="F4" s="749"/>
      <c r="G4" s="749"/>
      <c r="H4" s="749"/>
      <c r="I4" s="749"/>
      <c r="J4" s="749"/>
      <c r="K4" s="749"/>
      <c r="L4" s="749"/>
    </row>
    <row r="5" spans="1:14" ht="15.75">
      <c r="A5" s="749"/>
      <c r="B5" s="752" t="s">
        <v>585</v>
      </c>
      <c r="C5" s="749"/>
      <c r="D5" s="749"/>
      <c r="E5" s="749"/>
      <c r="F5" s="749"/>
      <c r="G5" s="749"/>
      <c r="H5" s="749"/>
      <c r="I5" s="749"/>
      <c r="J5" s="749"/>
      <c r="K5" s="749"/>
      <c r="L5" s="749"/>
    </row>
    <row r="7" spans="1:14" ht="15">
      <c r="A7" s="749"/>
      <c r="B7" s="983" t="s">
        <v>673</v>
      </c>
      <c r="C7" s="984"/>
      <c r="D7" s="984"/>
      <c r="E7" s="984"/>
      <c r="F7" s="749"/>
      <c r="G7" s="749"/>
      <c r="H7" s="749"/>
      <c r="I7" s="749"/>
      <c r="J7" s="749"/>
      <c r="K7" s="749"/>
      <c r="L7" s="749"/>
    </row>
    <row r="8" spans="1:14" ht="15">
      <c r="A8" s="749"/>
      <c r="B8" s="984"/>
      <c r="C8" s="984"/>
      <c r="D8" s="984"/>
      <c r="E8" s="984"/>
      <c r="F8" s="749"/>
      <c r="G8" s="749"/>
      <c r="H8" s="749"/>
      <c r="I8" s="749"/>
      <c r="J8" s="749"/>
      <c r="K8" s="749"/>
      <c r="L8" s="749"/>
    </row>
    <row r="9" spans="1:14" ht="15">
      <c r="A9" s="749"/>
      <c r="B9" s="984"/>
      <c r="C9" s="984"/>
      <c r="D9" s="984"/>
      <c r="E9" s="984"/>
      <c r="F9" s="749"/>
      <c r="G9" s="749"/>
      <c r="H9" s="749"/>
      <c r="I9" s="749"/>
      <c r="J9" s="749"/>
      <c r="K9" s="749"/>
      <c r="L9" s="749"/>
    </row>
    <row r="10" spans="1:14" ht="15">
      <c r="A10" s="749"/>
      <c r="B10" s="984"/>
      <c r="C10" s="984"/>
      <c r="D10" s="984"/>
      <c r="E10" s="984"/>
      <c r="F10" s="749"/>
      <c r="G10" s="749"/>
      <c r="H10" s="749"/>
      <c r="I10" s="749"/>
      <c r="J10" s="749"/>
      <c r="K10" s="749"/>
      <c r="L10" s="749"/>
    </row>
    <row r="11" spans="1:14" ht="15.75">
      <c r="A11" s="749"/>
      <c r="B11" s="943"/>
      <c r="C11" s="943"/>
      <c r="D11" s="943"/>
      <c r="E11" s="943"/>
      <c r="F11" s="749"/>
      <c r="G11" s="749"/>
      <c r="H11" s="749"/>
      <c r="I11" s="749"/>
      <c r="J11" s="749"/>
      <c r="K11" s="749"/>
      <c r="L11" s="749"/>
    </row>
    <row r="12" spans="1:14">
      <c r="B12" s="944"/>
      <c r="C12" s="944"/>
      <c r="D12" s="944"/>
      <c r="E12" s="944"/>
    </row>
    <row r="13" spans="1:14" ht="15.75">
      <c r="A13" s="749"/>
      <c r="B13" s="945" t="s">
        <v>663</v>
      </c>
      <c r="C13" s="946"/>
      <c r="D13" s="946"/>
      <c r="E13" s="946"/>
      <c r="F13" s="749"/>
      <c r="G13" s="749"/>
      <c r="H13" s="749"/>
      <c r="I13" s="749"/>
      <c r="J13" s="749"/>
      <c r="K13" s="749"/>
      <c r="L13" s="749"/>
    </row>
    <row r="14" spans="1:14">
      <c r="B14" s="944"/>
      <c r="C14" s="944"/>
      <c r="D14" s="944"/>
      <c r="E14" s="944"/>
    </row>
    <row r="15" spans="1:14" ht="15.75">
      <c r="A15" s="749"/>
      <c r="B15" s="984" t="s">
        <v>664</v>
      </c>
      <c r="C15" s="984"/>
      <c r="D15" s="984"/>
      <c r="E15" s="984"/>
      <c r="F15" s="749"/>
      <c r="G15" s="749"/>
      <c r="H15" s="749"/>
      <c r="I15" s="749"/>
      <c r="J15" s="749"/>
      <c r="K15" s="753"/>
      <c r="L15" s="749"/>
    </row>
    <row r="16" spans="1:14" ht="15.75">
      <c r="A16" s="749"/>
      <c r="B16" s="943" t="s">
        <v>665</v>
      </c>
      <c r="C16" s="947"/>
      <c r="D16" s="947"/>
      <c r="E16" s="947"/>
      <c r="F16" s="749"/>
      <c r="G16" s="749"/>
      <c r="H16" s="749"/>
      <c r="I16" s="749"/>
      <c r="J16" s="749"/>
      <c r="K16" s="753"/>
      <c r="L16" s="749"/>
    </row>
    <row r="17" spans="1:12" ht="15.75">
      <c r="A17" s="749"/>
      <c r="B17" s="947"/>
      <c r="C17" s="947"/>
      <c r="D17" s="947"/>
      <c r="E17" s="947"/>
      <c r="F17" s="749"/>
      <c r="G17" s="749"/>
      <c r="H17" s="749"/>
      <c r="I17" s="749"/>
      <c r="J17" s="749"/>
      <c r="K17" s="753"/>
      <c r="L17" s="749"/>
    </row>
    <row r="18" spans="1:12" ht="15.75">
      <c r="A18" s="749"/>
      <c r="B18" s="943" t="s">
        <v>586</v>
      </c>
      <c r="C18" s="947"/>
      <c r="D18" s="947"/>
      <c r="E18" s="947"/>
      <c r="F18" s="749"/>
      <c r="G18" s="749"/>
      <c r="H18" s="749"/>
      <c r="I18" s="749"/>
      <c r="J18" s="749"/>
      <c r="K18" s="753"/>
      <c r="L18" s="749"/>
    </row>
    <row r="19" spans="1:12" ht="15.75">
      <c r="A19" s="749"/>
      <c r="B19" s="943" t="s">
        <v>587</v>
      </c>
      <c r="C19" s="947"/>
      <c r="D19" s="947"/>
      <c r="E19" s="947"/>
      <c r="F19" s="749"/>
      <c r="G19" s="749"/>
      <c r="H19" s="749"/>
      <c r="I19" s="749"/>
      <c r="J19" s="749"/>
      <c r="K19" s="753"/>
      <c r="L19" s="749"/>
    </row>
    <row r="20" spans="1:12" ht="15.75">
      <c r="A20" s="749"/>
      <c r="B20" s="943"/>
      <c r="C20" s="947"/>
      <c r="D20" s="947"/>
      <c r="E20" s="947"/>
      <c r="F20" s="749"/>
      <c r="G20" s="749"/>
      <c r="H20" s="749"/>
      <c r="I20" s="749"/>
      <c r="J20" s="749"/>
      <c r="K20" s="753"/>
      <c r="L20" s="749"/>
    </row>
    <row r="21" spans="1:12" ht="15.75">
      <c r="A21" s="749"/>
      <c r="B21" s="947"/>
      <c r="C21" s="947"/>
      <c r="D21" s="947"/>
      <c r="E21" s="947"/>
      <c r="F21" s="749"/>
      <c r="G21" s="749"/>
      <c r="H21" s="749"/>
      <c r="I21" s="749"/>
      <c r="J21" s="749"/>
      <c r="K21" s="753"/>
      <c r="L21" s="749"/>
    </row>
    <row r="22" spans="1:12" ht="61.35" customHeight="1">
      <c r="A22" s="749"/>
      <c r="B22" s="948" t="s">
        <v>73</v>
      </c>
      <c r="C22" s="949" t="s">
        <v>588</v>
      </c>
      <c r="D22" s="985" t="s">
        <v>589</v>
      </c>
      <c r="E22" s="985"/>
      <c r="F22" s="749"/>
      <c r="G22" s="749"/>
      <c r="H22" s="749"/>
      <c r="I22" s="749"/>
      <c r="J22" s="749"/>
      <c r="K22" s="753"/>
      <c r="L22" s="749"/>
    </row>
    <row r="23" spans="1:12" ht="17.100000000000001" customHeight="1">
      <c r="A23" s="749"/>
      <c r="B23" s="950" t="s">
        <v>666</v>
      </c>
      <c r="C23" s="951">
        <v>15462464</v>
      </c>
      <c r="D23" s="952">
        <v>-525166</v>
      </c>
      <c r="E23" s="953">
        <v>-3.2800000000000003E-2</v>
      </c>
      <c r="F23" s="749"/>
      <c r="G23" s="749"/>
      <c r="H23" s="749"/>
      <c r="I23" s="749"/>
      <c r="J23" s="749"/>
      <c r="K23" s="749"/>
      <c r="L23" s="749"/>
    </row>
    <row r="24" spans="1:12" ht="15.75" customHeight="1">
      <c r="A24" s="749"/>
      <c r="B24" s="954" t="s">
        <v>667</v>
      </c>
      <c r="C24" s="955">
        <v>14397137</v>
      </c>
      <c r="D24" s="955">
        <v>-488790</v>
      </c>
      <c r="E24" s="956">
        <v>-3.2800000000000003E-2</v>
      </c>
      <c r="F24" s="749"/>
      <c r="G24" s="749"/>
      <c r="H24" s="749"/>
      <c r="I24" s="749"/>
      <c r="J24" s="749"/>
      <c r="K24" s="749"/>
      <c r="L24" s="749"/>
    </row>
    <row r="25" spans="1:12" ht="15.6" customHeight="1">
      <c r="A25" s="749"/>
      <c r="B25" s="954" t="s">
        <v>668</v>
      </c>
      <c r="C25" s="955">
        <v>691389</v>
      </c>
      <c r="D25" s="955">
        <v>-12261</v>
      </c>
      <c r="E25" s="956">
        <v>-1.7399999999999999E-2</v>
      </c>
      <c r="F25" s="749"/>
      <c r="G25" s="749"/>
      <c r="H25" s="749"/>
      <c r="I25" s="749"/>
      <c r="J25" s="749"/>
      <c r="K25" s="749"/>
      <c r="L25" s="749"/>
    </row>
    <row r="26" spans="1:12" ht="16.149999999999999" customHeight="1">
      <c r="A26" s="749"/>
      <c r="B26" s="954" t="s">
        <v>669</v>
      </c>
      <c r="C26" s="955">
        <v>373938</v>
      </c>
      <c r="D26" s="955">
        <v>-24115</v>
      </c>
      <c r="E26" s="957">
        <v>-6.0600000000000001E-2</v>
      </c>
      <c r="F26" s="749"/>
      <c r="G26" s="749"/>
      <c r="H26" s="749"/>
      <c r="I26" s="942"/>
      <c r="J26" s="749"/>
      <c r="K26" s="749"/>
      <c r="L26" s="749"/>
    </row>
    <row r="27" spans="1:12" ht="15.6" customHeight="1">
      <c r="A27" s="749"/>
      <c r="B27" s="958" t="s">
        <v>670</v>
      </c>
      <c r="C27" s="955">
        <v>3263160</v>
      </c>
      <c r="D27" s="955">
        <v>1609</v>
      </c>
      <c r="E27" s="956">
        <v>5.0000000000000001E-4</v>
      </c>
      <c r="F27" s="749"/>
      <c r="G27" s="749"/>
      <c r="H27" s="749"/>
      <c r="I27" s="749"/>
      <c r="J27" s="749"/>
      <c r="K27" s="749"/>
      <c r="L27" s="749"/>
    </row>
    <row r="28" spans="1:12" ht="16.350000000000001" customHeight="1">
      <c r="A28" s="749"/>
      <c r="B28" s="958" t="s">
        <v>671</v>
      </c>
      <c r="C28" s="955">
        <v>65561</v>
      </c>
      <c r="D28" s="955">
        <v>-4134</v>
      </c>
      <c r="E28" s="956">
        <v>-5.9299999999999999E-2</v>
      </c>
      <c r="F28" s="749"/>
      <c r="G28" s="749"/>
      <c r="H28" s="749"/>
      <c r="I28" s="749"/>
      <c r="J28" s="749"/>
      <c r="K28" s="749"/>
      <c r="L28" s="749"/>
    </row>
    <row r="29" spans="1:12" ht="15.6" customHeight="1" thickBot="1">
      <c r="A29" s="749"/>
      <c r="B29" s="959" t="s">
        <v>672</v>
      </c>
      <c r="C29" s="960">
        <v>1191</v>
      </c>
      <c r="D29" s="961">
        <v>-160</v>
      </c>
      <c r="E29" s="962">
        <v>-0.1186</v>
      </c>
      <c r="F29" s="749"/>
      <c r="G29" s="749"/>
      <c r="H29" s="749"/>
      <c r="I29" s="749"/>
      <c r="J29" s="749"/>
      <c r="K29" s="749"/>
      <c r="L29" s="749"/>
    </row>
    <row r="30" spans="1:12" ht="19.350000000000001" customHeight="1">
      <c r="A30" s="749"/>
      <c r="B30" s="963" t="s">
        <v>12</v>
      </c>
      <c r="C30" s="964">
        <v>18792376</v>
      </c>
      <c r="D30" s="964">
        <v>-527851</v>
      </c>
      <c r="E30" s="965">
        <v>-2.7300000000000001E-2</v>
      </c>
      <c r="F30" s="749"/>
      <c r="G30" s="749"/>
      <c r="H30" s="942"/>
      <c r="I30" s="749"/>
      <c r="J30" s="749"/>
      <c r="K30" s="749"/>
      <c r="L30" s="749"/>
    </row>
    <row r="34" spans="1:12" ht="15">
      <c r="A34" s="749"/>
      <c r="B34" s="754" t="s">
        <v>590</v>
      </c>
      <c r="C34" s="755"/>
      <c r="D34" s="755"/>
      <c r="E34" s="755"/>
      <c r="F34" s="749"/>
      <c r="G34" s="749"/>
      <c r="H34" s="749"/>
      <c r="I34" s="749"/>
      <c r="J34" s="749"/>
      <c r="K34" s="749"/>
      <c r="L34" s="749"/>
    </row>
    <row r="35" spans="1:12" ht="15">
      <c r="A35" s="749"/>
      <c r="B35" s="986" t="s">
        <v>591</v>
      </c>
      <c r="C35" s="987"/>
      <c r="D35" s="987"/>
      <c r="E35" s="987"/>
      <c r="F35" s="749"/>
      <c r="G35" s="749"/>
      <c r="H35" s="749"/>
      <c r="I35" s="749"/>
      <c r="J35" s="749"/>
      <c r="K35" s="749"/>
      <c r="L35" s="749"/>
    </row>
    <row r="36" spans="1:12" ht="15">
      <c r="A36" s="749"/>
      <c r="B36" s="987"/>
      <c r="C36" s="987"/>
      <c r="D36" s="987"/>
      <c r="E36" s="987"/>
      <c r="F36" s="749"/>
      <c r="G36" s="749"/>
      <c r="H36" s="749"/>
      <c r="I36" s="749"/>
      <c r="J36" s="749"/>
      <c r="K36" s="749"/>
      <c r="L36" s="749"/>
    </row>
    <row r="105" spans="1:12" ht="15" hidden="1">
      <c r="A105" s="749"/>
      <c r="B105" s="749"/>
      <c r="C105" s="749"/>
      <c r="D105" s="749"/>
      <c r="E105" s="749"/>
      <c r="F105" s="749"/>
      <c r="G105" s="749"/>
      <c r="H105" s="749"/>
      <c r="I105" s="749"/>
      <c r="J105" s="749"/>
      <c r="K105" s="749"/>
      <c r="L105" s="749"/>
    </row>
    <row r="106" spans="1:12" ht="15" hidden="1">
      <c r="A106" s="749"/>
      <c r="B106" s="749"/>
      <c r="C106" s="749"/>
      <c r="D106" s="749"/>
      <c r="E106" s="749"/>
      <c r="F106" s="749"/>
      <c r="G106" s="749"/>
      <c r="H106" s="749"/>
      <c r="I106" s="749"/>
      <c r="J106" s="749"/>
      <c r="K106" s="749"/>
      <c r="L106" s="749"/>
    </row>
    <row r="107" spans="1:12" ht="15" hidden="1">
      <c r="A107" s="749"/>
      <c r="B107" s="749"/>
      <c r="C107" s="749"/>
      <c r="D107" s="749"/>
      <c r="E107" s="749"/>
      <c r="F107" s="749"/>
      <c r="G107" s="749"/>
      <c r="H107" s="749"/>
      <c r="I107" s="749"/>
      <c r="J107" s="749"/>
      <c r="K107" s="749"/>
      <c r="L107" s="749"/>
    </row>
    <row r="108" spans="1:12" ht="15" hidden="1">
      <c r="A108" s="749"/>
      <c r="B108" s="749"/>
      <c r="C108" s="749"/>
      <c r="D108" s="749"/>
      <c r="E108" s="749"/>
      <c r="F108" s="749"/>
      <c r="G108" s="749"/>
      <c r="H108" s="749"/>
      <c r="I108" s="749"/>
      <c r="J108" s="749"/>
      <c r="K108" s="749"/>
      <c r="L108" s="749"/>
    </row>
    <row r="109" spans="1:12" ht="15" hidden="1">
      <c r="A109" s="749"/>
      <c r="B109" s="749"/>
      <c r="C109" s="749"/>
      <c r="D109" s="749"/>
      <c r="E109" s="749"/>
      <c r="F109" s="749"/>
      <c r="G109" s="749"/>
      <c r="H109" s="749"/>
      <c r="I109" s="749"/>
      <c r="J109" s="749"/>
      <c r="K109" s="749"/>
      <c r="L109" s="749"/>
    </row>
    <row r="110" spans="1:12" ht="15" hidden="1">
      <c r="A110" s="749"/>
      <c r="B110" s="749"/>
      <c r="C110" s="749"/>
      <c r="D110" s="749"/>
      <c r="E110" s="749"/>
      <c r="F110" s="749"/>
      <c r="G110" s="749"/>
      <c r="H110" s="749"/>
      <c r="I110" s="749"/>
      <c r="J110" s="749"/>
      <c r="K110" s="749"/>
      <c r="L110" s="749"/>
    </row>
    <row r="111" spans="1:12" ht="15">
      <c r="A111" s="749"/>
      <c r="B111" s="749"/>
      <c r="C111" s="749"/>
      <c r="D111" s="749"/>
      <c r="E111" s="749"/>
      <c r="F111" s="749"/>
      <c r="G111" s="749"/>
      <c r="H111" s="749"/>
      <c r="I111" s="749"/>
      <c r="J111" s="749"/>
      <c r="K111" s="749"/>
      <c r="L111" s="749"/>
    </row>
  </sheetData>
  <mergeCells count="4">
    <mergeCell ref="B7:E10"/>
    <mergeCell ref="B15:E15"/>
    <mergeCell ref="D22:E22"/>
    <mergeCell ref="B35:E36"/>
  </mergeCells>
  <printOptions horizontalCentered="1"/>
  <pageMargins left="0.86614173228346458" right="0.6692913385826772" top="0.39370078740157483" bottom="0.35433070866141736" header="0.23622047244094491" footer="0.23622047244094491"/>
  <pageSetup scale="9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 fitToPage="1"/>
  </sheetPr>
  <dimension ref="A1:J67"/>
  <sheetViews>
    <sheetView showGridLines="0" showRowColHeaders="0" zoomScaleNormal="100" workbookViewId="0">
      <pane ySplit="3" topLeftCell="A22" activePane="bottomLeft" state="frozen"/>
      <selection activeCell="L32" sqref="L32"/>
      <selection pane="bottomLeft" activeCell="L56" sqref="L56"/>
    </sheetView>
  </sheetViews>
  <sheetFormatPr baseColWidth="10" defaultColWidth="11.42578125" defaultRowHeight="12.75"/>
  <cols>
    <col min="1" max="1" width="3" style="28" customWidth="1"/>
    <col min="2" max="2" width="15.42578125" style="28" customWidth="1"/>
    <col min="3" max="4" width="12.140625" style="61" customWidth="1"/>
    <col min="5" max="5" width="12.42578125" style="61" customWidth="1"/>
    <col min="6" max="6" width="13.42578125" style="61" bestFit="1" customWidth="1"/>
    <col min="7" max="7" width="10.42578125" style="61" customWidth="1"/>
    <col min="8" max="8" width="14.85546875" style="62" bestFit="1" customWidth="1"/>
    <col min="9" max="9" width="12.5703125" style="28" customWidth="1"/>
    <col min="10" max="10" width="12.140625" style="28" customWidth="1"/>
    <col min="11" max="16384" width="11.42578125" style="28"/>
  </cols>
  <sheetData>
    <row r="1" spans="1:10" s="39" customFormat="1" ht="32.25" customHeight="1">
      <c r="A1" s="28"/>
      <c r="B1" s="988" t="s">
        <v>217</v>
      </c>
      <c r="C1" s="988"/>
      <c r="D1" s="988"/>
      <c r="E1" s="988"/>
      <c r="F1" s="988"/>
      <c r="G1" s="988"/>
      <c r="H1" s="988"/>
      <c r="I1" s="988"/>
      <c r="J1" s="988"/>
    </row>
    <row r="2" spans="1:10" ht="18" customHeight="1">
      <c r="B2" s="660"/>
      <c r="C2" s="989" t="s">
        <v>218</v>
      </c>
      <c r="D2" s="990"/>
      <c r="E2" s="990"/>
      <c r="F2" s="990"/>
      <c r="G2" s="991"/>
      <c r="H2" s="992" t="s">
        <v>96</v>
      </c>
      <c r="I2" s="994" t="s">
        <v>219</v>
      </c>
      <c r="J2" s="995"/>
    </row>
    <row r="3" spans="1:10" ht="42" customHeight="1">
      <c r="B3" s="658" t="s">
        <v>570</v>
      </c>
      <c r="C3" s="661" t="s">
        <v>220</v>
      </c>
      <c r="D3" s="661" t="s">
        <v>221</v>
      </c>
      <c r="E3" s="661" t="s">
        <v>98</v>
      </c>
      <c r="F3" s="662" t="s">
        <v>222</v>
      </c>
      <c r="G3" s="662" t="s">
        <v>97</v>
      </c>
      <c r="H3" s="993"/>
      <c r="I3" s="663" t="s">
        <v>223</v>
      </c>
      <c r="J3" s="664" t="s">
        <v>224</v>
      </c>
    </row>
    <row r="4" spans="1:10">
      <c r="B4" s="29">
        <v>2001</v>
      </c>
      <c r="C4" s="240">
        <v>1294044.0900000001</v>
      </c>
      <c r="D4" s="241">
        <v>2671515.77</v>
      </c>
      <c r="E4" s="241">
        <v>1722660.9</v>
      </c>
      <c r="F4" s="241">
        <v>10130986.18</v>
      </c>
      <c r="G4" s="241">
        <v>10203.070000000298</v>
      </c>
      <c r="H4" s="242">
        <v>15829410.01</v>
      </c>
      <c r="I4" s="241">
        <v>12834757.75</v>
      </c>
      <c r="J4" s="243">
        <v>2994652.26</v>
      </c>
    </row>
    <row r="5" spans="1:10">
      <c r="B5" s="29">
        <v>2002</v>
      </c>
      <c r="C5" s="236">
        <v>1290140.8999999999</v>
      </c>
      <c r="D5" s="237">
        <v>2669007.9</v>
      </c>
      <c r="E5" s="237">
        <v>1829633</v>
      </c>
      <c r="F5" s="237">
        <v>10523514.52</v>
      </c>
      <c r="G5" s="237">
        <v>9508.5</v>
      </c>
      <c r="H5" s="238">
        <v>16321804.82</v>
      </c>
      <c r="I5" s="237">
        <v>13283216.359999999</v>
      </c>
      <c r="J5" s="239">
        <v>3038588.46</v>
      </c>
    </row>
    <row r="6" spans="1:10">
      <c r="B6" s="29">
        <v>2003</v>
      </c>
      <c r="C6" s="236">
        <v>1302769.1399999999</v>
      </c>
      <c r="D6" s="237">
        <v>2659461.09</v>
      </c>
      <c r="E6" s="237">
        <v>1908300.04</v>
      </c>
      <c r="F6" s="237">
        <v>10930343.76</v>
      </c>
      <c r="G6" s="237">
        <v>9162.1699999980628</v>
      </c>
      <c r="H6" s="238">
        <v>16810036.199999999</v>
      </c>
      <c r="I6" s="237">
        <v>13695292.880000001</v>
      </c>
      <c r="J6" s="239">
        <v>3114743.32</v>
      </c>
    </row>
    <row r="7" spans="1:10">
      <c r="B7" s="29">
        <v>2004</v>
      </c>
      <c r="C7" s="236">
        <v>1246094.77</v>
      </c>
      <c r="D7" s="237">
        <v>2645747.7200000002</v>
      </c>
      <c r="E7" s="237">
        <v>2010139.04</v>
      </c>
      <c r="F7" s="237">
        <v>11351630.220000001</v>
      </c>
      <c r="G7" s="237">
        <v>6562.8999999985099</v>
      </c>
      <c r="H7" s="238">
        <v>17260174.649999999</v>
      </c>
      <c r="I7" s="237">
        <v>14046612.25</v>
      </c>
      <c r="J7" s="239">
        <v>3213562.4</v>
      </c>
    </row>
    <row r="8" spans="1:10">
      <c r="B8" s="29">
        <v>2005</v>
      </c>
      <c r="C8" s="236">
        <v>1248897.5</v>
      </c>
      <c r="D8" s="237">
        <v>2640500.6800000002</v>
      </c>
      <c r="E8" s="237">
        <v>2209900.5</v>
      </c>
      <c r="F8" s="237">
        <v>12064270.4</v>
      </c>
      <c r="G8" s="237">
        <v>4743.5099999955855</v>
      </c>
      <c r="H8" s="238">
        <v>18168312.589999996</v>
      </c>
      <c r="I8" s="237">
        <v>14811433.789999999</v>
      </c>
      <c r="J8" s="239">
        <v>3356878.8</v>
      </c>
    </row>
    <row r="9" spans="1:10">
      <c r="B9" s="29">
        <v>2006</v>
      </c>
      <c r="C9" s="236">
        <v>1186204.72</v>
      </c>
      <c r="D9" s="237">
        <v>2636006.1800000002</v>
      </c>
      <c r="E9" s="237">
        <v>2371446.63</v>
      </c>
      <c r="F9" s="237">
        <v>12566756.09</v>
      </c>
      <c r="G9" s="237">
        <v>132.97999999416061</v>
      </c>
      <c r="H9" s="238">
        <v>18760546.599999994</v>
      </c>
      <c r="I9" s="237">
        <v>15326871.029999999</v>
      </c>
      <c r="J9" s="239">
        <v>3433675.57</v>
      </c>
    </row>
    <row r="10" spans="1:10">
      <c r="B10" s="29">
        <v>2007</v>
      </c>
      <c r="C10" s="236">
        <v>1179274.68</v>
      </c>
      <c r="D10" s="237">
        <v>2703660.36</v>
      </c>
      <c r="E10" s="237">
        <v>2436255.5</v>
      </c>
      <c r="F10" s="237">
        <v>12966886.359999999</v>
      </c>
      <c r="G10" s="237">
        <v>108.28999999468215</v>
      </c>
      <c r="H10" s="238">
        <v>19286185.189999994</v>
      </c>
      <c r="I10" s="237">
        <v>15788853.57</v>
      </c>
      <c r="J10" s="239">
        <v>3497331.62</v>
      </c>
    </row>
    <row r="11" spans="1:10">
      <c r="B11" s="29">
        <v>2008</v>
      </c>
      <c r="C11" s="236">
        <v>1189588.1000000001</v>
      </c>
      <c r="D11" s="237">
        <v>2637940.9500000002</v>
      </c>
      <c r="E11" s="237">
        <v>2143437.7000000002</v>
      </c>
      <c r="F11" s="237">
        <v>13166489.550000001</v>
      </c>
      <c r="G11" s="237">
        <v>99.849999997299165</v>
      </c>
      <c r="H11" s="238">
        <v>19137556.149999999</v>
      </c>
      <c r="I11" s="237">
        <v>15646705.65</v>
      </c>
      <c r="J11" s="239">
        <v>3490850.5</v>
      </c>
    </row>
    <row r="12" spans="1:10">
      <c r="B12" s="490" t="s">
        <v>225</v>
      </c>
      <c r="C12" s="491"/>
      <c r="D12" s="491"/>
      <c r="E12" s="491"/>
      <c r="F12" s="491"/>
      <c r="G12" s="491"/>
      <c r="H12" s="491"/>
      <c r="I12" s="491"/>
      <c r="J12" s="492"/>
    </row>
    <row r="13" spans="1:10">
      <c r="B13" s="29">
        <v>2008</v>
      </c>
      <c r="C13" s="236">
        <v>1133330.95</v>
      </c>
      <c r="D13" s="237">
        <v>2687358.25</v>
      </c>
      <c r="E13" s="237">
        <v>2262918.35</v>
      </c>
      <c r="F13" s="237">
        <v>13053848.75</v>
      </c>
      <c r="G13" s="237">
        <v>99.849999998463318</v>
      </c>
      <c r="H13" s="238">
        <v>19137556.149999999</v>
      </c>
      <c r="I13" s="237">
        <v>15646705.65</v>
      </c>
      <c r="J13" s="239">
        <v>3490850.5</v>
      </c>
    </row>
    <row r="14" spans="1:10">
      <c r="B14" s="29">
        <v>2009</v>
      </c>
      <c r="C14" s="236">
        <v>1178352.95</v>
      </c>
      <c r="D14" s="237">
        <v>2379346</v>
      </c>
      <c r="E14" s="237">
        <v>1770832.19</v>
      </c>
      <c r="F14" s="237">
        <v>12672778.949999999</v>
      </c>
      <c r="G14" s="237">
        <v>-4.999999632127583E-2</v>
      </c>
      <c r="H14" s="238">
        <v>18001310.040000003</v>
      </c>
      <c r="I14" s="237">
        <v>14696108.25</v>
      </c>
      <c r="J14" s="239">
        <v>3305201.79</v>
      </c>
    </row>
    <row r="15" spans="1:10">
      <c r="B15" s="29">
        <v>2010</v>
      </c>
      <c r="C15" s="236">
        <v>1162048.3999999999</v>
      </c>
      <c r="D15" s="237">
        <v>2287869.9500000002</v>
      </c>
      <c r="E15" s="237">
        <v>1550256.72</v>
      </c>
      <c r="F15" s="237">
        <v>12716289.18</v>
      </c>
      <c r="G15" s="237">
        <v>2.0000000018626451E-2</v>
      </c>
      <c r="H15" s="238">
        <v>17716464.27</v>
      </c>
      <c r="I15" s="237">
        <v>14485320.15</v>
      </c>
      <c r="J15" s="239">
        <v>3231144.08</v>
      </c>
    </row>
    <row r="16" spans="1:10">
      <c r="B16" s="29">
        <v>2011</v>
      </c>
      <c r="C16" s="236">
        <v>1157113.68</v>
      </c>
      <c r="D16" s="237">
        <v>2233629.7200000002</v>
      </c>
      <c r="E16" s="237">
        <v>1350394.13</v>
      </c>
      <c r="F16" s="237">
        <v>12759379.859999999</v>
      </c>
      <c r="G16" s="237">
        <v>-1.9999998388811946E-2</v>
      </c>
      <c r="H16" s="238">
        <v>17500517.370000001</v>
      </c>
      <c r="I16" s="237">
        <v>14308193.25</v>
      </c>
      <c r="J16" s="239">
        <v>3192324.12</v>
      </c>
    </row>
    <row r="17" spans="2:10">
      <c r="B17" s="29">
        <v>2012</v>
      </c>
      <c r="C17" s="236">
        <v>1155218.8600000001</v>
      </c>
      <c r="D17" s="237">
        <v>2101169.2200000002</v>
      </c>
      <c r="E17" s="237">
        <v>1110616.77</v>
      </c>
      <c r="F17" s="237">
        <v>12528972.039999999</v>
      </c>
      <c r="G17" s="237">
        <v>9.9999990779906511E-3</v>
      </c>
      <c r="H17" s="238">
        <v>16895976.899999999</v>
      </c>
      <c r="I17" s="237">
        <v>13828511.699999999</v>
      </c>
      <c r="J17" s="239">
        <v>3067465.16</v>
      </c>
    </row>
    <row r="18" spans="2:10">
      <c r="B18" s="29">
        <v>2013</v>
      </c>
      <c r="C18" s="236">
        <v>1057033.8</v>
      </c>
      <c r="D18" s="237">
        <v>2017820.71</v>
      </c>
      <c r="E18" s="237">
        <v>990460.04</v>
      </c>
      <c r="F18" s="237">
        <v>12262372.609999999</v>
      </c>
      <c r="G18" s="237">
        <v>0</v>
      </c>
      <c r="H18" s="238">
        <v>16327687.18</v>
      </c>
      <c r="I18" s="237">
        <v>13280594.800000001</v>
      </c>
      <c r="J18" s="239">
        <v>3047092.38</v>
      </c>
    </row>
    <row r="19" spans="2:10">
      <c r="B19" s="29">
        <v>2014</v>
      </c>
      <c r="C19" s="236">
        <v>1063734.2</v>
      </c>
      <c r="D19" s="237">
        <v>2028995.15</v>
      </c>
      <c r="E19" s="237">
        <v>986772.5</v>
      </c>
      <c r="F19" s="237">
        <v>12570018.65</v>
      </c>
      <c r="G19" s="237">
        <v>0</v>
      </c>
      <c r="H19" s="238">
        <v>16649520.5</v>
      </c>
      <c r="I19" s="237">
        <v>13527140.699999999</v>
      </c>
      <c r="J19" s="239">
        <v>3122379.8</v>
      </c>
    </row>
    <row r="20" spans="2:10">
      <c r="B20" s="29">
        <v>2014.8549450549399</v>
      </c>
      <c r="C20" s="236">
        <v>1075379.52</v>
      </c>
      <c r="D20" s="237">
        <v>2076880.28</v>
      </c>
      <c r="E20" s="237">
        <v>1030791.42</v>
      </c>
      <c r="F20" s="237">
        <v>12997847.66</v>
      </c>
      <c r="G20" s="237">
        <v>0</v>
      </c>
      <c r="H20" s="238">
        <v>17180898.899999999</v>
      </c>
      <c r="I20" s="237">
        <v>14004076.710000001</v>
      </c>
      <c r="J20" s="239">
        <v>3176822.19</v>
      </c>
    </row>
    <row r="21" spans="2:10">
      <c r="B21" s="29">
        <v>2016</v>
      </c>
      <c r="C21" s="236">
        <v>1086319</v>
      </c>
      <c r="D21" s="237">
        <v>2133364.31</v>
      </c>
      <c r="E21" s="237">
        <v>1057777.5</v>
      </c>
      <c r="F21" s="237">
        <v>13422534.49</v>
      </c>
      <c r="G21" s="237">
        <v>0</v>
      </c>
      <c r="H21" s="238">
        <v>17699995.309999999</v>
      </c>
      <c r="I21" s="237">
        <v>14493876.310000001</v>
      </c>
      <c r="J21" s="239">
        <v>3206119</v>
      </c>
    </row>
    <row r="22" spans="2:10">
      <c r="B22" s="29">
        <v>2017</v>
      </c>
      <c r="C22" s="236">
        <v>1096238.72</v>
      </c>
      <c r="D22" s="237">
        <v>2199967.9500000002</v>
      </c>
      <c r="E22" s="237">
        <v>1119442.68</v>
      </c>
      <c r="F22" s="237">
        <v>13894194.49</v>
      </c>
      <c r="G22" s="237">
        <v>0</v>
      </c>
      <c r="H22" s="238">
        <v>18309843.850000001</v>
      </c>
      <c r="I22" s="237">
        <v>15082424.08</v>
      </c>
      <c r="J22" s="239">
        <v>3227419.77</v>
      </c>
    </row>
    <row r="23" spans="2:10">
      <c r="B23" s="29">
        <v>2018</v>
      </c>
      <c r="C23" s="246"/>
      <c r="D23" s="609"/>
      <c r="E23" s="609"/>
      <c r="F23" s="609"/>
      <c r="G23" s="609"/>
      <c r="H23" s="247"/>
      <c r="I23" s="609"/>
      <c r="J23" s="248"/>
    </row>
    <row r="24" spans="2:10">
      <c r="B24" s="49" t="s">
        <v>83</v>
      </c>
      <c r="C24" s="249">
        <v>1159032.3600000001</v>
      </c>
      <c r="D24" s="250">
        <v>2207617.81</v>
      </c>
      <c r="E24" s="250">
        <v>1133305.8600000001</v>
      </c>
      <c r="F24" s="250">
        <v>13782074.76</v>
      </c>
      <c r="G24" s="250">
        <v>0</v>
      </c>
      <c r="H24" s="251">
        <v>18282030.809999999</v>
      </c>
      <c r="I24" s="250">
        <v>15073763.67</v>
      </c>
      <c r="J24" s="252">
        <v>3208267.13</v>
      </c>
    </row>
    <row r="25" spans="2:10">
      <c r="B25" s="49" t="s">
        <v>84</v>
      </c>
      <c r="C25" s="249">
        <v>1137260.1499999999</v>
      </c>
      <c r="D25" s="250">
        <v>2223498.2000000002</v>
      </c>
      <c r="E25" s="250">
        <v>1156867.75</v>
      </c>
      <c r="F25" s="250">
        <v>13845888.1</v>
      </c>
      <c r="G25" s="250">
        <v>0</v>
      </c>
      <c r="H25" s="251">
        <v>18363514.199999999</v>
      </c>
      <c r="I25" s="250">
        <v>15139336</v>
      </c>
      <c r="J25" s="252">
        <v>3224178.2</v>
      </c>
    </row>
    <row r="26" spans="2:10">
      <c r="B26" s="49" t="s">
        <v>85</v>
      </c>
      <c r="C26" s="249">
        <v>1126165.6499999999</v>
      </c>
      <c r="D26" s="250">
        <v>2229832.15</v>
      </c>
      <c r="E26" s="250">
        <v>1162612.95</v>
      </c>
      <c r="F26" s="250">
        <v>13983435.800000001</v>
      </c>
      <c r="G26" s="250">
        <v>0</v>
      </c>
      <c r="H26" s="251">
        <v>18502087.600000001</v>
      </c>
      <c r="I26" s="250">
        <v>15257519.6</v>
      </c>
      <c r="J26" s="252">
        <v>3244568</v>
      </c>
    </row>
    <row r="27" spans="2:10">
      <c r="B27" s="49" t="s">
        <v>86</v>
      </c>
      <c r="C27" s="249">
        <v>1147698.1399999999</v>
      </c>
      <c r="D27" s="250">
        <v>2235666.7999999998</v>
      </c>
      <c r="E27" s="250">
        <v>1177606.6599999999</v>
      </c>
      <c r="F27" s="250">
        <v>14117488.42</v>
      </c>
      <c r="G27" s="250">
        <v>0</v>
      </c>
      <c r="H27" s="251">
        <v>18678460.850000001</v>
      </c>
      <c r="I27" s="250">
        <v>15417476.51</v>
      </c>
      <c r="J27" s="252">
        <v>3260984.33</v>
      </c>
    </row>
    <row r="28" spans="2:10">
      <c r="B28" s="49" t="s">
        <v>59</v>
      </c>
      <c r="C28" s="249">
        <v>1177676.54</v>
      </c>
      <c r="D28" s="250">
        <v>2247331.31</v>
      </c>
      <c r="E28" s="250">
        <v>1197627.77</v>
      </c>
      <c r="F28" s="250">
        <v>14293032.18</v>
      </c>
      <c r="G28" s="250">
        <v>0</v>
      </c>
      <c r="H28" s="251">
        <v>18915667.809999999</v>
      </c>
      <c r="I28" s="250">
        <v>15640287.859999999</v>
      </c>
      <c r="J28" s="252">
        <v>3275379.95</v>
      </c>
    </row>
    <row r="29" spans="2:10">
      <c r="B29" s="49" t="s">
        <v>60</v>
      </c>
      <c r="C29" s="249">
        <v>1159067.47</v>
      </c>
      <c r="D29" s="250">
        <v>2266172.23</v>
      </c>
      <c r="E29" s="250">
        <v>1212768.57</v>
      </c>
      <c r="F29" s="250">
        <v>14368981.9</v>
      </c>
      <c r="G29" s="250">
        <v>0</v>
      </c>
      <c r="H29" s="251">
        <v>19006990.190000001</v>
      </c>
      <c r="I29" s="250">
        <v>15719437.949999999</v>
      </c>
      <c r="J29" s="252">
        <v>3287552.23</v>
      </c>
    </row>
    <row r="30" spans="2:10">
      <c r="B30" s="49" t="s">
        <v>61</v>
      </c>
      <c r="C30" s="249">
        <v>1115841.0900000001</v>
      </c>
      <c r="D30" s="250">
        <v>2280794.27</v>
      </c>
      <c r="E30" s="250">
        <v>1218565.68</v>
      </c>
      <c r="F30" s="250">
        <v>14427608.630000001</v>
      </c>
      <c r="G30" s="250">
        <v>0</v>
      </c>
      <c r="H30" s="251">
        <v>19042809.68</v>
      </c>
      <c r="I30" s="250">
        <v>15761534.99</v>
      </c>
      <c r="J30" s="252">
        <v>3281274.68</v>
      </c>
    </row>
    <row r="31" spans="2:10">
      <c r="B31" s="54" t="s">
        <v>62</v>
      </c>
      <c r="C31" s="253">
        <v>1087266.54</v>
      </c>
      <c r="D31" s="254">
        <v>2255386.7200000002</v>
      </c>
      <c r="E31" s="254">
        <v>1195997.45</v>
      </c>
      <c r="F31" s="254">
        <v>14301163.09</v>
      </c>
      <c r="G31" s="254">
        <v>0</v>
      </c>
      <c r="H31" s="255">
        <v>18839813.809999999</v>
      </c>
      <c r="I31" s="254">
        <v>15576488.18</v>
      </c>
      <c r="J31" s="256">
        <v>3263325.63</v>
      </c>
    </row>
    <row r="32" spans="2:10">
      <c r="B32" s="49" t="s">
        <v>63</v>
      </c>
      <c r="C32" s="249">
        <v>1106296.1000000001</v>
      </c>
      <c r="D32" s="250">
        <v>2266259.75</v>
      </c>
      <c r="E32" s="250">
        <v>1204777.3999999999</v>
      </c>
      <c r="F32" s="250">
        <v>14285379.550000001</v>
      </c>
      <c r="G32" s="250">
        <v>0</v>
      </c>
      <c r="H32" s="251">
        <v>18862712.800000001</v>
      </c>
      <c r="I32" s="250">
        <v>15594833.199999999</v>
      </c>
      <c r="J32" s="252">
        <v>3267879.6</v>
      </c>
    </row>
    <row r="33" spans="2:10">
      <c r="B33" s="49" t="s">
        <v>64</v>
      </c>
      <c r="C33" s="249">
        <v>1136686.18</v>
      </c>
      <c r="D33" s="250">
        <v>2268240.86</v>
      </c>
      <c r="E33" s="250">
        <v>1222334.77</v>
      </c>
      <c r="F33" s="250">
        <v>14365810.99</v>
      </c>
      <c r="G33" s="250">
        <v>0</v>
      </c>
      <c r="H33" s="251">
        <v>18993072.800000001</v>
      </c>
      <c r="I33" s="250">
        <v>15720095.119999999</v>
      </c>
      <c r="J33" s="252">
        <v>3272977.68</v>
      </c>
    </row>
    <row r="34" spans="2:10">
      <c r="B34" s="49" t="s">
        <v>65</v>
      </c>
      <c r="C34" s="249">
        <v>1127563.6599999999</v>
      </c>
      <c r="D34" s="250">
        <v>2269001.42</v>
      </c>
      <c r="E34" s="250">
        <v>1230706.8</v>
      </c>
      <c r="F34" s="250">
        <v>14318352.279999999</v>
      </c>
      <c r="G34" s="250">
        <v>0</v>
      </c>
      <c r="H34" s="251">
        <v>18945624.190000001</v>
      </c>
      <c r="I34" s="250">
        <v>15677035.720000001</v>
      </c>
      <c r="J34" s="252">
        <v>3268588.47</v>
      </c>
    </row>
    <row r="35" spans="2:10">
      <c r="B35" s="49" t="s">
        <v>66</v>
      </c>
      <c r="C35" s="249">
        <v>1177727</v>
      </c>
      <c r="D35" s="250">
        <v>2261553.11</v>
      </c>
      <c r="E35" s="250">
        <v>1215849.3500000001</v>
      </c>
      <c r="F35" s="250">
        <v>14369035.699999999</v>
      </c>
      <c r="G35" s="250">
        <v>0</v>
      </c>
      <c r="H35" s="251">
        <v>19024165.170000002</v>
      </c>
      <c r="I35" s="250">
        <v>15755094.58</v>
      </c>
      <c r="J35" s="252">
        <v>3269070.58</v>
      </c>
    </row>
    <row r="36" spans="2:10">
      <c r="B36" s="59">
        <v>2019</v>
      </c>
      <c r="C36" s="244"/>
      <c r="D36" s="608"/>
      <c r="E36" s="608"/>
      <c r="F36" s="608"/>
      <c r="G36" s="608"/>
      <c r="H36" s="257"/>
      <c r="I36" s="608"/>
      <c r="J36" s="245"/>
    </row>
    <row r="37" spans="2:10">
      <c r="B37" s="49" t="s">
        <v>83</v>
      </c>
      <c r="C37" s="249">
        <v>1176808.72</v>
      </c>
      <c r="D37" s="250">
        <v>2248787.04</v>
      </c>
      <c r="E37" s="250">
        <v>1206941.68</v>
      </c>
      <c r="F37" s="250">
        <v>14186762.039999999</v>
      </c>
      <c r="G37" s="250">
        <v>0</v>
      </c>
      <c r="H37" s="251">
        <v>18819300.09</v>
      </c>
      <c r="I37" s="250">
        <v>15570747.459999999</v>
      </c>
      <c r="J37" s="252">
        <v>3248552.63</v>
      </c>
    </row>
    <row r="38" spans="2:10">
      <c r="B38" s="49" t="s">
        <v>84</v>
      </c>
      <c r="C38" s="249">
        <v>1152675.5</v>
      </c>
      <c r="D38" s="250">
        <v>2260923.2999999998</v>
      </c>
      <c r="E38" s="250">
        <v>1234889.05</v>
      </c>
      <c r="F38" s="250">
        <v>14239984.050000001</v>
      </c>
      <c r="G38" s="250">
        <v>0</v>
      </c>
      <c r="H38" s="251">
        <v>18888471.899999999</v>
      </c>
      <c r="I38" s="250">
        <v>15634653.85</v>
      </c>
      <c r="J38" s="252">
        <v>3253818.05</v>
      </c>
    </row>
    <row r="39" spans="2:10">
      <c r="B39" s="49" t="s">
        <v>85</v>
      </c>
      <c r="C39" s="249">
        <v>1146153.52</v>
      </c>
      <c r="D39" s="250">
        <v>2268101.7999999998</v>
      </c>
      <c r="E39" s="250">
        <v>1252574.42</v>
      </c>
      <c r="F39" s="250">
        <v>14376746.57</v>
      </c>
      <c r="G39" s="250">
        <v>0</v>
      </c>
      <c r="H39" s="251">
        <v>19043576.329999998</v>
      </c>
      <c r="I39" s="250">
        <v>15775433.23</v>
      </c>
      <c r="J39" s="252">
        <v>3268143.09</v>
      </c>
    </row>
    <row r="40" spans="2:10">
      <c r="B40" s="49" t="s">
        <v>86</v>
      </c>
      <c r="C40" s="249">
        <v>1154940.6000000001</v>
      </c>
      <c r="D40" s="250">
        <v>2274919.4</v>
      </c>
      <c r="E40" s="250">
        <v>1258169.05</v>
      </c>
      <c r="F40" s="250">
        <v>14542332.699999999</v>
      </c>
      <c r="G40" s="250">
        <v>0</v>
      </c>
      <c r="H40" s="251">
        <v>19230361.75</v>
      </c>
      <c r="I40" s="250">
        <v>15949742.1</v>
      </c>
      <c r="J40" s="252">
        <v>3280619.65</v>
      </c>
    </row>
    <row r="41" spans="2:10">
      <c r="B41" s="49" t="s">
        <v>59</v>
      </c>
      <c r="C41" s="249">
        <v>1182701.0900000001</v>
      </c>
      <c r="D41" s="250">
        <v>2282183.77</v>
      </c>
      <c r="E41" s="250">
        <v>1266563.5900000001</v>
      </c>
      <c r="F41" s="250">
        <v>14710665</v>
      </c>
      <c r="G41" s="250">
        <v>0</v>
      </c>
      <c r="H41" s="251">
        <v>19442113.449999999</v>
      </c>
      <c r="I41" s="250">
        <v>16150558.58</v>
      </c>
      <c r="J41" s="252">
        <v>3291554.86</v>
      </c>
    </row>
    <row r="42" spans="2:10">
      <c r="B42" s="49" t="s">
        <v>60</v>
      </c>
      <c r="C42" s="249">
        <v>1155813.8500000001</v>
      </c>
      <c r="D42" s="250">
        <v>2295377.4500000002</v>
      </c>
      <c r="E42" s="250">
        <v>1276132.75</v>
      </c>
      <c r="F42" s="250">
        <v>14790373.15</v>
      </c>
      <c r="G42" s="250">
        <v>0</v>
      </c>
      <c r="H42" s="251">
        <v>19517697.199999999</v>
      </c>
      <c r="I42" s="250">
        <v>16217218.25</v>
      </c>
      <c r="J42" s="252">
        <v>3300478.95</v>
      </c>
    </row>
    <row r="43" spans="2:10">
      <c r="B43" s="49" t="s">
        <v>61</v>
      </c>
      <c r="C43" s="249">
        <v>1108830.3400000001</v>
      </c>
      <c r="D43" s="250">
        <v>2310219</v>
      </c>
      <c r="E43" s="250">
        <v>1276710.56</v>
      </c>
      <c r="F43" s="250">
        <v>14837450.82</v>
      </c>
      <c r="G43" s="250">
        <v>0</v>
      </c>
      <c r="H43" s="251">
        <v>19533210.733913042</v>
      </c>
      <c r="I43" s="250">
        <v>16240416.029999999</v>
      </c>
      <c r="J43" s="252">
        <v>3292794.69</v>
      </c>
    </row>
    <row r="44" spans="2:10">
      <c r="B44" s="54" t="s">
        <v>62</v>
      </c>
      <c r="C44" s="253">
        <v>1081326.47</v>
      </c>
      <c r="D44" s="254">
        <v>2286171.33</v>
      </c>
      <c r="E44" s="254">
        <v>1247113.52</v>
      </c>
      <c r="F44" s="254">
        <v>14705615.76</v>
      </c>
      <c r="G44" s="254">
        <v>0</v>
      </c>
      <c r="H44" s="255">
        <v>19320227.09</v>
      </c>
      <c r="I44" s="254">
        <v>16044709.23</v>
      </c>
      <c r="J44" s="256">
        <v>3275517.85</v>
      </c>
    </row>
    <row r="45" spans="2:10">
      <c r="B45" s="49" t="s">
        <v>63</v>
      </c>
      <c r="C45" s="249">
        <v>1107828.8500000001</v>
      </c>
      <c r="D45" s="250">
        <v>2294766.66</v>
      </c>
      <c r="E45" s="250">
        <v>1254033.76</v>
      </c>
      <c r="F45" s="250">
        <v>14666822.18</v>
      </c>
      <c r="G45" s="250">
        <v>0</v>
      </c>
      <c r="H45" s="251">
        <v>19323451.469999999</v>
      </c>
      <c r="I45" s="250">
        <v>16043079.99</v>
      </c>
      <c r="J45" s="252">
        <v>3280371.47</v>
      </c>
    </row>
    <row r="46" spans="2:10">
      <c r="B46" s="49" t="s">
        <v>64</v>
      </c>
      <c r="C46" s="249">
        <v>1116802.1299999999</v>
      </c>
      <c r="D46" s="250">
        <v>2294573.91</v>
      </c>
      <c r="E46" s="250">
        <v>1267977.1299999999</v>
      </c>
      <c r="F46" s="250">
        <v>14750639.48</v>
      </c>
      <c r="G46" s="250">
        <v>0</v>
      </c>
      <c r="H46" s="251">
        <v>19429992.649999999</v>
      </c>
      <c r="I46" s="250">
        <v>16143765.25</v>
      </c>
      <c r="J46" s="252">
        <v>3286227.39</v>
      </c>
    </row>
    <row r="47" spans="2:10">
      <c r="B47" s="49" t="s">
        <v>65</v>
      </c>
      <c r="C47" s="249">
        <v>1112736.2</v>
      </c>
      <c r="D47" s="250">
        <v>2296797.9</v>
      </c>
      <c r="E47" s="250">
        <v>1272634.1499999999</v>
      </c>
      <c r="F47" s="250">
        <v>14694710.199999999</v>
      </c>
      <c r="G47" s="250">
        <v>0</v>
      </c>
      <c r="H47" s="251">
        <v>19376878.449999999</v>
      </c>
      <c r="I47" s="250">
        <v>16093502.050000001</v>
      </c>
      <c r="J47" s="252">
        <v>3283376.4</v>
      </c>
    </row>
    <row r="48" spans="2:10">
      <c r="B48" s="49" t="s">
        <v>66</v>
      </c>
      <c r="C48" s="249">
        <v>1146363.77</v>
      </c>
      <c r="D48" s="250">
        <v>2285533.33</v>
      </c>
      <c r="E48" s="250">
        <v>1245402.5</v>
      </c>
      <c r="F48" s="250">
        <v>14731238.220000001</v>
      </c>
      <c r="G48" s="250">
        <v>0</v>
      </c>
      <c r="H48" s="251">
        <v>19408537.829999998</v>
      </c>
      <c r="I48" s="250">
        <v>16125196.33</v>
      </c>
      <c r="J48" s="252">
        <v>3283341.5</v>
      </c>
    </row>
    <row r="49" spans="2:10">
      <c r="B49" s="59">
        <v>2020</v>
      </c>
      <c r="C49" s="244"/>
      <c r="D49" s="608"/>
      <c r="E49" s="608"/>
      <c r="F49" s="608"/>
      <c r="G49" s="608"/>
      <c r="H49" s="257"/>
      <c r="I49" s="608"/>
      <c r="J49" s="245"/>
    </row>
    <row r="50" spans="2:10">
      <c r="B50" s="49" t="s">
        <v>83</v>
      </c>
      <c r="C50" s="249">
        <v>1129230</v>
      </c>
      <c r="D50" s="250">
        <v>2269085.2799999998</v>
      </c>
      <c r="E50" s="250">
        <v>1234814.8999999999</v>
      </c>
      <c r="F50" s="250">
        <v>14531363.470000001</v>
      </c>
      <c r="G50" s="250">
        <v>0</v>
      </c>
      <c r="H50" s="251">
        <v>19164493.66</v>
      </c>
      <c r="I50" s="250">
        <v>15899374.800000001</v>
      </c>
      <c r="J50" s="252">
        <v>3265118.85</v>
      </c>
    </row>
    <row r="51" spans="2:10">
      <c r="B51" s="49" t="s">
        <v>84</v>
      </c>
      <c r="C51" s="249">
        <v>1116551.8</v>
      </c>
      <c r="D51" s="250">
        <v>2279530.65</v>
      </c>
      <c r="E51" s="250">
        <v>1262722.8999999999</v>
      </c>
      <c r="F51" s="250">
        <v>14591423.6</v>
      </c>
      <c r="G51" s="250">
        <v>0</v>
      </c>
      <c r="H51" s="251">
        <v>19250228.949999999</v>
      </c>
      <c r="I51" s="250">
        <v>15978319.550000001</v>
      </c>
      <c r="J51" s="252">
        <v>3271909.4</v>
      </c>
    </row>
    <row r="52" spans="2:10">
      <c r="B52" s="49" t="s">
        <v>85</v>
      </c>
      <c r="C52" s="249">
        <v>1121340.6363636365</v>
      </c>
      <c r="D52" s="250">
        <v>2260458.6818181816</v>
      </c>
      <c r="E52" s="250">
        <v>1223658.6818181819</v>
      </c>
      <c r="F52" s="250">
        <v>14401301.59</v>
      </c>
      <c r="G52" s="250">
        <v>0</v>
      </c>
      <c r="H52" s="251">
        <v>19006759.59</v>
      </c>
      <c r="I52" s="250">
        <v>15740314.220000001</v>
      </c>
      <c r="J52" s="252">
        <v>3266445.3636363638</v>
      </c>
    </row>
    <row r="53" spans="2:10">
      <c r="B53" s="49" t="s">
        <v>86</v>
      </c>
      <c r="C53" s="249">
        <v>1130694.8500000001</v>
      </c>
      <c r="D53" s="250">
        <v>2198245.5499999998</v>
      </c>
      <c r="E53" s="250">
        <v>1127926.7</v>
      </c>
      <c r="F53" s="250">
        <v>14001799.699999999</v>
      </c>
      <c r="G53" s="250">
        <v>0</v>
      </c>
      <c r="H53" s="251">
        <v>18458666.800000001</v>
      </c>
      <c r="I53" s="250">
        <v>15233601.9</v>
      </c>
      <c r="J53" s="252">
        <v>3225064.9</v>
      </c>
    </row>
    <row r="54" spans="2:10">
      <c r="B54" s="49" t="s">
        <v>59</v>
      </c>
      <c r="C54" s="258">
        <v>1166506</v>
      </c>
      <c r="D54" s="259">
        <v>2200884.2000000002</v>
      </c>
      <c r="E54" s="259">
        <v>1185191.5</v>
      </c>
      <c r="F54" s="259">
        <v>14003547.15</v>
      </c>
      <c r="G54" s="260">
        <v>0</v>
      </c>
      <c r="H54" s="260">
        <v>18556128.850000001</v>
      </c>
      <c r="I54" s="258">
        <v>15321532.15</v>
      </c>
      <c r="J54" s="260">
        <v>3234596.7</v>
      </c>
    </row>
    <row r="55" spans="2:10">
      <c r="B55" s="49" t="s">
        <v>60</v>
      </c>
      <c r="C55" s="249">
        <v>1129020.77</v>
      </c>
      <c r="D55" s="250">
        <v>2215674.13</v>
      </c>
      <c r="E55" s="250">
        <v>1229419.6299999999</v>
      </c>
      <c r="F55" s="250">
        <v>14050222.130000001</v>
      </c>
      <c r="G55" s="250">
        <v>0</v>
      </c>
      <c r="H55" s="251">
        <v>18624336.68</v>
      </c>
      <c r="I55" s="250">
        <v>15365398.720000001</v>
      </c>
      <c r="J55" s="252">
        <v>3258937.95</v>
      </c>
    </row>
    <row r="56" spans="2:10">
      <c r="B56" s="49" t="s">
        <v>61</v>
      </c>
      <c r="C56" s="249">
        <v>1076264</v>
      </c>
      <c r="D56" s="250">
        <v>2237914</v>
      </c>
      <c r="E56" s="250">
        <v>1253748</v>
      </c>
      <c r="F56" s="250">
        <v>14217628</v>
      </c>
      <c r="G56" s="250">
        <v>0</v>
      </c>
      <c r="H56" s="251">
        <v>18785554</v>
      </c>
      <c r="I56" s="250">
        <v>15509112</v>
      </c>
      <c r="J56" s="252">
        <v>3276442</v>
      </c>
    </row>
    <row r="57" spans="2:10">
      <c r="B57" s="54" t="s">
        <v>62</v>
      </c>
      <c r="C57" s="253">
        <v>1070210.1399999999</v>
      </c>
      <c r="D57" s="254">
        <v>2231810.4700000002</v>
      </c>
      <c r="E57" s="254">
        <v>1246737.1399999999</v>
      </c>
      <c r="F57" s="254">
        <v>14243618.369999999</v>
      </c>
      <c r="G57" s="254">
        <v>0</v>
      </c>
      <c r="H57" s="255">
        <v>18792376.129999999</v>
      </c>
      <c r="I57" s="254">
        <v>15515471.369999999</v>
      </c>
      <c r="J57" s="256">
        <v>3276904.76</v>
      </c>
    </row>
    <row r="58" spans="2:10">
      <c r="B58" s="49" t="s">
        <v>63</v>
      </c>
      <c r="C58" s="258"/>
      <c r="D58" s="259"/>
      <c r="E58" s="259"/>
      <c r="F58" s="259"/>
      <c r="G58" s="260"/>
      <c r="H58" s="260"/>
      <c r="I58" s="258"/>
      <c r="J58" s="260"/>
    </row>
    <row r="59" spans="2:10">
      <c r="B59" s="49" t="s">
        <v>64</v>
      </c>
      <c r="C59" s="249"/>
      <c r="D59" s="250"/>
      <c r="E59" s="250"/>
      <c r="F59" s="250"/>
      <c r="G59" s="250"/>
      <c r="H59" s="251"/>
      <c r="I59" s="250"/>
      <c r="J59" s="252"/>
    </row>
    <row r="60" spans="2:10">
      <c r="B60" s="49" t="s">
        <v>65</v>
      </c>
      <c r="C60" s="249"/>
      <c r="D60" s="250"/>
      <c r="E60" s="250"/>
      <c r="F60" s="250"/>
      <c r="G60" s="250"/>
      <c r="H60" s="251"/>
      <c r="I60" s="250"/>
      <c r="J60" s="252"/>
    </row>
    <row r="61" spans="2:10">
      <c r="B61" s="49" t="s">
        <v>66</v>
      </c>
      <c r="C61" s="249"/>
      <c r="D61" s="250"/>
      <c r="E61" s="250"/>
      <c r="F61" s="250"/>
      <c r="G61" s="250"/>
      <c r="H61" s="251"/>
      <c r="I61" s="250"/>
      <c r="J61" s="252"/>
    </row>
    <row r="63" spans="2:10">
      <c r="B63" s="996" t="s">
        <v>297</v>
      </c>
      <c r="C63" s="996"/>
      <c r="D63" s="996"/>
      <c r="E63" s="996"/>
      <c r="F63" s="996"/>
      <c r="G63" s="996"/>
      <c r="H63" s="996"/>
      <c r="I63" s="996"/>
      <c r="J63" s="996"/>
    </row>
    <row r="64" spans="2:10">
      <c r="B64" s="996"/>
      <c r="C64" s="996"/>
      <c r="D64" s="996"/>
      <c r="E64" s="996"/>
      <c r="F64" s="996"/>
      <c r="G64" s="996"/>
      <c r="H64" s="996"/>
      <c r="I64" s="996"/>
      <c r="J64" s="996"/>
    </row>
    <row r="65" spans="2:10">
      <c r="B65" s="996"/>
      <c r="C65" s="996"/>
      <c r="D65" s="996"/>
      <c r="E65" s="996"/>
      <c r="F65" s="996"/>
      <c r="G65" s="996"/>
      <c r="H65" s="996"/>
      <c r="I65" s="996"/>
      <c r="J65" s="996"/>
    </row>
    <row r="66" spans="2:10">
      <c r="B66" s="996"/>
      <c r="C66" s="996"/>
      <c r="D66" s="996"/>
      <c r="E66" s="996"/>
      <c r="F66" s="996"/>
      <c r="G66" s="996"/>
      <c r="H66" s="996"/>
      <c r="I66" s="996"/>
      <c r="J66" s="996"/>
    </row>
    <row r="67" spans="2:10">
      <c r="B67" s="996"/>
      <c r="C67" s="996"/>
      <c r="D67" s="996"/>
      <c r="E67" s="996"/>
      <c r="F67" s="996"/>
      <c r="G67" s="996"/>
      <c r="H67" s="996"/>
      <c r="I67" s="996"/>
      <c r="J67" s="996"/>
    </row>
  </sheetData>
  <mergeCells count="5">
    <mergeCell ref="B1:J1"/>
    <mergeCell ref="C2:G2"/>
    <mergeCell ref="H2:H3"/>
    <mergeCell ref="I2:J2"/>
    <mergeCell ref="B63:J67"/>
  </mergeCells>
  <printOptions horizontalCentered="1" verticalCentered="1"/>
  <pageMargins left="0.19685039370078741" right="0.19685039370078741" top="0" bottom="0" header="0.51181102362204722" footer="0.51181102362204722"/>
  <pageSetup paperSize="9"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 fitToPage="1"/>
  </sheetPr>
  <dimension ref="B1:Q61"/>
  <sheetViews>
    <sheetView showGridLines="0" showRowColHeaders="0" showWhiteSpace="0" zoomScaleNormal="100" workbookViewId="0">
      <pane ySplit="3" topLeftCell="A36" activePane="bottomLeft" state="frozen"/>
      <selection activeCell="L32" sqref="L32"/>
      <selection pane="bottomLeft" activeCell="I71" sqref="I71"/>
    </sheetView>
  </sheetViews>
  <sheetFormatPr baseColWidth="10" defaultColWidth="10.42578125" defaultRowHeight="12.75"/>
  <cols>
    <col min="1" max="1" width="3" style="28" customWidth="1"/>
    <col min="2" max="2" width="15.42578125" style="28" customWidth="1"/>
    <col min="3" max="3" width="12.140625" style="61" customWidth="1"/>
    <col min="4" max="4" width="13.7109375" style="61" customWidth="1"/>
    <col min="5" max="5" width="13.42578125" style="61" customWidth="1"/>
    <col min="6" max="6" width="13.85546875" style="61" customWidth="1"/>
    <col min="7" max="7" width="14.42578125" style="62" customWidth="1"/>
    <col min="8" max="8" width="14.140625" style="28" customWidth="1"/>
    <col min="9" max="9" width="12.5703125" style="28" customWidth="1"/>
    <col min="10" max="10" width="12.85546875" style="68" customWidth="1"/>
    <col min="11" max="11" width="13.42578125" style="68" customWidth="1"/>
    <col min="12" max="13" width="0" style="28" hidden="1" customWidth="1"/>
    <col min="14" max="17" width="10.42578125" style="48"/>
    <col min="18" max="16384" width="10.42578125" style="28"/>
  </cols>
  <sheetData>
    <row r="1" spans="2:11" ht="32.25" customHeight="1">
      <c r="B1" s="997" t="s">
        <v>226</v>
      </c>
      <c r="C1" s="997"/>
      <c r="D1" s="997"/>
      <c r="E1" s="997"/>
      <c r="F1" s="997"/>
      <c r="G1" s="997"/>
      <c r="H1" s="997"/>
      <c r="I1" s="997"/>
      <c r="J1" s="997"/>
      <c r="K1" s="997"/>
    </row>
    <row r="2" spans="2:11" ht="18" customHeight="1">
      <c r="B2" s="660"/>
      <c r="C2" s="1000" t="s">
        <v>218</v>
      </c>
      <c r="D2" s="1001"/>
      <c r="E2" s="1001"/>
      <c r="F2" s="1002"/>
      <c r="G2" s="992" t="s">
        <v>96</v>
      </c>
      <c r="H2" s="1003" t="s">
        <v>219</v>
      </c>
      <c r="I2" s="1001"/>
      <c r="J2" s="998" t="s">
        <v>233</v>
      </c>
      <c r="K2" s="999"/>
    </row>
    <row r="3" spans="2:11" ht="42" customHeight="1">
      <c r="B3" s="715" t="s">
        <v>570</v>
      </c>
      <c r="C3" s="718" t="s">
        <v>230</v>
      </c>
      <c r="D3" s="718" t="s">
        <v>221</v>
      </c>
      <c r="E3" s="718" t="s">
        <v>98</v>
      </c>
      <c r="F3" s="719" t="s">
        <v>222</v>
      </c>
      <c r="G3" s="993"/>
      <c r="H3" s="720" t="s">
        <v>223</v>
      </c>
      <c r="I3" s="721" t="s">
        <v>224</v>
      </c>
      <c r="J3" s="722" t="s">
        <v>164</v>
      </c>
      <c r="K3" s="722" t="s">
        <v>234</v>
      </c>
    </row>
    <row r="4" spans="2:11">
      <c r="B4" s="29">
        <v>2001</v>
      </c>
      <c r="C4" s="35">
        <v>1304702.4099999999</v>
      </c>
      <c r="D4" s="36">
        <v>2695247.8</v>
      </c>
      <c r="E4" s="36">
        <v>1741469.06</v>
      </c>
      <c r="F4" s="36">
        <v>10004111.1</v>
      </c>
      <c r="G4" s="37">
        <v>15754125.470000001</v>
      </c>
      <c r="H4" s="36">
        <v>12770424.505709581</v>
      </c>
      <c r="I4" s="38">
        <v>2985759.6042904174</v>
      </c>
      <c r="J4" s="66">
        <v>43729.60000000149</v>
      </c>
      <c r="K4" s="67"/>
    </row>
    <row r="5" spans="2:11">
      <c r="B5" s="34">
        <v>2002</v>
      </c>
      <c r="C5" s="30">
        <v>1302506.03</v>
      </c>
      <c r="D5" s="31">
        <v>2689882.78</v>
      </c>
      <c r="E5" s="31">
        <v>1849250.23</v>
      </c>
      <c r="F5" s="31">
        <v>10397932.4</v>
      </c>
      <c r="G5" s="32">
        <v>16249513.1</v>
      </c>
      <c r="H5" s="31">
        <v>13220235.73251668</v>
      </c>
      <c r="I5" s="33">
        <v>3030287.6674833209</v>
      </c>
      <c r="J5" s="63">
        <v>43773.634999999776</v>
      </c>
      <c r="K5" s="64">
        <v>495387.62999999896</v>
      </c>
    </row>
    <row r="6" spans="2:11">
      <c r="B6" s="34">
        <v>2003</v>
      </c>
      <c r="C6" s="30">
        <v>1316492.3799999999</v>
      </c>
      <c r="D6" s="31">
        <v>2678301.33</v>
      </c>
      <c r="E6" s="31">
        <v>1929797.13</v>
      </c>
      <c r="F6" s="31">
        <v>10803386.300000001</v>
      </c>
      <c r="G6" s="32">
        <v>16743610.469999999</v>
      </c>
      <c r="H6" s="31">
        <v>13636939.073508736</v>
      </c>
      <c r="I6" s="33">
        <v>3107085.8464912619</v>
      </c>
      <c r="J6" s="63">
        <v>42886.210000002757</v>
      </c>
      <c r="K6" s="64">
        <v>494097.36999999918</v>
      </c>
    </row>
    <row r="7" spans="2:11">
      <c r="B7" s="34">
        <v>2004</v>
      </c>
      <c r="C7" s="30">
        <v>1259312.2</v>
      </c>
      <c r="D7" s="31">
        <v>2662595.04</v>
      </c>
      <c r="E7" s="31">
        <v>2032323.59</v>
      </c>
      <c r="F7" s="31">
        <v>11237307.5</v>
      </c>
      <c r="G7" s="32">
        <v>17205918.099999998</v>
      </c>
      <c r="H7" s="31">
        <v>14000312.164087273</v>
      </c>
      <c r="I7" s="33">
        <v>3206574.0559127256</v>
      </c>
      <c r="J7" s="63">
        <v>37911.789999999106</v>
      </c>
      <c r="K7" s="64">
        <v>462307.62999999896</v>
      </c>
    </row>
    <row r="8" spans="2:11">
      <c r="B8" s="34">
        <v>2005</v>
      </c>
      <c r="C8" s="30">
        <v>1259610.1599999999</v>
      </c>
      <c r="D8" s="31">
        <v>2655652.4500000002</v>
      </c>
      <c r="E8" s="31">
        <v>2234264.48</v>
      </c>
      <c r="F8" s="31">
        <v>11966946</v>
      </c>
      <c r="G8" s="32">
        <v>18126752.809999991</v>
      </c>
      <c r="H8" s="31">
        <v>14776093.052985042</v>
      </c>
      <c r="I8" s="33">
        <v>3350924.9970149538</v>
      </c>
      <c r="J8" s="63">
        <v>118189.98999998719</v>
      </c>
      <c r="K8" s="64">
        <v>920834.70999999344</v>
      </c>
    </row>
    <row r="9" spans="2:11">
      <c r="B9" s="34">
        <v>2006</v>
      </c>
      <c r="C9" s="30">
        <v>1197772.02</v>
      </c>
      <c r="D9" s="31">
        <v>2651609.9</v>
      </c>
      <c r="E9" s="31">
        <v>2402960.0099999998</v>
      </c>
      <c r="F9" s="31">
        <v>12497116.700000001</v>
      </c>
      <c r="G9" s="32">
        <v>18748902.479999993</v>
      </c>
      <c r="H9" s="31">
        <v>15319166.390901707</v>
      </c>
      <c r="I9" s="33">
        <v>3428520.4590982874</v>
      </c>
      <c r="J9" s="63">
        <v>41196.679999988526</v>
      </c>
      <c r="K9" s="64">
        <v>622149.67000000179</v>
      </c>
    </row>
    <row r="10" spans="2:11">
      <c r="B10" s="34">
        <v>2007</v>
      </c>
      <c r="C10" s="30">
        <v>1190819.78</v>
      </c>
      <c r="D10" s="31">
        <v>2720456.04</v>
      </c>
      <c r="E10" s="31">
        <v>2469715.9700000002</v>
      </c>
      <c r="F10" s="31">
        <v>12909797.800000001</v>
      </c>
      <c r="G10" s="32">
        <v>19294712.789999995</v>
      </c>
      <c r="H10" s="31">
        <v>15800075.180000002</v>
      </c>
      <c r="I10" s="33">
        <v>3492631.8599999938</v>
      </c>
      <c r="J10" s="63">
        <v>29557.400000002235</v>
      </c>
      <c r="K10" s="64">
        <v>545810.31000000238</v>
      </c>
    </row>
    <row r="11" spans="2:11">
      <c r="B11" s="34">
        <v>2008</v>
      </c>
      <c r="C11" s="30">
        <v>1209474.05</v>
      </c>
      <c r="D11" s="31">
        <v>2647921.85</v>
      </c>
      <c r="E11" s="31">
        <v>2168132.7000000002</v>
      </c>
      <c r="F11" s="31">
        <v>13083015.9</v>
      </c>
      <c r="G11" s="32">
        <v>19124115.449999999</v>
      </c>
      <c r="H11" s="31">
        <v>15635955.700000001</v>
      </c>
      <c r="I11" s="33">
        <v>3485391.4299999974</v>
      </c>
      <c r="J11" s="63">
        <v>-11593.039999999106</v>
      </c>
      <c r="K11" s="64">
        <v>-170597.33999999613</v>
      </c>
    </row>
    <row r="12" spans="2:11">
      <c r="B12" s="493" t="s">
        <v>300</v>
      </c>
      <c r="C12" s="494"/>
      <c r="D12" s="494"/>
      <c r="E12" s="494"/>
      <c r="F12" s="494"/>
      <c r="G12" s="494"/>
      <c r="H12" s="494"/>
      <c r="I12" s="495"/>
      <c r="J12" s="69"/>
      <c r="K12" s="70"/>
    </row>
    <row r="13" spans="2:11">
      <c r="B13" s="29">
        <v>2008</v>
      </c>
      <c r="C13" s="30">
        <v>1155373.4400000002</v>
      </c>
      <c r="D13" s="31">
        <v>2688335.5</v>
      </c>
      <c r="E13" s="31">
        <v>2268091.88</v>
      </c>
      <c r="F13" s="31">
        <v>12954183.199999999</v>
      </c>
      <c r="G13" s="32">
        <v>19067401</v>
      </c>
      <c r="H13" s="31">
        <v>15581240.1</v>
      </c>
      <c r="I13" s="33">
        <v>3485886.73</v>
      </c>
      <c r="J13" s="63">
        <v>-77313.190000001341</v>
      </c>
      <c r="K13" s="64">
        <v>-227311.78999999538</v>
      </c>
    </row>
    <row r="14" spans="2:11">
      <c r="B14" s="29">
        <v>2009</v>
      </c>
      <c r="C14" s="30">
        <v>1206185.69</v>
      </c>
      <c r="D14" s="31">
        <v>2378685.02</v>
      </c>
      <c r="E14" s="31">
        <v>1764451.5799999998</v>
      </c>
      <c r="F14" s="31">
        <v>12573167.370000001</v>
      </c>
      <c r="G14" s="32">
        <v>17921639.07</v>
      </c>
      <c r="H14" s="31">
        <v>14619118.57</v>
      </c>
      <c r="I14" s="33">
        <v>3301124.89</v>
      </c>
      <c r="J14" s="63">
        <v>-14631.130000002682</v>
      </c>
      <c r="K14" s="64">
        <v>-1145761.9299999997</v>
      </c>
    </row>
    <row r="15" spans="2:11">
      <c r="B15" s="29">
        <v>2010</v>
      </c>
      <c r="C15" s="30">
        <v>1194535.05</v>
      </c>
      <c r="D15" s="31">
        <v>2286211.73</v>
      </c>
      <c r="E15" s="31">
        <v>1542815.81</v>
      </c>
      <c r="F15" s="31">
        <v>12611649.799999999</v>
      </c>
      <c r="G15" s="32">
        <v>17635334.800000001</v>
      </c>
      <c r="H15" s="31">
        <v>14406036.300000001</v>
      </c>
      <c r="I15" s="33">
        <v>3227603.26</v>
      </c>
      <c r="J15" s="63">
        <v>-12020.419999998063</v>
      </c>
      <c r="K15" s="64">
        <v>-286304.26999999955</v>
      </c>
    </row>
    <row r="16" spans="2:11">
      <c r="B16" s="29">
        <v>2011</v>
      </c>
      <c r="C16" s="30">
        <v>1189923.6499999999</v>
      </c>
      <c r="D16" s="31">
        <v>2231158.83</v>
      </c>
      <c r="E16" s="31">
        <v>1343517.54</v>
      </c>
      <c r="F16" s="31">
        <v>12645515.49</v>
      </c>
      <c r="G16" s="32">
        <v>17417098.890000001</v>
      </c>
      <c r="H16" s="31">
        <v>14224815.189999999</v>
      </c>
      <c r="I16" s="33">
        <v>3189246.53</v>
      </c>
      <c r="J16" s="63">
        <v>-20955.170000001788</v>
      </c>
      <c r="K16" s="64">
        <v>-218235.91000000015</v>
      </c>
    </row>
    <row r="17" spans="2:11">
      <c r="B17" s="29">
        <v>2012</v>
      </c>
      <c r="C17" s="30">
        <v>1188100.32</v>
      </c>
      <c r="D17" s="31">
        <v>2098475.34</v>
      </c>
      <c r="E17" s="31">
        <v>1105409.5900000001</v>
      </c>
      <c r="F17" s="31">
        <v>12419077.189999999</v>
      </c>
      <c r="G17" s="32">
        <v>16816362.690000001</v>
      </c>
      <c r="H17" s="31">
        <v>13747605.189999999</v>
      </c>
      <c r="I17" s="33">
        <v>3065767.31</v>
      </c>
      <c r="J17" s="63">
        <v>-29834.789999999106</v>
      </c>
      <c r="K17" s="64">
        <v>-600736.19999999925</v>
      </c>
    </row>
    <row r="18" spans="2:11">
      <c r="B18" s="29">
        <v>2013</v>
      </c>
      <c r="C18" s="40">
        <v>1095102.03</v>
      </c>
      <c r="D18" s="41">
        <v>2015350.6400000001</v>
      </c>
      <c r="E18" s="41">
        <v>986653.74599999993</v>
      </c>
      <c r="F18" s="41">
        <v>12166615.039999999</v>
      </c>
      <c r="G18" s="42">
        <v>16263155.539999999</v>
      </c>
      <c r="H18" s="41">
        <v>13216036.139999999</v>
      </c>
      <c r="I18" s="43">
        <v>3045368.25</v>
      </c>
      <c r="J18" s="63">
        <v>17362.629999998957</v>
      </c>
      <c r="K18" s="71">
        <v>-553207.15000000224</v>
      </c>
    </row>
    <row r="19" spans="2:11">
      <c r="B19" s="29">
        <v>2014</v>
      </c>
      <c r="C19" s="30">
        <v>1106440.28</v>
      </c>
      <c r="D19" s="31">
        <v>2026861.83</v>
      </c>
      <c r="E19" s="31">
        <v>984543.14799999993</v>
      </c>
      <c r="F19" s="31">
        <v>12486003.85</v>
      </c>
      <c r="G19" s="32">
        <v>16600409.549999997</v>
      </c>
      <c r="H19" s="31">
        <v>13478880.349999998</v>
      </c>
      <c r="I19" s="33">
        <v>3120535.46</v>
      </c>
      <c r="J19" s="63">
        <v>42796.04999999702</v>
      </c>
      <c r="K19" s="64">
        <v>337254.00999999791</v>
      </c>
    </row>
    <row r="20" spans="2:11">
      <c r="B20" s="29">
        <v>2014.8549450549399</v>
      </c>
      <c r="C20" s="30">
        <v>1119630.0900000001</v>
      </c>
      <c r="D20" s="31">
        <v>2075029.4</v>
      </c>
      <c r="E20" s="31">
        <v>1030649.7799999999</v>
      </c>
      <c r="F20" s="31">
        <v>12919752.580000002</v>
      </c>
      <c r="G20" s="32">
        <v>17143387.179999996</v>
      </c>
      <c r="H20" s="31">
        <v>13966289.580000002</v>
      </c>
      <c r="I20" s="33">
        <v>3175454.26</v>
      </c>
      <c r="J20" s="63">
        <v>33695.579999994487</v>
      </c>
      <c r="K20" s="64">
        <v>542977.62999999896</v>
      </c>
    </row>
    <row r="21" spans="2:11">
      <c r="B21" s="29">
        <v>2016</v>
      </c>
      <c r="C21" s="30">
        <v>1131335.6300000001</v>
      </c>
      <c r="D21" s="31">
        <v>2131934.83</v>
      </c>
      <c r="E21" s="31">
        <v>1060141.5</v>
      </c>
      <c r="F21" s="31">
        <v>13349892.649999999</v>
      </c>
      <c r="G21" s="32">
        <v>17673449.049999997</v>
      </c>
      <c r="H21" s="31">
        <v>14466916.149999999</v>
      </c>
      <c r="I21" s="33">
        <v>3205179.42</v>
      </c>
      <c r="J21" s="63">
        <v>45198.009999994189</v>
      </c>
      <c r="K21" s="64">
        <v>530061.87000000104</v>
      </c>
    </row>
    <row r="22" spans="2:11">
      <c r="B22" s="29">
        <v>2017</v>
      </c>
      <c r="C22" s="30">
        <v>1143130.9900000002</v>
      </c>
      <c r="D22" s="31">
        <v>2198990.4299999997</v>
      </c>
      <c r="E22" s="31">
        <v>1125096.8499999999</v>
      </c>
      <c r="F22" s="31">
        <v>13831011.939999999</v>
      </c>
      <c r="G22" s="32">
        <v>18298112.440000001</v>
      </c>
      <c r="H22" s="31">
        <v>15067978.139999999</v>
      </c>
      <c r="I22" s="33">
        <v>3228097.47</v>
      </c>
      <c r="J22" s="63">
        <v>34745.400000002235</v>
      </c>
      <c r="K22" s="64">
        <v>624663.39000000432</v>
      </c>
    </row>
    <row r="23" spans="2:11">
      <c r="B23" s="73">
        <v>2018</v>
      </c>
      <c r="C23" s="46"/>
      <c r="D23" s="496"/>
      <c r="E23" s="496"/>
      <c r="F23" s="496"/>
      <c r="G23" s="60"/>
      <c r="H23" s="496"/>
      <c r="I23" s="47"/>
      <c r="J23" s="74"/>
      <c r="K23" s="75"/>
    </row>
    <row r="24" spans="2:11">
      <c r="B24" s="76" t="s">
        <v>83</v>
      </c>
      <c r="C24" s="50">
        <v>1133138.32</v>
      </c>
      <c r="D24" s="51">
        <v>2230153.0499999998</v>
      </c>
      <c r="E24" s="51">
        <v>1162925.26</v>
      </c>
      <c r="F24" s="51">
        <v>14015459.030000001</v>
      </c>
      <c r="G24" s="52">
        <v>18538493.43</v>
      </c>
      <c r="H24" s="51">
        <v>15305130.23</v>
      </c>
      <c r="I24" s="53">
        <v>3233004.6900000004</v>
      </c>
      <c r="J24" s="72">
        <v>56809.260000001639</v>
      </c>
      <c r="K24" s="72">
        <v>616733.75</v>
      </c>
    </row>
    <row r="25" spans="2:11">
      <c r="B25" s="76" t="s">
        <v>84</v>
      </c>
      <c r="C25" s="50">
        <v>1134434.8600000001</v>
      </c>
      <c r="D25" s="51">
        <v>2236450.58</v>
      </c>
      <c r="E25" s="51">
        <v>1166608.53</v>
      </c>
      <c r="F25" s="51">
        <v>14055906.950000001</v>
      </c>
      <c r="G25" s="52">
        <v>18591544.450000003</v>
      </c>
      <c r="H25" s="51">
        <v>15346591.450000001</v>
      </c>
      <c r="I25" s="53">
        <v>3244630.69</v>
      </c>
      <c r="J25" s="72">
        <v>53051.020000003278</v>
      </c>
      <c r="K25" s="72">
        <v>619799.65000000596</v>
      </c>
    </row>
    <row r="26" spans="2:11">
      <c r="B26" s="76" t="s">
        <v>85</v>
      </c>
      <c r="C26" s="50">
        <v>1129798.1099999999</v>
      </c>
      <c r="D26" s="51">
        <v>2241054.5</v>
      </c>
      <c r="E26" s="51">
        <v>1166595.7000000002</v>
      </c>
      <c r="F26" s="51">
        <v>14088801.550000001</v>
      </c>
      <c r="G26" s="52">
        <v>18627648.150000002</v>
      </c>
      <c r="H26" s="51">
        <v>15375349.65</v>
      </c>
      <c r="I26" s="53">
        <v>3252318.49</v>
      </c>
      <c r="J26" s="72">
        <v>36103.699999999255</v>
      </c>
      <c r="K26" s="72">
        <v>592139.69000000134</v>
      </c>
    </row>
    <row r="27" spans="2:11">
      <c r="B27" s="76" t="s">
        <v>86</v>
      </c>
      <c r="C27" s="77">
        <v>1136406.58</v>
      </c>
      <c r="D27" s="78">
        <v>2242948.14</v>
      </c>
      <c r="E27" s="78">
        <v>1173360.4099999999</v>
      </c>
      <c r="F27" s="78">
        <v>14111431.310000001</v>
      </c>
      <c r="G27" s="79">
        <v>18666794.809999999</v>
      </c>
      <c r="H27" s="78">
        <v>15410502.110000001</v>
      </c>
      <c r="I27" s="80">
        <v>3255830.39</v>
      </c>
      <c r="J27" s="81">
        <v>39146.659999996424</v>
      </c>
      <c r="K27" s="81">
        <v>554610.98000000045</v>
      </c>
    </row>
    <row r="28" spans="2:11">
      <c r="B28" s="76" t="s">
        <v>59</v>
      </c>
      <c r="C28" s="50">
        <v>1137749.04</v>
      </c>
      <c r="D28" s="51">
        <v>2246958.0299999998</v>
      </c>
      <c r="E28" s="51">
        <v>1184523.49</v>
      </c>
      <c r="F28" s="51">
        <v>14152479.090909092</v>
      </c>
      <c r="G28" s="52">
        <v>18726256.290909093</v>
      </c>
      <c r="H28" s="51">
        <v>15466228.990909092</v>
      </c>
      <c r="I28" s="53">
        <v>3258989</v>
      </c>
      <c r="J28" s="72">
        <v>59461.480909094214</v>
      </c>
      <c r="K28" s="72">
        <v>557967.45090909675</v>
      </c>
    </row>
    <row r="29" spans="2:11">
      <c r="B29" s="76" t="s">
        <v>60</v>
      </c>
      <c r="C29" s="50">
        <v>1141851.01</v>
      </c>
      <c r="D29" s="51">
        <v>2252767.4499999997</v>
      </c>
      <c r="E29" s="51">
        <v>1192625.67</v>
      </c>
      <c r="F29" s="51">
        <v>14186541.9</v>
      </c>
      <c r="G29" s="52">
        <v>18779760.300000001</v>
      </c>
      <c r="H29" s="51">
        <v>15515938.100000001</v>
      </c>
      <c r="I29" s="53">
        <v>3262549.4899999998</v>
      </c>
      <c r="J29" s="72">
        <v>53504.009090907872</v>
      </c>
      <c r="K29" s="72">
        <v>560684.95000000298</v>
      </c>
    </row>
    <row r="30" spans="2:11">
      <c r="B30" s="76" t="s">
        <v>61</v>
      </c>
      <c r="C30" s="50">
        <v>1140545.6200000001</v>
      </c>
      <c r="D30" s="51">
        <v>2254119.0700000003</v>
      </c>
      <c r="E30" s="51">
        <v>1199617.45</v>
      </c>
      <c r="F30" s="51">
        <v>14218156.68</v>
      </c>
      <c r="G30" s="52">
        <v>18813953.979999997</v>
      </c>
      <c r="H30" s="51">
        <v>15548453.279999999</v>
      </c>
      <c r="I30" s="53">
        <v>3264167.4200000004</v>
      </c>
      <c r="J30" s="72">
        <v>34193.679999995977</v>
      </c>
      <c r="K30" s="72">
        <v>550586.93999999762</v>
      </c>
    </row>
    <row r="31" spans="2:11">
      <c r="B31" s="82" t="s">
        <v>62</v>
      </c>
      <c r="C31" s="55">
        <v>1136143.5</v>
      </c>
      <c r="D31" s="56">
        <v>2254718.9899999998</v>
      </c>
      <c r="E31" s="56">
        <v>1204801.9099999999</v>
      </c>
      <c r="F31" s="56">
        <v>14248981.9</v>
      </c>
      <c r="G31" s="57">
        <v>18839722.5</v>
      </c>
      <c r="H31" s="56">
        <v>15574473.200000001</v>
      </c>
      <c r="I31" s="58">
        <v>3264931.9099999997</v>
      </c>
      <c r="J31" s="83">
        <v>25768.520000003278</v>
      </c>
      <c r="K31" s="83">
        <v>541610.05999999866</v>
      </c>
    </row>
    <row r="32" spans="2:11">
      <c r="B32" s="76" t="s">
        <v>63</v>
      </c>
      <c r="C32" s="50">
        <v>1130484.0799999998</v>
      </c>
      <c r="D32" s="51">
        <v>2258946.67</v>
      </c>
      <c r="E32" s="51">
        <v>1211778.0900000001</v>
      </c>
      <c r="F32" s="51">
        <v>14290446.700000001</v>
      </c>
      <c r="G32" s="52">
        <v>18888705.799999997</v>
      </c>
      <c r="H32" s="51">
        <v>15620925.800000001</v>
      </c>
      <c r="I32" s="53">
        <v>3268149.33</v>
      </c>
      <c r="J32" s="84">
        <v>48983.29999999702</v>
      </c>
      <c r="K32" s="72">
        <v>539446.82999999821</v>
      </c>
    </row>
    <row r="33" spans="2:11">
      <c r="B33" s="76" t="s">
        <v>64</v>
      </c>
      <c r="C33" s="50">
        <v>1155284.81</v>
      </c>
      <c r="D33" s="51">
        <v>2263279.3000000003</v>
      </c>
      <c r="E33" s="51">
        <v>1217419.8400000001</v>
      </c>
      <c r="F33" s="51">
        <v>14327001.5</v>
      </c>
      <c r="G33" s="52">
        <v>18952670.399999999</v>
      </c>
      <c r="H33" s="51">
        <v>15684225.1</v>
      </c>
      <c r="I33" s="53">
        <v>3271601.26</v>
      </c>
      <c r="J33" s="84">
        <v>63964.60000000149</v>
      </c>
      <c r="K33" s="52">
        <v>553227.75</v>
      </c>
    </row>
    <row r="34" spans="2:11">
      <c r="B34" s="76" t="s">
        <v>65</v>
      </c>
      <c r="C34" s="50">
        <v>1137909.81</v>
      </c>
      <c r="D34" s="51">
        <v>2263163.33</v>
      </c>
      <c r="E34" s="51">
        <v>1220869.79</v>
      </c>
      <c r="F34" s="51">
        <v>14361251.67</v>
      </c>
      <c r="G34" s="52">
        <v>18987295.170000002</v>
      </c>
      <c r="H34" s="51">
        <v>15716783.57</v>
      </c>
      <c r="I34" s="53">
        <v>3273162.94</v>
      </c>
      <c r="J34" s="72">
        <v>34624.770000003278</v>
      </c>
      <c r="K34" s="72">
        <v>535459.03000000119</v>
      </c>
    </row>
    <row r="35" spans="2:11">
      <c r="B35" s="76" t="s">
        <v>66</v>
      </c>
      <c r="C35" s="50">
        <v>1146955.3900000001</v>
      </c>
      <c r="D35" s="51">
        <v>2266880.48</v>
      </c>
      <c r="E35" s="51">
        <v>1229582.58</v>
      </c>
      <c r="F35" s="51">
        <v>14399374.9</v>
      </c>
      <c r="G35" s="52">
        <v>19040450.699999999</v>
      </c>
      <c r="H35" s="51">
        <v>15765538</v>
      </c>
      <c r="I35" s="53">
        <v>3273905.1399999997</v>
      </c>
      <c r="J35" s="72">
        <v>53155.529999997467</v>
      </c>
      <c r="K35" s="72">
        <v>558766.53000000119</v>
      </c>
    </row>
    <row r="36" spans="2:11">
      <c r="B36" s="73">
        <v>2019</v>
      </c>
      <c r="C36" s="46"/>
      <c r="D36" s="496"/>
      <c r="E36" s="496"/>
      <c r="F36" s="496"/>
      <c r="G36" s="60"/>
      <c r="H36" s="496"/>
      <c r="I36" s="47"/>
      <c r="J36" s="85"/>
      <c r="K36" s="86"/>
    </row>
    <row r="37" spans="2:11">
      <c r="B37" s="76" t="s">
        <v>83</v>
      </c>
      <c r="C37" s="50">
        <v>1148891.5899999999</v>
      </c>
      <c r="D37" s="51">
        <v>2271702.4</v>
      </c>
      <c r="E37" s="51">
        <v>1237578.7</v>
      </c>
      <c r="F37" s="51">
        <v>14425576.059999999</v>
      </c>
      <c r="G37" s="52">
        <v>19082866.460000001</v>
      </c>
      <c r="H37" s="51">
        <v>15808574.460000001</v>
      </c>
      <c r="I37" s="53">
        <v>3273483.48</v>
      </c>
      <c r="J37" s="72">
        <v>42415.760000001639</v>
      </c>
      <c r="K37" s="72">
        <v>544373.03000000119</v>
      </c>
    </row>
    <row r="38" spans="2:11">
      <c r="B38" s="76" t="s">
        <v>84</v>
      </c>
      <c r="C38" s="50">
        <v>1147760.6800000002</v>
      </c>
      <c r="D38" s="51">
        <v>2274072.0099999998</v>
      </c>
      <c r="E38" s="51">
        <v>1244495.97</v>
      </c>
      <c r="F38" s="51">
        <v>14454497.199999999</v>
      </c>
      <c r="G38" s="52">
        <v>19122753.600000001</v>
      </c>
      <c r="H38" s="51">
        <v>15848375.699999999</v>
      </c>
      <c r="I38" s="53">
        <v>3274574.3400000003</v>
      </c>
      <c r="J38" s="72">
        <v>39887.140000000596</v>
      </c>
      <c r="K38" s="72">
        <v>531209.14999999851</v>
      </c>
    </row>
    <row r="39" spans="2:11">
      <c r="B39" s="76" t="s">
        <v>85</v>
      </c>
      <c r="C39" s="50">
        <v>1147714.49</v>
      </c>
      <c r="D39" s="51">
        <v>2277863.48</v>
      </c>
      <c r="E39" s="51">
        <v>1251654.54</v>
      </c>
      <c r="F39" s="51">
        <v>14488235.42</v>
      </c>
      <c r="G39" s="52">
        <v>19169074.720000003</v>
      </c>
      <c r="H39" s="51">
        <v>15893852.119999999</v>
      </c>
      <c r="I39" s="53">
        <v>3275550.12</v>
      </c>
      <c r="J39" s="72">
        <v>46321.120000001043</v>
      </c>
      <c r="K39" s="72">
        <v>541426.5700000003</v>
      </c>
    </row>
    <row r="40" spans="2:11">
      <c r="B40" s="76" t="s">
        <v>86</v>
      </c>
      <c r="C40" s="77">
        <v>1142493.8500000001</v>
      </c>
      <c r="D40" s="78">
        <v>2283455.8499999996</v>
      </c>
      <c r="E40" s="78">
        <v>1255301.6000000001</v>
      </c>
      <c r="F40" s="78">
        <v>14524265.35</v>
      </c>
      <c r="G40" s="79">
        <v>19211510.75</v>
      </c>
      <c r="H40" s="78">
        <v>15935644.75</v>
      </c>
      <c r="I40" s="80">
        <v>3275336.73</v>
      </c>
      <c r="J40" s="81">
        <v>42436.029999997467</v>
      </c>
      <c r="K40" s="72">
        <v>544715.94000000134</v>
      </c>
    </row>
    <row r="41" spans="2:11">
      <c r="B41" s="76" t="s">
        <v>59</v>
      </c>
      <c r="C41" s="50">
        <v>1141395.73</v>
      </c>
      <c r="D41" s="51">
        <v>2281822.6800000002</v>
      </c>
      <c r="E41" s="51">
        <v>1253741.3500000001</v>
      </c>
      <c r="F41" s="51">
        <v>14561731.469999999</v>
      </c>
      <c r="G41" s="52">
        <v>19246510.07</v>
      </c>
      <c r="H41" s="51">
        <v>15970209.869999999</v>
      </c>
      <c r="I41" s="53">
        <v>3275229.7800000003</v>
      </c>
      <c r="J41" s="84">
        <v>34999.320000000298</v>
      </c>
      <c r="K41" s="72">
        <v>520253.77909090742</v>
      </c>
    </row>
    <row r="42" spans="2:11">
      <c r="B42" s="76" t="s">
        <v>60</v>
      </c>
      <c r="C42" s="50">
        <v>1137821.69</v>
      </c>
      <c r="D42" s="51">
        <v>2281935.46</v>
      </c>
      <c r="E42" s="51">
        <v>1255240.6800000002</v>
      </c>
      <c r="F42" s="51">
        <v>14599543.299999999</v>
      </c>
      <c r="G42" s="52">
        <v>19281483.700000003</v>
      </c>
      <c r="H42" s="51">
        <v>16004309.999999998</v>
      </c>
      <c r="I42" s="53">
        <v>3275775.22</v>
      </c>
      <c r="J42" s="84">
        <v>34973.630000002682</v>
      </c>
      <c r="K42" s="72">
        <v>501723.40000000224</v>
      </c>
    </row>
    <row r="43" spans="2:11">
      <c r="B43" s="76" t="s">
        <v>61</v>
      </c>
      <c r="C43" s="50">
        <v>1133812.43</v>
      </c>
      <c r="D43" s="51">
        <v>2283300.15</v>
      </c>
      <c r="E43" s="51">
        <v>1257212.94</v>
      </c>
      <c r="F43" s="51">
        <v>14626854.560000001</v>
      </c>
      <c r="G43" s="52">
        <v>19302880.559999999</v>
      </c>
      <c r="H43" s="51">
        <v>16025571.960000001</v>
      </c>
      <c r="I43" s="53">
        <v>3276264.14</v>
      </c>
      <c r="J43" s="84">
        <v>21396.859999995679</v>
      </c>
      <c r="K43" s="72">
        <v>488926.58000000194</v>
      </c>
    </row>
    <row r="44" spans="2:11">
      <c r="B44" s="82" t="s">
        <v>62</v>
      </c>
      <c r="C44" s="55">
        <v>1130914.55</v>
      </c>
      <c r="D44" s="56">
        <v>2285482.0300000003</v>
      </c>
      <c r="E44" s="56">
        <v>1257759.07</v>
      </c>
      <c r="F44" s="56">
        <v>14656574.059999999</v>
      </c>
      <c r="G44" s="57">
        <v>19324938.160000004</v>
      </c>
      <c r="H44" s="56">
        <v>16047328.760000002</v>
      </c>
      <c r="I44" s="58">
        <v>3277564.81</v>
      </c>
      <c r="J44" s="87">
        <v>22057.600000005215</v>
      </c>
      <c r="K44" s="83">
        <v>485215.66000000387</v>
      </c>
    </row>
    <row r="45" spans="2:11">
      <c r="B45" s="76" t="s">
        <v>63</v>
      </c>
      <c r="C45" s="50">
        <v>1131660.54</v>
      </c>
      <c r="D45" s="51">
        <v>2287417.8499999996</v>
      </c>
      <c r="E45" s="51">
        <v>1261177.0799999998</v>
      </c>
      <c r="F45" s="51">
        <v>14678631.079999998</v>
      </c>
      <c r="G45" s="52">
        <v>19354017.680000003</v>
      </c>
      <c r="H45" s="51">
        <v>16073720.279999997</v>
      </c>
      <c r="I45" s="53">
        <v>3280932.5</v>
      </c>
      <c r="J45" s="84">
        <v>29079.519999999553</v>
      </c>
      <c r="K45" s="72">
        <v>465311.88000000641</v>
      </c>
    </row>
    <row r="46" spans="2:11">
      <c r="B46" s="76" t="s">
        <v>64</v>
      </c>
      <c r="C46" s="50">
        <v>1132712.54</v>
      </c>
      <c r="D46" s="51">
        <v>2289632.5</v>
      </c>
      <c r="E46" s="51">
        <v>1262742.21</v>
      </c>
      <c r="F46" s="51">
        <v>14710963.069565218</v>
      </c>
      <c r="G46" s="52">
        <v>19390294.769565217</v>
      </c>
      <c r="H46" s="51">
        <v>16107804.869565217</v>
      </c>
      <c r="I46" s="53">
        <v>3284814.9</v>
      </c>
      <c r="J46" s="84">
        <v>36277.08956521377</v>
      </c>
      <c r="K46" s="72">
        <v>437624.36956521869</v>
      </c>
    </row>
    <row r="47" spans="2:11">
      <c r="B47" s="76" t="s">
        <v>65</v>
      </c>
      <c r="C47" s="50">
        <v>1123806.6100000001</v>
      </c>
      <c r="D47" s="51">
        <v>2290734.71</v>
      </c>
      <c r="E47" s="51">
        <v>1262134.33</v>
      </c>
      <c r="F47" s="51">
        <v>14737929.949999999</v>
      </c>
      <c r="G47" s="52">
        <v>19414680.550000001</v>
      </c>
      <c r="H47" s="51">
        <v>16128916.149999999</v>
      </c>
      <c r="I47" s="53">
        <v>3287238.9400000004</v>
      </c>
      <c r="J47" s="72">
        <v>24385.780434783548</v>
      </c>
      <c r="K47" s="72">
        <v>427385.37999999896</v>
      </c>
    </row>
    <row r="48" spans="2:11">
      <c r="B48" s="76" t="s">
        <v>66</v>
      </c>
      <c r="C48" s="50">
        <v>1118426.44</v>
      </c>
      <c r="D48" s="51">
        <v>2290952.1599999997</v>
      </c>
      <c r="E48" s="51">
        <v>1260003.8500000001</v>
      </c>
      <c r="F48" s="51">
        <v>14760986.5</v>
      </c>
      <c r="G48" s="52">
        <v>19426895.800000001</v>
      </c>
      <c r="H48" s="51">
        <v>16137537.000000002</v>
      </c>
      <c r="I48" s="53">
        <v>3288417.81</v>
      </c>
      <c r="J48" s="84">
        <v>12215.25</v>
      </c>
      <c r="K48" s="72">
        <v>386445.10000000149</v>
      </c>
    </row>
    <row r="49" spans="2:11">
      <c r="B49" s="73">
        <v>2020</v>
      </c>
      <c r="C49" s="46"/>
      <c r="D49" s="496"/>
      <c r="E49" s="496"/>
      <c r="F49" s="496"/>
      <c r="G49" s="60"/>
      <c r="H49" s="496"/>
      <c r="I49" s="47"/>
      <c r="J49" s="85"/>
      <c r="K49" s="86"/>
    </row>
    <row r="50" spans="2:11">
      <c r="B50" s="76" t="s">
        <v>83</v>
      </c>
      <c r="C50" s="50">
        <v>1102441.56</v>
      </c>
      <c r="D50" s="51">
        <v>2292207.48</v>
      </c>
      <c r="E50" s="51">
        <v>1266159.45</v>
      </c>
      <c r="F50" s="51">
        <v>14775168.640000001</v>
      </c>
      <c r="G50" s="52">
        <v>19432220.289999999</v>
      </c>
      <c r="H50" s="51">
        <v>16141486.210000001</v>
      </c>
      <c r="I50" s="53">
        <v>3290176.84</v>
      </c>
      <c r="J50" s="72">
        <v>5324.4899999983609</v>
      </c>
      <c r="K50" s="72">
        <v>349353.82999999821</v>
      </c>
    </row>
    <row r="51" spans="2:11">
      <c r="B51" s="76" t="s">
        <v>84</v>
      </c>
      <c r="C51" s="50">
        <v>1111791</v>
      </c>
      <c r="D51" s="51">
        <v>2292787.5699999998</v>
      </c>
      <c r="E51" s="51">
        <v>1272546.3500000001</v>
      </c>
      <c r="F51" s="51">
        <v>14810478.529999999</v>
      </c>
      <c r="G51" s="52">
        <v>19488377.77</v>
      </c>
      <c r="H51" s="51">
        <v>16196056.26</v>
      </c>
      <c r="I51" s="53">
        <v>3292781.09</v>
      </c>
      <c r="J51" s="72">
        <v>56157.480000000447</v>
      </c>
      <c r="K51" s="72">
        <v>365624.16999999806</v>
      </c>
    </row>
    <row r="52" spans="2:11">
      <c r="B52" s="76" t="s">
        <v>85</v>
      </c>
      <c r="C52" s="50">
        <v>1122867.8131882076</v>
      </c>
      <c r="D52" s="51">
        <v>2270187.4666130841</v>
      </c>
      <c r="E52" s="51">
        <v>1222760.0372903536</v>
      </c>
      <c r="F52" s="51">
        <v>14512579.67</v>
      </c>
      <c r="G52" s="52">
        <v>19131674.289999999</v>
      </c>
      <c r="H52" s="51">
        <v>15858080.960000001</v>
      </c>
      <c r="I52" s="53">
        <v>3273848.545851931</v>
      </c>
      <c r="J52" s="72">
        <v>-356703.48000000045</v>
      </c>
      <c r="K52" s="72">
        <v>-37400.430000003427</v>
      </c>
    </row>
    <row r="53" spans="2:11">
      <c r="B53" s="76" t="s">
        <v>86</v>
      </c>
      <c r="C53" s="77">
        <v>1118509.3899999999</v>
      </c>
      <c r="D53" s="78">
        <v>2206494.2799999998</v>
      </c>
      <c r="E53" s="78">
        <v>1125356.08</v>
      </c>
      <c r="F53" s="78">
        <v>13984465.359999999</v>
      </c>
      <c r="G53" s="79">
        <v>18440620.780000001</v>
      </c>
      <c r="H53" s="78">
        <v>15220181.300000001</v>
      </c>
      <c r="I53" s="80">
        <v>3219871.44</v>
      </c>
      <c r="J53" s="72">
        <v>-691053.50999999791</v>
      </c>
      <c r="K53" s="72">
        <v>-770889.96999999881</v>
      </c>
    </row>
    <row r="54" spans="2:11">
      <c r="B54" s="76" t="s">
        <v>59</v>
      </c>
      <c r="C54" s="50">
        <v>1125766.24</v>
      </c>
      <c r="D54" s="51">
        <v>2200535.9700000002</v>
      </c>
      <c r="E54" s="51">
        <v>1173193.04</v>
      </c>
      <c r="F54" s="51">
        <v>13862167.630000001</v>
      </c>
      <c r="G54" s="52">
        <v>18369831.059999999</v>
      </c>
      <c r="H54" s="51">
        <v>15150877.359999999</v>
      </c>
      <c r="I54" s="53">
        <v>3218554.11</v>
      </c>
      <c r="J54" s="72">
        <v>-70789.720000002533</v>
      </c>
      <c r="K54" s="72">
        <v>-876679.01000000164</v>
      </c>
    </row>
    <row r="55" spans="2:11">
      <c r="B55" s="76" t="s">
        <v>60</v>
      </c>
      <c r="C55" s="50">
        <v>1111445.69</v>
      </c>
      <c r="D55" s="51">
        <v>2202698.89</v>
      </c>
      <c r="E55" s="51">
        <v>1209292.32</v>
      </c>
      <c r="F55" s="51">
        <v>13869309.73</v>
      </c>
      <c r="G55" s="52">
        <v>18399278.219999999</v>
      </c>
      <c r="H55" s="51">
        <v>15164048.859999999</v>
      </c>
      <c r="I55" s="53">
        <v>3234545.15</v>
      </c>
      <c r="J55" s="72">
        <v>29447.160000000149</v>
      </c>
      <c r="K55" s="72">
        <v>-882205.48000000417</v>
      </c>
    </row>
    <row r="56" spans="2:11">
      <c r="B56" s="76" t="s">
        <v>61</v>
      </c>
      <c r="C56" s="50">
        <v>1100512</v>
      </c>
      <c r="D56" s="51">
        <v>2211838</v>
      </c>
      <c r="E56" s="51">
        <v>1234601</v>
      </c>
      <c r="F56" s="51">
        <v>14016132</v>
      </c>
      <c r="G56" s="52">
        <v>18564290</v>
      </c>
      <c r="H56" s="51">
        <v>15304226</v>
      </c>
      <c r="I56" s="53">
        <v>3259994</v>
      </c>
      <c r="J56" s="72">
        <v>165011.78000000119</v>
      </c>
      <c r="K56" s="72">
        <v>-738590.55999999866</v>
      </c>
    </row>
    <row r="57" spans="2:11">
      <c r="B57" s="82" t="s">
        <v>62</v>
      </c>
      <c r="C57" s="55">
        <v>1119288.44</v>
      </c>
      <c r="D57" s="56">
        <v>2231137.56</v>
      </c>
      <c r="E57" s="56">
        <v>1257379.48</v>
      </c>
      <c r="F57" s="56">
        <v>14196178.34</v>
      </c>
      <c r="G57" s="57">
        <v>18796954.07</v>
      </c>
      <c r="H57" s="56">
        <v>15518001.5</v>
      </c>
      <c r="I57" s="58">
        <v>3278952.58</v>
      </c>
      <c r="J57" s="72">
        <v>232664.0700000003</v>
      </c>
      <c r="K57" s="72">
        <v>-527984.09000000358</v>
      </c>
    </row>
    <row r="58" spans="2:11">
      <c r="B58" s="76" t="s">
        <v>63</v>
      </c>
      <c r="C58" s="50"/>
      <c r="D58" s="51"/>
      <c r="E58" s="51"/>
      <c r="F58" s="51"/>
      <c r="G58" s="52"/>
      <c r="H58" s="51"/>
      <c r="I58" s="53"/>
      <c r="J58" s="84"/>
      <c r="K58" s="72"/>
    </row>
    <row r="59" spans="2:11">
      <c r="B59" s="76" t="s">
        <v>64</v>
      </c>
      <c r="C59" s="50"/>
      <c r="D59" s="51"/>
      <c r="E59" s="51"/>
      <c r="F59" s="51"/>
      <c r="G59" s="52"/>
      <c r="H59" s="51"/>
      <c r="I59" s="53"/>
      <c r="J59" s="84"/>
      <c r="K59" s="72"/>
    </row>
    <row r="60" spans="2:11">
      <c r="B60" s="76" t="s">
        <v>65</v>
      </c>
      <c r="C60" s="50"/>
      <c r="D60" s="51"/>
      <c r="E60" s="51"/>
      <c r="F60" s="51"/>
      <c r="G60" s="52"/>
      <c r="H60" s="51"/>
      <c r="I60" s="53"/>
      <c r="J60" s="72"/>
      <c r="K60" s="72"/>
    </row>
    <row r="61" spans="2:11">
      <c r="B61" s="76" t="s">
        <v>66</v>
      </c>
      <c r="C61" s="50"/>
      <c r="D61" s="51"/>
      <c r="E61" s="51"/>
      <c r="F61" s="51"/>
      <c r="G61" s="52"/>
      <c r="H61" s="51"/>
      <c r="I61" s="53"/>
      <c r="J61" s="84"/>
      <c r="K61" s="72"/>
    </row>
  </sheetData>
  <mergeCells count="5">
    <mergeCell ref="B1:K1"/>
    <mergeCell ref="J2:K2"/>
    <mergeCell ref="C2:F2"/>
    <mergeCell ref="G2:G3"/>
    <mergeCell ref="H2:I2"/>
  </mergeCells>
  <printOptions horizontalCentered="1" verticalCentered="1"/>
  <pageMargins left="0.19685039370078741" right="0.19685039370078741" top="0.39370078740157483" bottom="0.39370078740157483" header="0" footer="0"/>
  <pageSetup paperSize="9" scale="7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autoPageBreaks="0"/>
  </sheetPr>
  <dimension ref="A1:L43"/>
  <sheetViews>
    <sheetView showGridLines="0" showRowColHeaders="0" zoomScaleNormal="100" workbookViewId="0">
      <pane ySplit="2" topLeftCell="A18" activePane="bottomLeft" state="frozen"/>
      <selection activeCell="L32" sqref="L32"/>
      <selection pane="bottomLeft" activeCell="F50" sqref="F50"/>
    </sheetView>
  </sheetViews>
  <sheetFormatPr baseColWidth="10" defaultColWidth="11.5703125" defaultRowHeight="12.75"/>
  <cols>
    <col min="1" max="1" width="3" style="28" customWidth="1"/>
    <col min="2" max="2" width="48.28515625" style="2" customWidth="1"/>
    <col min="3" max="3" width="18.42578125" style="2" customWidth="1"/>
    <col min="4" max="4" width="16.42578125" style="2" customWidth="1"/>
    <col min="5" max="5" width="11.85546875" style="2" customWidth="1"/>
    <col min="6" max="6" width="12.85546875" style="2" customWidth="1"/>
    <col min="7" max="7" width="11.140625" style="2" customWidth="1"/>
    <col min="8" max="16384" width="11.5703125" style="2"/>
  </cols>
  <sheetData>
    <row r="1" spans="1:12" ht="26.25" customHeight="1">
      <c r="B1" s="88" t="s">
        <v>583</v>
      </c>
      <c r="C1" s="88"/>
      <c r="D1" s="88"/>
      <c r="E1" s="352"/>
      <c r="F1" s="352"/>
      <c r="G1" s="352"/>
      <c r="H1" s="352"/>
      <c r="I1" s="352"/>
    </row>
    <row r="2" spans="1:12" ht="32.25" customHeight="1">
      <c r="B2" s="659" t="s">
        <v>214</v>
      </c>
      <c r="C2" s="89" t="s">
        <v>215</v>
      </c>
      <c r="D2" s="90" t="s">
        <v>216</v>
      </c>
      <c r="E2" s="352"/>
      <c r="F2" s="352"/>
      <c r="G2" s="352"/>
      <c r="H2" s="352"/>
      <c r="I2" s="352"/>
    </row>
    <row r="3" spans="1:12" ht="18.95" customHeight="1">
      <c r="B3" s="91" t="s">
        <v>301</v>
      </c>
      <c r="C3" s="92">
        <v>82679</v>
      </c>
      <c r="D3" s="93">
        <v>0</v>
      </c>
      <c r="E3" s="352"/>
      <c r="F3" s="352"/>
      <c r="G3" s="352"/>
      <c r="H3" s="352"/>
      <c r="I3" s="352"/>
      <c r="K3" s="94"/>
      <c r="L3" s="94"/>
    </row>
    <row r="4" spans="1:12" ht="18.95" customHeight="1">
      <c r="A4" s="65"/>
      <c r="B4" s="95" t="s">
        <v>302</v>
      </c>
      <c r="C4" s="96">
        <v>9868</v>
      </c>
      <c r="D4" s="97">
        <v>0</v>
      </c>
      <c r="E4" s="352"/>
      <c r="F4" s="352"/>
      <c r="G4" s="352"/>
      <c r="H4" s="352"/>
      <c r="I4" s="352"/>
      <c r="K4" s="94"/>
      <c r="L4" s="94"/>
    </row>
    <row r="5" spans="1:12" ht="18.95" customHeight="1">
      <c r="B5" s="95" t="s">
        <v>303</v>
      </c>
      <c r="C5" s="96">
        <v>5649</v>
      </c>
      <c r="D5" s="97">
        <v>0</v>
      </c>
      <c r="K5" s="94"/>
      <c r="L5" s="94"/>
    </row>
    <row r="6" spans="1:12" ht="18.95" customHeight="1">
      <c r="B6" s="95" t="s">
        <v>304</v>
      </c>
      <c r="C6" s="96">
        <v>357</v>
      </c>
      <c r="D6" s="97">
        <v>0</v>
      </c>
      <c r="K6" s="94"/>
      <c r="L6" s="94"/>
    </row>
    <row r="7" spans="1:12" ht="18.95" customHeight="1">
      <c r="B7" s="95" t="s">
        <v>305</v>
      </c>
      <c r="C7" s="96">
        <v>2076</v>
      </c>
      <c r="D7" s="97">
        <v>0</v>
      </c>
      <c r="K7" s="94"/>
      <c r="L7" s="94"/>
    </row>
    <row r="8" spans="1:12" ht="18.95" customHeight="1">
      <c r="B8" s="95" t="s">
        <v>306</v>
      </c>
      <c r="C8" s="96">
        <v>699</v>
      </c>
      <c r="D8" s="97">
        <v>0</v>
      </c>
      <c r="K8" s="94"/>
      <c r="L8" s="94"/>
    </row>
    <row r="9" spans="1:12" ht="18.95" customHeight="1">
      <c r="B9" s="95" t="s">
        <v>307</v>
      </c>
      <c r="C9" s="96">
        <v>160</v>
      </c>
      <c r="D9" s="97">
        <v>0</v>
      </c>
      <c r="K9" s="94"/>
      <c r="L9" s="94"/>
    </row>
    <row r="10" spans="1:12" ht="18.95" customHeight="1">
      <c r="B10" s="95" t="s">
        <v>308</v>
      </c>
      <c r="C10" s="96">
        <v>0</v>
      </c>
      <c r="D10" s="97">
        <v>0</v>
      </c>
      <c r="K10" s="94"/>
      <c r="L10" s="94"/>
    </row>
    <row r="11" spans="1:12" ht="18.95" customHeight="1">
      <c r="B11" s="95" t="s">
        <v>309</v>
      </c>
      <c r="C11" s="96">
        <v>0</v>
      </c>
      <c r="D11" s="97">
        <v>0</v>
      </c>
      <c r="K11" s="94"/>
      <c r="L11" s="94"/>
    </row>
    <row r="12" spans="1:12" ht="18.95" customHeight="1">
      <c r="B12" s="95" t="s">
        <v>310</v>
      </c>
      <c r="C12" s="96">
        <v>0</v>
      </c>
      <c r="D12" s="97">
        <v>531</v>
      </c>
      <c r="K12" s="94"/>
      <c r="L12" s="94"/>
    </row>
    <row r="13" spans="1:12" ht="18.95" customHeight="1">
      <c r="B13" s="95" t="s">
        <v>311</v>
      </c>
      <c r="C13" s="96">
        <v>0</v>
      </c>
      <c r="D13" s="97">
        <v>7355</v>
      </c>
      <c r="K13" s="94"/>
      <c r="L13" s="94"/>
    </row>
    <row r="14" spans="1:12" ht="18.95" customHeight="1">
      <c r="B14" s="95" t="s">
        <v>312</v>
      </c>
      <c r="C14" s="96">
        <v>7</v>
      </c>
      <c r="D14" s="97">
        <v>0</v>
      </c>
      <c r="K14" s="94"/>
      <c r="L14" s="94"/>
    </row>
    <row r="15" spans="1:12" ht="18.95" customHeight="1">
      <c r="B15" s="95" t="s">
        <v>313</v>
      </c>
      <c r="C15" s="96">
        <v>247</v>
      </c>
      <c r="D15" s="97">
        <v>0</v>
      </c>
      <c r="K15" s="94"/>
      <c r="L15" s="94"/>
    </row>
    <row r="16" spans="1:12" ht="18.95" customHeight="1">
      <c r="B16" s="95" t="s">
        <v>314</v>
      </c>
      <c r="C16" s="96">
        <v>0</v>
      </c>
      <c r="D16" s="97">
        <v>0</v>
      </c>
      <c r="K16" s="94"/>
      <c r="L16" s="94"/>
    </row>
    <row r="17" spans="2:12" ht="18.95" customHeight="1">
      <c r="B17" s="95" t="s">
        <v>315</v>
      </c>
      <c r="C17" s="96">
        <v>2</v>
      </c>
      <c r="D17" s="97">
        <v>0</v>
      </c>
      <c r="K17" s="94"/>
      <c r="L17" s="94"/>
    </row>
    <row r="18" spans="2:12" ht="18.95" customHeight="1">
      <c r="B18" s="95" t="s">
        <v>316</v>
      </c>
      <c r="C18" s="96">
        <v>0</v>
      </c>
      <c r="D18" s="97">
        <v>1</v>
      </c>
      <c r="K18" s="94"/>
      <c r="L18" s="94"/>
    </row>
    <row r="19" spans="2:12" ht="18.95" customHeight="1">
      <c r="B19" s="95" t="s">
        <v>317</v>
      </c>
      <c r="C19" s="96">
        <v>11</v>
      </c>
      <c r="D19" s="97">
        <v>0</v>
      </c>
      <c r="K19" s="94"/>
      <c r="L19" s="94"/>
    </row>
    <row r="20" spans="2:12" ht="18.95" customHeight="1">
      <c r="B20" s="95" t="s">
        <v>318</v>
      </c>
      <c r="C20" s="96">
        <v>423</v>
      </c>
      <c r="D20" s="97">
        <v>0</v>
      </c>
      <c r="K20" s="94"/>
      <c r="L20" s="94"/>
    </row>
    <row r="21" spans="2:12" ht="18.95" customHeight="1">
      <c r="B21" s="95" t="s">
        <v>319</v>
      </c>
      <c r="C21" s="96">
        <v>40</v>
      </c>
      <c r="D21" s="97">
        <v>0</v>
      </c>
      <c r="K21" s="94"/>
      <c r="L21" s="94"/>
    </row>
    <row r="22" spans="2:12" ht="18.95" customHeight="1">
      <c r="B22" s="95" t="s">
        <v>320</v>
      </c>
      <c r="C22" s="96">
        <v>0</v>
      </c>
      <c r="D22" s="97">
        <v>4</v>
      </c>
      <c r="K22" s="94"/>
      <c r="L22" s="94"/>
    </row>
    <row r="23" spans="2:12" ht="18.95" customHeight="1">
      <c r="B23" s="95" t="s">
        <v>321</v>
      </c>
      <c r="C23" s="96">
        <v>0</v>
      </c>
      <c r="D23" s="97">
        <v>57</v>
      </c>
      <c r="K23" s="94"/>
      <c r="L23" s="94"/>
    </row>
    <row r="24" spans="2:12" ht="18.95" customHeight="1">
      <c r="B24" s="95" t="s">
        <v>322</v>
      </c>
      <c r="C24" s="96">
        <v>6535</v>
      </c>
      <c r="D24" s="97">
        <v>0</v>
      </c>
      <c r="K24" s="94"/>
      <c r="L24" s="94"/>
    </row>
    <row r="25" spans="2:12" ht="18.95" customHeight="1">
      <c r="B25" s="95" t="s">
        <v>323</v>
      </c>
      <c r="C25" s="96">
        <v>1861</v>
      </c>
      <c r="D25" s="97">
        <v>0</v>
      </c>
      <c r="K25" s="94"/>
      <c r="L25" s="94"/>
    </row>
    <row r="26" spans="2:12" ht="18.95" customHeight="1">
      <c r="B26" s="95" t="s">
        <v>324</v>
      </c>
      <c r="C26" s="96">
        <v>963</v>
      </c>
      <c r="D26" s="97">
        <v>0</v>
      </c>
      <c r="K26" s="94"/>
      <c r="L26" s="94"/>
    </row>
    <row r="27" spans="2:12" ht="18.95" customHeight="1">
      <c r="B27" s="95" t="s">
        <v>325</v>
      </c>
      <c r="C27" s="96">
        <v>423</v>
      </c>
      <c r="D27" s="97">
        <v>0</v>
      </c>
      <c r="K27" s="94"/>
      <c r="L27" s="94"/>
    </row>
    <row r="28" spans="2:12" ht="18.95" customHeight="1">
      <c r="B28" s="95" t="s">
        <v>326</v>
      </c>
      <c r="C28" s="96">
        <v>7</v>
      </c>
      <c r="D28" s="97">
        <v>0</v>
      </c>
      <c r="K28" s="94"/>
      <c r="L28" s="94"/>
    </row>
    <row r="29" spans="2:12" ht="18.95" customHeight="1">
      <c r="B29" s="95" t="s">
        <v>327</v>
      </c>
      <c r="C29" s="96">
        <v>642</v>
      </c>
      <c r="D29" s="97">
        <v>0</v>
      </c>
      <c r="K29" s="94"/>
      <c r="L29" s="94"/>
    </row>
    <row r="30" spans="2:12" ht="18.95" customHeight="1">
      <c r="B30" s="95" t="s">
        <v>328</v>
      </c>
      <c r="C30" s="96">
        <v>1509</v>
      </c>
      <c r="D30" s="97">
        <v>0</v>
      </c>
      <c r="K30" s="94"/>
      <c r="L30" s="94"/>
    </row>
    <row r="31" spans="2:12" ht="18.95" customHeight="1">
      <c r="B31" s="95" t="s">
        <v>329</v>
      </c>
      <c r="C31" s="96">
        <v>58965.85</v>
      </c>
      <c r="D31" s="97">
        <v>0</v>
      </c>
      <c r="K31" s="94"/>
      <c r="L31" s="94"/>
    </row>
    <row r="32" spans="2:12" ht="18.95" customHeight="1">
      <c r="B32" s="95" t="s">
        <v>330</v>
      </c>
      <c r="C32" s="96">
        <v>1667.14</v>
      </c>
      <c r="D32" s="97">
        <v>0</v>
      </c>
      <c r="K32" s="94"/>
      <c r="L32" s="94"/>
    </row>
    <row r="33" spans="2:12" ht="18.95" customHeight="1">
      <c r="B33" s="95" t="s">
        <v>331</v>
      </c>
      <c r="C33" s="96">
        <v>316</v>
      </c>
      <c r="D33" s="97">
        <v>0</v>
      </c>
      <c r="K33" s="94"/>
      <c r="L33" s="94"/>
    </row>
    <row r="34" spans="2:12" ht="18.95" customHeight="1">
      <c r="B34" s="95" t="s">
        <v>332</v>
      </c>
      <c r="C34" s="96">
        <v>45</v>
      </c>
      <c r="D34" s="97">
        <v>0</v>
      </c>
      <c r="K34" s="94"/>
      <c r="L34" s="94"/>
    </row>
    <row r="35" spans="2:12" ht="18.95" customHeight="1">
      <c r="B35" s="95" t="s">
        <v>333</v>
      </c>
      <c r="C35" s="96">
        <v>253</v>
      </c>
      <c r="D35" s="97">
        <v>0</v>
      </c>
      <c r="K35" s="94"/>
      <c r="L35" s="94"/>
    </row>
    <row r="36" spans="2:12" ht="18.95" customHeight="1">
      <c r="B36" s="95" t="s">
        <v>334</v>
      </c>
      <c r="C36" s="96">
        <v>83</v>
      </c>
      <c r="D36" s="97">
        <v>0</v>
      </c>
      <c r="K36" s="94"/>
      <c r="L36" s="94"/>
    </row>
    <row r="37" spans="2:12" ht="20.100000000000001" customHeight="1">
      <c r="B37" s="95" t="s">
        <v>335</v>
      </c>
      <c r="C37" s="96">
        <v>644</v>
      </c>
      <c r="D37" s="97">
        <v>0</v>
      </c>
      <c r="K37" s="94"/>
      <c r="L37" s="94"/>
    </row>
    <row r="38" spans="2:12" ht="16.5" customHeight="1">
      <c r="B38" s="95" t="s">
        <v>336</v>
      </c>
      <c r="C38" s="96">
        <v>117</v>
      </c>
      <c r="D38" s="97">
        <v>0</v>
      </c>
      <c r="K38" s="94"/>
      <c r="L38" s="94"/>
    </row>
    <row r="39" spans="2:12" ht="24.75" customHeight="1">
      <c r="B39" s="98" t="s">
        <v>96</v>
      </c>
      <c r="C39" s="99">
        <v>176248.99000000002</v>
      </c>
      <c r="D39" s="100">
        <v>7948</v>
      </c>
      <c r="K39" s="11"/>
      <c r="L39" s="11"/>
    </row>
    <row r="40" spans="2:12">
      <c r="B40" s="497"/>
      <c r="C40" s="497"/>
      <c r="D40" s="497"/>
      <c r="E40" s="497"/>
    </row>
    <row r="41" spans="2:12">
      <c r="B41" s="497"/>
      <c r="C41" s="497"/>
      <c r="D41" s="497"/>
      <c r="E41" s="497"/>
    </row>
    <row r="42" spans="2:12">
      <c r="B42" s="497"/>
      <c r="C42" s="497"/>
      <c r="D42" s="497"/>
      <c r="E42" s="497"/>
    </row>
    <row r="43" spans="2:12">
      <c r="B43" s="497"/>
      <c r="C43" s="497"/>
      <c r="D43" s="497"/>
      <c r="E43" s="497"/>
    </row>
  </sheetData>
  <phoneticPr fontId="14" type="noConversion"/>
  <printOptions horizontalCentered="1" verticalCentered="1"/>
  <pageMargins left="0.19685039370078741" right="0" top="0" bottom="0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autoPageBreaks="0" fitToPage="1"/>
  </sheetPr>
  <dimension ref="A1:K53"/>
  <sheetViews>
    <sheetView showGridLines="0" showRowColHeaders="0" zoomScaleNormal="100" workbookViewId="0">
      <pane ySplit="4" topLeftCell="A8" activePane="bottomLeft" state="frozen"/>
      <selection activeCell="L32" sqref="L32"/>
      <selection pane="bottomLeft" activeCell="L32" sqref="L32"/>
    </sheetView>
  </sheetViews>
  <sheetFormatPr baseColWidth="10" defaultColWidth="11.5703125" defaultRowHeight="15"/>
  <cols>
    <col min="1" max="1" width="3" style="28" customWidth="1"/>
    <col min="2" max="2" width="14.7109375" style="104" customWidth="1"/>
    <col min="3" max="3" width="13" style="106" customWidth="1"/>
    <col min="4" max="8" width="11.85546875" style="106" customWidth="1"/>
    <col min="9" max="9" width="11.85546875" style="121" customWidth="1"/>
    <col min="10" max="11" width="11.5703125" style="105"/>
    <col min="12" max="16384" width="11.5703125" style="104"/>
  </cols>
  <sheetData>
    <row r="1" spans="1:11" s="101" customFormat="1" ht="22.5" customHeight="1">
      <c r="A1" s="28"/>
      <c r="B1" s="589" t="s">
        <v>207</v>
      </c>
      <c r="C1" s="590"/>
      <c r="D1" s="590"/>
      <c r="E1" s="590"/>
      <c r="F1" s="590"/>
      <c r="G1" s="590"/>
      <c r="H1" s="590"/>
      <c r="I1" s="590"/>
      <c r="J1" s="489"/>
      <c r="K1" s="489"/>
    </row>
    <row r="2" spans="1:11" s="101" customFormat="1" ht="14.1" customHeight="1">
      <c r="A2" s="28"/>
      <c r="B2" s="591" t="s">
        <v>170</v>
      </c>
      <c r="C2" s="592"/>
      <c r="D2" s="592"/>
      <c r="E2" s="592"/>
      <c r="F2" s="592"/>
      <c r="G2" s="592"/>
      <c r="H2" s="592"/>
      <c r="I2" s="592"/>
      <c r="J2" s="489"/>
      <c r="K2" s="489"/>
    </row>
    <row r="3" spans="1:11" s="101" customFormat="1" ht="2.1" customHeight="1">
      <c r="A3" s="28"/>
      <c r="B3" s="102"/>
      <c r="C3" s="103"/>
      <c r="D3" s="103"/>
      <c r="E3" s="103"/>
      <c r="F3" s="103"/>
      <c r="G3" s="103"/>
      <c r="H3" s="103"/>
      <c r="I3" s="103"/>
      <c r="J3" s="489"/>
      <c r="K3" s="489"/>
    </row>
    <row r="4" spans="1:11" ht="49.5" customHeight="1">
      <c r="B4" s="667" t="s">
        <v>549</v>
      </c>
      <c r="C4" s="666" t="s">
        <v>571</v>
      </c>
      <c r="D4" s="666" t="s">
        <v>165</v>
      </c>
      <c r="E4" s="666" t="s">
        <v>166</v>
      </c>
      <c r="F4" s="666" t="s">
        <v>167</v>
      </c>
      <c r="G4" s="666" t="s">
        <v>168</v>
      </c>
      <c r="H4" s="666" t="s">
        <v>169</v>
      </c>
      <c r="I4" s="666" t="s">
        <v>12</v>
      </c>
    </row>
    <row r="5" spans="1:11">
      <c r="B5" s="29">
        <v>2009</v>
      </c>
      <c r="C5" s="107">
        <v>574472</v>
      </c>
      <c r="D5" s="107">
        <v>578820</v>
      </c>
      <c r="E5" s="107">
        <v>320298</v>
      </c>
      <c r="F5" s="107">
        <v>19388</v>
      </c>
      <c r="G5" s="107">
        <v>13576</v>
      </c>
      <c r="H5" s="107">
        <v>2023</v>
      </c>
      <c r="I5" s="108">
        <v>1508577</v>
      </c>
    </row>
    <row r="6" spans="1:11">
      <c r="B6" s="29">
        <v>2010</v>
      </c>
      <c r="C6" s="107">
        <v>562537</v>
      </c>
      <c r="D6" s="107">
        <v>573989</v>
      </c>
      <c r="E6" s="107">
        <v>312608</v>
      </c>
      <c r="F6" s="107">
        <v>19005</v>
      </c>
      <c r="G6" s="107">
        <v>13537</v>
      </c>
      <c r="H6" s="107">
        <v>2089</v>
      </c>
      <c r="I6" s="108">
        <v>1483765</v>
      </c>
    </row>
    <row r="7" spans="1:11">
      <c r="B7" s="29">
        <v>2011</v>
      </c>
      <c r="C7" s="107">
        <v>556325</v>
      </c>
      <c r="D7" s="107">
        <v>565238</v>
      </c>
      <c r="E7" s="107">
        <v>303946</v>
      </c>
      <c r="F7" s="107">
        <v>18708</v>
      </c>
      <c r="G7" s="107">
        <v>13347</v>
      </c>
      <c r="H7" s="107">
        <v>2068</v>
      </c>
      <c r="I7" s="108">
        <v>1459632</v>
      </c>
    </row>
    <row r="8" spans="1:11">
      <c r="B8" s="29">
        <v>2012</v>
      </c>
      <c r="C8" s="107">
        <v>555616</v>
      </c>
      <c r="D8" s="107">
        <v>543447</v>
      </c>
      <c r="E8" s="107">
        <v>283813</v>
      </c>
      <c r="F8" s="107">
        <v>17512</v>
      </c>
      <c r="G8" s="107">
        <v>12494</v>
      </c>
      <c r="H8" s="107">
        <v>1955</v>
      </c>
      <c r="I8" s="108">
        <v>1414837</v>
      </c>
    </row>
    <row r="9" spans="1:11">
      <c r="B9" s="29">
        <v>2013</v>
      </c>
      <c r="C9" s="107">
        <v>556647</v>
      </c>
      <c r="D9" s="107">
        <v>532182</v>
      </c>
      <c r="E9" s="107">
        <v>274089</v>
      </c>
      <c r="F9" s="107">
        <v>16795</v>
      </c>
      <c r="G9" s="107">
        <v>12231</v>
      </c>
      <c r="H9" s="107">
        <v>1885</v>
      </c>
      <c r="I9" s="108">
        <v>1393829</v>
      </c>
    </row>
    <row r="10" spans="1:11">
      <c r="B10" s="29">
        <v>2014</v>
      </c>
      <c r="C10" s="107">
        <v>571932</v>
      </c>
      <c r="D10" s="107">
        <v>543227</v>
      </c>
      <c r="E10" s="107">
        <v>279302</v>
      </c>
      <c r="F10" s="107">
        <v>17103</v>
      </c>
      <c r="G10" s="107">
        <v>12474</v>
      </c>
      <c r="H10" s="107">
        <v>1937</v>
      </c>
      <c r="I10" s="108">
        <v>1425975</v>
      </c>
    </row>
    <row r="11" spans="1:11">
      <c r="B11" s="29">
        <v>2015</v>
      </c>
      <c r="C11" s="107">
        <v>587160</v>
      </c>
      <c r="D11" s="107">
        <v>556100</v>
      </c>
      <c r="E11" s="107">
        <v>291088</v>
      </c>
      <c r="F11" s="107">
        <v>17735</v>
      </c>
      <c r="G11" s="107">
        <v>12961</v>
      </c>
      <c r="H11" s="107">
        <v>2009</v>
      </c>
      <c r="I11" s="108">
        <v>1467053</v>
      </c>
    </row>
    <row r="12" spans="1:11">
      <c r="B12" s="29">
        <v>2016</v>
      </c>
      <c r="C12" s="107">
        <v>584057</v>
      </c>
      <c r="D12" s="107">
        <v>569488</v>
      </c>
      <c r="E12" s="107">
        <v>307728</v>
      </c>
      <c r="F12" s="107">
        <v>18512</v>
      </c>
      <c r="G12" s="107">
        <v>13669</v>
      </c>
      <c r="H12" s="107">
        <v>2106</v>
      </c>
      <c r="I12" s="108">
        <v>1495560</v>
      </c>
    </row>
    <row r="13" spans="1:11">
      <c r="B13" s="29">
        <v>2017</v>
      </c>
      <c r="C13" s="107">
        <v>568030</v>
      </c>
      <c r="D13" s="107">
        <v>570281</v>
      </c>
      <c r="E13" s="107">
        <v>318873</v>
      </c>
      <c r="F13" s="107">
        <v>19406</v>
      </c>
      <c r="G13" s="107">
        <v>14195</v>
      </c>
      <c r="H13" s="107">
        <v>2179</v>
      </c>
      <c r="I13" s="108">
        <v>1492964</v>
      </c>
    </row>
    <row r="14" spans="1:11">
      <c r="B14" s="112">
        <v>2018</v>
      </c>
      <c r="C14" s="110"/>
      <c r="D14" s="110"/>
      <c r="E14" s="110"/>
      <c r="F14" s="110"/>
      <c r="G14" s="110"/>
      <c r="H14" s="110"/>
      <c r="I14" s="111"/>
    </row>
    <row r="15" spans="1:11">
      <c r="B15" s="113" t="s">
        <v>9</v>
      </c>
      <c r="C15" s="114">
        <v>559867</v>
      </c>
      <c r="D15" s="114">
        <v>555596</v>
      </c>
      <c r="E15" s="114">
        <v>310575</v>
      </c>
      <c r="F15" s="114">
        <v>19273</v>
      </c>
      <c r="G15" s="114">
        <v>14348</v>
      </c>
      <c r="H15" s="114">
        <v>2172</v>
      </c>
      <c r="I15" s="114">
        <v>1461831</v>
      </c>
    </row>
    <row r="16" spans="1:11">
      <c r="B16" s="113" t="s">
        <v>10</v>
      </c>
      <c r="C16" s="114">
        <v>561166</v>
      </c>
      <c r="D16" s="114">
        <v>558993</v>
      </c>
      <c r="E16" s="114">
        <v>313700</v>
      </c>
      <c r="F16" s="114">
        <v>19468</v>
      </c>
      <c r="G16" s="114">
        <v>14486</v>
      </c>
      <c r="H16" s="114">
        <v>2186</v>
      </c>
      <c r="I16" s="114">
        <v>1469999</v>
      </c>
    </row>
    <row r="17" spans="2:9">
      <c r="B17" s="115" t="s">
        <v>67</v>
      </c>
      <c r="C17" s="116">
        <v>565050</v>
      </c>
      <c r="D17" s="116">
        <v>567025</v>
      </c>
      <c r="E17" s="116">
        <v>319671</v>
      </c>
      <c r="F17" s="116">
        <v>19794</v>
      </c>
      <c r="G17" s="116">
        <v>14645</v>
      </c>
      <c r="H17" s="116">
        <v>2199</v>
      </c>
      <c r="I17" s="116">
        <v>1488384</v>
      </c>
    </row>
    <row r="18" spans="2:9">
      <c r="B18" s="113" t="s">
        <v>68</v>
      </c>
      <c r="C18" s="114">
        <v>565876</v>
      </c>
      <c r="D18" s="114">
        <v>570648</v>
      </c>
      <c r="E18" s="114">
        <v>323165</v>
      </c>
      <c r="F18" s="114">
        <v>20019</v>
      </c>
      <c r="G18" s="114">
        <v>14735</v>
      </c>
      <c r="H18" s="114">
        <v>2204</v>
      </c>
      <c r="I18" s="114">
        <v>1496647</v>
      </c>
    </row>
    <row r="19" spans="2:9">
      <c r="B19" s="113" t="s">
        <v>69</v>
      </c>
      <c r="C19" s="114">
        <v>566381</v>
      </c>
      <c r="D19" s="114">
        <v>574246</v>
      </c>
      <c r="E19" s="114">
        <v>326172</v>
      </c>
      <c r="F19" s="114">
        <v>20361</v>
      </c>
      <c r="G19" s="114">
        <v>14832</v>
      </c>
      <c r="H19" s="114">
        <v>2247</v>
      </c>
      <c r="I19" s="114">
        <v>1504239</v>
      </c>
    </row>
    <row r="20" spans="2:9">
      <c r="B20" s="113" t="s">
        <v>70</v>
      </c>
      <c r="C20" s="114">
        <v>566230</v>
      </c>
      <c r="D20" s="114">
        <v>579649</v>
      </c>
      <c r="E20" s="114">
        <v>332148</v>
      </c>
      <c r="F20" s="114">
        <v>20580</v>
      </c>
      <c r="G20" s="114">
        <v>14888</v>
      </c>
      <c r="H20" s="114">
        <v>2260</v>
      </c>
      <c r="I20" s="114">
        <v>1515755</v>
      </c>
    </row>
    <row r="21" spans="2:9">
      <c r="B21" s="117" t="s">
        <v>71</v>
      </c>
      <c r="C21" s="118">
        <v>558681</v>
      </c>
      <c r="D21" s="118">
        <v>574170</v>
      </c>
      <c r="E21" s="118">
        <v>329991</v>
      </c>
      <c r="F21" s="118">
        <v>20389</v>
      </c>
      <c r="G21" s="118">
        <v>14746</v>
      </c>
      <c r="H21" s="118">
        <v>2251</v>
      </c>
      <c r="I21" s="118">
        <v>1500228</v>
      </c>
    </row>
    <row r="22" spans="2:9">
      <c r="B22" s="113" t="s">
        <v>72</v>
      </c>
      <c r="C22" s="114">
        <v>554385</v>
      </c>
      <c r="D22" s="114">
        <v>565627</v>
      </c>
      <c r="E22" s="114">
        <v>323954</v>
      </c>
      <c r="F22" s="114">
        <v>20064</v>
      </c>
      <c r="G22" s="114">
        <v>14600</v>
      </c>
      <c r="H22" s="114">
        <v>2207</v>
      </c>
      <c r="I22" s="114">
        <v>1480837</v>
      </c>
    </row>
    <row r="23" spans="2:9">
      <c r="B23" s="113" t="s">
        <v>79</v>
      </c>
      <c r="C23" s="114">
        <v>558936</v>
      </c>
      <c r="D23" s="114">
        <v>571133</v>
      </c>
      <c r="E23" s="114">
        <v>326723</v>
      </c>
      <c r="F23" s="114">
        <v>20618</v>
      </c>
      <c r="G23" s="114">
        <v>15151</v>
      </c>
      <c r="H23" s="114">
        <v>2297</v>
      </c>
      <c r="I23" s="114">
        <v>1494858</v>
      </c>
    </row>
    <row r="24" spans="2:9">
      <c r="B24" s="113" t="s">
        <v>80</v>
      </c>
      <c r="C24" s="114">
        <v>557097</v>
      </c>
      <c r="D24" s="114">
        <v>566200</v>
      </c>
      <c r="E24" s="114">
        <v>323296</v>
      </c>
      <c r="F24" s="114">
        <v>20406</v>
      </c>
      <c r="G24" s="114">
        <v>15034</v>
      </c>
      <c r="H24" s="114">
        <v>2265</v>
      </c>
      <c r="I24" s="114">
        <v>1484298</v>
      </c>
    </row>
    <row r="25" spans="2:9">
      <c r="B25" s="113" t="s">
        <v>81</v>
      </c>
      <c r="C25" s="114">
        <v>556766</v>
      </c>
      <c r="D25" s="114">
        <v>566058</v>
      </c>
      <c r="E25" s="114">
        <v>324007</v>
      </c>
      <c r="F25" s="114">
        <v>20441</v>
      </c>
      <c r="G25" s="114">
        <v>15060</v>
      </c>
      <c r="H25" s="114">
        <v>2285</v>
      </c>
      <c r="I25" s="114">
        <v>1484617</v>
      </c>
    </row>
    <row r="26" spans="2:9">
      <c r="B26" s="113" t="s">
        <v>82</v>
      </c>
      <c r="C26" s="114">
        <v>556712</v>
      </c>
      <c r="D26" s="114">
        <v>564754</v>
      </c>
      <c r="E26" s="114">
        <v>322481</v>
      </c>
      <c r="F26" s="114">
        <v>20295</v>
      </c>
      <c r="G26" s="114">
        <v>15025</v>
      </c>
      <c r="H26" s="114">
        <v>2298</v>
      </c>
      <c r="I26" s="114">
        <v>1481565</v>
      </c>
    </row>
    <row r="27" spans="2:9">
      <c r="B27" s="119">
        <v>2019</v>
      </c>
      <c r="C27" s="120"/>
      <c r="D27" s="120"/>
      <c r="E27" s="120"/>
      <c r="F27" s="120"/>
      <c r="G27" s="120"/>
      <c r="H27" s="120"/>
      <c r="I27" s="120"/>
    </row>
    <row r="28" spans="2:9">
      <c r="B28" s="113" t="s">
        <v>9</v>
      </c>
      <c r="C28" s="114">
        <v>553009</v>
      </c>
      <c r="D28" s="114">
        <v>560797</v>
      </c>
      <c r="E28" s="114">
        <v>320873</v>
      </c>
      <c r="F28" s="114">
        <v>20231</v>
      </c>
      <c r="G28" s="114">
        <v>14873</v>
      </c>
      <c r="H28" s="114">
        <v>2244</v>
      </c>
      <c r="I28" s="114">
        <v>1472027</v>
      </c>
    </row>
    <row r="29" spans="2:9">
      <c r="B29" s="113" t="s">
        <v>10</v>
      </c>
      <c r="C29" s="114">
        <v>554625</v>
      </c>
      <c r="D29" s="114">
        <v>564974</v>
      </c>
      <c r="E29" s="114">
        <v>324933</v>
      </c>
      <c r="F29" s="114">
        <v>20450</v>
      </c>
      <c r="G29" s="114">
        <v>15003</v>
      </c>
      <c r="H29" s="114">
        <v>2269</v>
      </c>
      <c r="I29" s="114">
        <v>1482254</v>
      </c>
    </row>
    <row r="30" spans="2:9">
      <c r="B30" s="115" t="s">
        <v>67</v>
      </c>
      <c r="C30" s="116">
        <v>558547</v>
      </c>
      <c r="D30" s="116">
        <v>572991</v>
      </c>
      <c r="E30" s="116">
        <v>331238</v>
      </c>
      <c r="F30" s="116">
        <v>20856</v>
      </c>
      <c r="G30" s="116">
        <v>15193</v>
      </c>
      <c r="H30" s="116">
        <v>2305</v>
      </c>
      <c r="I30" s="116">
        <v>1501130</v>
      </c>
    </row>
    <row r="31" spans="2:9">
      <c r="B31" s="113" t="s">
        <v>68</v>
      </c>
      <c r="C31" s="114">
        <v>559238</v>
      </c>
      <c r="D31" s="114">
        <v>576123</v>
      </c>
      <c r="E31" s="114">
        <v>333148</v>
      </c>
      <c r="F31" s="114">
        <v>20954</v>
      </c>
      <c r="G31" s="114">
        <v>15259</v>
      </c>
      <c r="H31" s="114">
        <v>2305</v>
      </c>
      <c r="I31" s="114">
        <v>1507027</v>
      </c>
    </row>
    <row r="32" spans="2:9">
      <c r="B32" s="113" t="s">
        <v>69</v>
      </c>
      <c r="C32" s="114">
        <v>558655</v>
      </c>
      <c r="D32" s="114">
        <v>579077</v>
      </c>
      <c r="E32" s="114">
        <v>336675</v>
      </c>
      <c r="F32" s="114">
        <v>21302</v>
      </c>
      <c r="G32" s="114">
        <v>15296</v>
      </c>
      <c r="H32" s="114">
        <v>2334</v>
      </c>
      <c r="I32" s="114">
        <v>1513339</v>
      </c>
    </row>
    <row r="33" spans="2:9">
      <c r="B33" s="113" t="s">
        <v>70</v>
      </c>
      <c r="C33" s="114">
        <v>557848</v>
      </c>
      <c r="D33" s="114">
        <v>582538</v>
      </c>
      <c r="E33" s="114">
        <v>341284</v>
      </c>
      <c r="F33" s="114">
        <v>21477</v>
      </c>
      <c r="G33" s="114">
        <v>15394</v>
      </c>
      <c r="H33" s="114">
        <v>2367</v>
      </c>
      <c r="I33" s="114">
        <v>1520908</v>
      </c>
    </row>
    <row r="34" spans="2:9">
      <c r="B34" s="117" t="s">
        <v>71</v>
      </c>
      <c r="C34" s="118">
        <v>551210</v>
      </c>
      <c r="D34" s="118">
        <v>576386</v>
      </c>
      <c r="E34" s="118">
        <v>338455</v>
      </c>
      <c r="F34" s="118">
        <v>21312</v>
      </c>
      <c r="G34" s="118">
        <v>15259</v>
      </c>
      <c r="H34" s="118">
        <v>2364</v>
      </c>
      <c r="I34" s="118">
        <v>1504986</v>
      </c>
    </row>
    <row r="35" spans="2:9">
      <c r="B35" s="113" t="s">
        <v>72</v>
      </c>
      <c r="C35" s="114">
        <v>548120</v>
      </c>
      <c r="D35" s="114">
        <v>572523</v>
      </c>
      <c r="E35" s="114">
        <v>335819</v>
      </c>
      <c r="F35" s="114">
        <v>21180</v>
      </c>
      <c r="G35" s="114">
        <v>15319</v>
      </c>
      <c r="H35" s="114">
        <v>2368</v>
      </c>
      <c r="I35" s="114">
        <v>1495329</v>
      </c>
    </row>
    <row r="36" spans="2:9">
      <c r="B36" s="113" t="s">
        <v>79</v>
      </c>
      <c r="C36" s="114">
        <v>549916</v>
      </c>
      <c r="D36" s="114">
        <v>568111</v>
      </c>
      <c r="E36" s="114">
        <v>331242</v>
      </c>
      <c r="F36" s="114">
        <v>21101</v>
      </c>
      <c r="G36" s="114">
        <v>15402</v>
      </c>
      <c r="H36" s="114">
        <v>2378</v>
      </c>
      <c r="I36" s="114">
        <v>1488150</v>
      </c>
    </row>
    <row r="37" spans="2:9">
      <c r="B37" s="113" t="s">
        <v>80</v>
      </c>
      <c r="C37" s="114">
        <v>549550</v>
      </c>
      <c r="D37" s="114">
        <v>567101</v>
      </c>
      <c r="E37" s="114">
        <v>330702</v>
      </c>
      <c r="F37" s="114">
        <v>20957</v>
      </c>
      <c r="G37" s="114">
        <v>15399</v>
      </c>
      <c r="H37" s="114">
        <v>2369</v>
      </c>
      <c r="I37" s="114">
        <v>1486078</v>
      </c>
    </row>
    <row r="38" spans="2:9">
      <c r="B38" s="113" t="s">
        <v>81</v>
      </c>
      <c r="C38" s="114">
        <v>550972</v>
      </c>
      <c r="D38" s="114">
        <v>570621</v>
      </c>
      <c r="E38" s="114">
        <v>333467</v>
      </c>
      <c r="F38" s="114">
        <v>21140</v>
      </c>
      <c r="G38" s="114">
        <v>15550</v>
      </c>
      <c r="H38" s="114">
        <v>2426</v>
      </c>
      <c r="I38" s="114">
        <v>1494176</v>
      </c>
    </row>
    <row r="39" spans="2:9">
      <c r="B39" s="113" t="s">
        <v>82</v>
      </c>
      <c r="C39" s="114">
        <v>548709</v>
      </c>
      <c r="D39" s="114">
        <v>565498</v>
      </c>
      <c r="E39" s="114">
        <v>328352</v>
      </c>
      <c r="F39" s="114">
        <v>20847</v>
      </c>
      <c r="G39" s="114">
        <v>15378</v>
      </c>
      <c r="H39" s="114">
        <v>2382</v>
      </c>
      <c r="I39" s="114">
        <v>1481166</v>
      </c>
    </row>
    <row r="40" spans="2:9">
      <c r="B40" s="119">
        <v>2020</v>
      </c>
      <c r="C40" s="120"/>
      <c r="D40" s="120"/>
      <c r="E40" s="120"/>
      <c r="F40" s="120"/>
      <c r="G40" s="120"/>
      <c r="H40" s="120"/>
      <c r="I40" s="120"/>
    </row>
    <row r="41" spans="2:9">
      <c r="B41" s="113" t="s">
        <v>9</v>
      </c>
      <c r="C41" s="114">
        <v>543907</v>
      </c>
      <c r="D41" s="114">
        <v>560007</v>
      </c>
      <c r="E41" s="114">
        <v>326515</v>
      </c>
      <c r="F41" s="114">
        <v>20636</v>
      </c>
      <c r="G41" s="114">
        <v>15213</v>
      </c>
      <c r="H41" s="114">
        <v>2342</v>
      </c>
      <c r="I41" s="114">
        <v>1468620</v>
      </c>
    </row>
    <row r="42" spans="2:9">
      <c r="B42" s="113" t="s">
        <v>10</v>
      </c>
      <c r="C42" s="114">
        <v>544141</v>
      </c>
      <c r="D42" s="114">
        <v>566072</v>
      </c>
      <c r="E42" s="114">
        <v>332402</v>
      </c>
      <c r="F42" s="114">
        <v>20893</v>
      </c>
      <c r="G42" s="114">
        <v>15495</v>
      </c>
      <c r="H42" s="114">
        <v>2361</v>
      </c>
      <c r="I42" s="114">
        <v>1481364</v>
      </c>
    </row>
    <row r="43" spans="2:9">
      <c r="B43" s="115" t="s">
        <v>67</v>
      </c>
      <c r="C43" s="116">
        <v>494775</v>
      </c>
      <c r="D43" s="116">
        <v>522080</v>
      </c>
      <c r="E43" s="116">
        <v>306055</v>
      </c>
      <c r="F43" s="116">
        <v>19735</v>
      </c>
      <c r="G43" s="116">
        <v>14859</v>
      </c>
      <c r="H43" s="116">
        <v>2317</v>
      </c>
      <c r="I43" s="116">
        <v>1359821</v>
      </c>
    </row>
    <row r="44" spans="2:9">
      <c r="B44" s="113" t="s">
        <v>68</v>
      </c>
      <c r="C44" s="114">
        <v>486848</v>
      </c>
      <c r="D44" s="114">
        <v>518918</v>
      </c>
      <c r="E44" s="114">
        <v>305391</v>
      </c>
      <c r="F44" s="114">
        <v>19685</v>
      </c>
      <c r="G44" s="114">
        <v>14779</v>
      </c>
      <c r="H44" s="114">
        <v>2313</v>
      </c>
      <c r="I44" s="114">
        <v>1347934</v>
      </c>
    </row>
    <row r="45" spans="2:9">
      <c r="B45" s="113" t="s">
        <v>69</v>
      </c>
      <c r="C45" s="114">
        <v>493317</v>
      </c>
      <c r="D45" s="114">
        <v>532223</v>
      </c>
      <c r="E45" s="114">
        <v>310899</v>
      </c>
      <c r="F45" s="114">
        <v>19913</v>
      </c>
      <c r="G45" s="114">
        <v>14846</v>
      </c>
      <c r="H45" s="114">
        <v>2330</v>
      </c>
      <c r="I45" s="114">
        <v>1373528</v>
      </c>
    </row>
    <row r="46" spans="2:9">
      <c r="B46" s="113" t="s">
        <v>70</v>
      </c>
      <c r="C46" s="114">
        <v>492378</v>
      </c>
      <c r="D46" s="114">
        <v>543440</v>
      </c>
      <c r="E46" s="114">
        <v>317100</v>
      </c>
      <c r="F46" s="114">
        <v>19770</v>
      </c>
      <c r="G46" s="114">
        <v>14539</v>
      </c>
      <c r="H46" s="114">
        <v>2282</v>
      </c>
      <c r="I46" s="114">
        <v>1389509</v>
      </c>
    </row>
    <row r="47" spans="2:9">
      <c r="B47" s="117" t="s">
        <v>71</v>
      </c>
      <c r="C47" s="118">
        <v>492900</v>
      </c>
      <c r="D47" s="118">
        <v>550440</v>
      </c>
      <c r="E47" s="118">
        <v>323057</v>
      </c>
      <c r="F47" s="118">
        <v>20186</v>
      </c>
      <c r="G47" s="118">
        <v>14689</v>
      </c>
      <c r="H47" s="118">
        <v>2306</v>
      </c>
      <c r="I47" s="118">
        <v>1403578</v>
      </c>
    </row>
    <row r="48" spans="2:9">
      <c r="B48" s="113" t="s">
        <v>72</v>
      </c>
      <c r="C48" s="114"/>
      <c r="D48" s="114"/>
      <c r="E48" s="114"/>
      <c r="F48" s="114"/>
      <c r="G48" s="114"/>
      <c r="H48" s="114"/>
      <c r="I48" s="114"/>
    </row>
    <row r="49" spans="2:9">
      <c r="B49" s="113" t="s">
        <v>79</v>
      </c>
      <c r="C49" s="114"/>
      <c r="D49" s="114"/>
      <c r="E49" s="114"/>
      <c r="F49" s="114"/>
      <c r="G49" s="114"/>
      <c r="H49" s="114"/>
      <c r="I49" s="114"/>
    </row>
    <row r="50" spans="2:9">
      <c r="B50" s="113" t="s">
        <v>80</v>
      </c>
      <c r="C50" s="114"/>
      <c r="D50" s="114"/>
      <c r="E50" s="114"/>
      <c r="F50" s="114"/>
      <c r="G50" s="114"/>
      <c r="H50" s="114"/>
      <c r="I50" s="114"/>
    </row>
    <row r="51" spans="2:9">
      <c r="B51" s="113" t="s">
        <v>81</v>
      </c>
      <c r="C51" s="114"/>
      <c r="D51" s="114"/>
      <c r="E51" s="114"/>
      <c r="F51" s="114"/>
      <c r="G51" s="114"/>
      <c r="H51" s="114"/>
      <c r="I51" s="114"/>
    </row>
    <row r="52" spans="2:9">
      <c r="B52" s="113" t="s">
        <v>82</v>
      </c>
      <c r="C52" s="114"/>
      <c r="D52" s="114"/>
      <c r="E52" s="114"/>
      <c r="F52" s="114"/>
      <c r="G52" s="114"/>
      <c r="H52" s="114"/>
      <c r="I52" s="114"/>
    </row>
    <row r="53" spans="2:9">
      <c r="B53" s="1004" t="s">
        <v>251</v>
      </c>
      <c r="C53" s="1005"/>
      <c r="D53" s="1005"/>
      <c r="E53" s="1005"/>
      <c r="F53" s="1005"/>
      <c r="G53" s="1005"/>
      <c r="H53" s="1005"/>
      <c r="I53" s="1005"/>
    </row>
  </sheetData>
  <mergeCells count="1">
    <mergeCell ref="B53:I53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autoPageBreaks="0" fitToPage="1"/>
  </sheetPr>
  <dimension ref="A1:I52"/>
  <sheetViews>
    <sheetView showGridLines="0" showRowColHeaders="0" zoomScaleNormal="100" workbookViewId="0">
      <pane ySplit="4" topLeftCell="A26" activePane="bottomLeft" state="frozen"/>
      <selection activeCell="L32" sqref="L32"/>
      <selection pane="bottomLeft" activeCell="M23" sqref="M23"/>
    </sheetView>
  </sheetViews>
  <sheetFormatPr baseColWidth="10" defaultColWidth="11.5703125" defaultRowHeight="15"/>
  <cols>
    <col min="1" max="1" width="3" style="28" customWidth="1"/>
    <col min="2" max="2" width="14.7109375" style="139" customWidth="1"/>
    <col min="3" max="8" width="12.5703125" style="123" customWidth="1"/>
    <col min="9" max="9" width="13.5703125" style="124" customWidth="1"/>
    <col min="10" max="16384" width="11.5703125" style="104"/>
  </cols>
  <sheetData>
    <row r="1" spans="1:9" s="9" customFormat="1" ht="21.2" customHeight="1">
      <c r="A1" s="28"/>
      <c r="B1" s="1006" t="s">
        <v>171</v>
      </c>
      <c r="C1" s="1006"/>
      <c r="D1" s="1006"/>
      <c r="E1" s="1006"/>
      <c r="F1" s="1006"/>
      <c r="G1" s="1006"/>
      <c r="H1" s="1006"/>
      <c r="I1" s="1006"/>
    </row>
    <row r="2" spans="1:9" s="9" customFormat="1" ht="16.5" customHeight="1">
      <c r="A2" s="28"/>
      <c r="B2" s="1007" t="s">
        <v>170</v>
      </c>
      <c r="C2" s="1007"/>
      <c r="D2" s="1007"/>
      <c r="E2" s="1007"/>
      <c r="F2" s="1007"/>
      <c r="G2" s="1007"/>
      <c r="H2" s="1007"/>
      <c r="I2" s="1007"/>
    </row>
    <row r="3" spans="1:9" s="9" customFormat="1" ht="2.1" customHeight="1">
      <c r="A3" s="28"/>
      <c r="B3" s="261"/>
      <c r="C3" s="122"/>
      <c r="D3" s="122"/>
      <c r="E3" s="122"/>
      <c r="F3" s="122"/>
      <c r="G3" s="122"/>
      <c r="H3" s="122"/>
      <c r="I3" s="122"/>
    </row>
    <row r="4" spans="1:9" ht="39.950000000000003" customHeight="1">
      <c r="B4" s="668" t="s">
        <v>549</v>
      </c>
      <c r="C4" s="666" t="s">
        <v>571</v>
      </c>
      <c r="D4" s="666" t="s">
        <v>165</v>
      </c>
      <c r="E4" s="666" t="s">
        <v>166</v>
      </c>
      <c r="F4" s="666" t="s">
        <v>167</v>
      </c>
      <c r="G4" s="666" t="s">
        <v>168</v>
      </c>
      <c r="H4" s="666" t="s">
        <v>169</v>
      </c>
      <c r="I4" s="666" t="s">
        <v>12</v>
      </c>
    </row>
    <row r="5" spans="1:9">
      <c r="B5" s="29">
        <v>2009</v>
      </c>
      <c r="C5" s="107">
        <v>4532</v>
      </c>
      <c r="D5" s="107">
        <v>4575</v>
      </c>
      <c r="E5" s="107">
        <v>2158</v>
      </c>
      <c r="F5" s="107">
        <v>64</v>
      </c>
      <c r="G5" s="107">
        <v>15</v>
      </c>
      <c r="H5" s="107">
        <v>4</v>
      </c>
      <c r="I5" s="108">
        <v>11348</v>
      </c>
    </row>
    <row r="6" spans="1:9">
      <c r="B6" s="29">
        <v>2010</v>
      </c>
      <c r="C6" s="107">
        <v>4500</v>
      </c>
      <c r="D6" s="107">
        <v>4508</v>
      </c>
      <c r="E6" s="107">
        <v>2096</v>
      </c>
      <c r="F6" s="107">
        <v>58</v>
      </c>
      <c r="G6" s="107">
        <v>14</v>
      </c>
      <c r="H6" s="107">
        <v>4</v>
      </c>
      <c r="I6" s="108">
        <v>11180</v>
      </c>
    </row>
    <row r="7" spans="1:9">
      <c r="B7" s="29">
        <v>2011</v>
      </c>
      <c r="C7" s="107">
        <v>4493</v>
      </c>
      <c r="D7" s="107">
        <v>4482</v>
      </c>
      <c r="E7" s="107">
        <v>2061</v>
      </c>
      <c r="F7" s="107">
        <v>53</v>
      </c>
      <c r="G7" s="107">
        <v>14</v>
      </c>
      <c r="H7" s="107">
        <v>3</v>
      </c>
      <c r="I7" s="108">
        <v>11106</v>
      </c>
    </row>
    <row r="8" spans="1:9">
      <c r="B8" s="29">
        <v>2012</v>
      </c>
      <c r="C8" s="107">
        <v>4464</v>
      </c>
      <c r="D8" s="107">
        <v>4359</v>
      </c>
      <c r="E8" s="107">
        <v>2026</v>
      </c>
      <c r="F8" s="107">
        <v>47</v>
      </c>
      <c r="G8" s="107">
        <v>17</v>
      </c>
      <c r="H8" s="107">
        <v>3</v>
      </c>
      <c r="I8" s="108">
        <v>10916</v>
      </c>
    </row>
    <row r="9" spans="1:9">
      <c r="B9" s="29">
        <v>2013</v>
      </c>
      <c r="C9" s="107">
        <v>4418</v>
      </c>
      <c r="D9" s="107">
        <v>4395</v>
      </c>
      <c r="E9" s="107">
        <v>2028</v>
      </c>
      <c r="F9" s="107">
        <v>50</v>
      </c>
      <c r="G9" s="107">
        <v>15</v>
      </c>
      <c r="H9" s="107">
        <v>3</v>
      </c>
      <c r="I9" s="108">
        <v>10909</v>
      </c>
    </row>
    <row r="10" spans="1:9">
      <c r="B10" s="29">
        <v>2014</v>
      </c>
      <c r="C10" s="107">
        <v>4352</v>
      </c>
      <c r="D10" s="107">
        <v>4331</v>
      </c>
      <c r="E10" s="107">
        <v>2045</v>
      </c>
      <c r="F10" s="107">
        <v>44</v>
      </c>
      <c r="G10" s="107">
        <v>17</v>
      </c>
      <c r="H10" s="107">
        <v>3</v>
      </c>
      <c r="I10" s="108">
        <v>10792</v>
      </c>
    </row>
    <row r="11" spans="1:9">
      <c r="B11" s="29">
        <v>2015</v>
      </c>
      <c r="C11" s="107">
        <v>4470</v>
      </c>
      <c r="D11" s="107">
        <v>4348</v>
      </c>
      <c r="E11" s="107">
        <v>2066</v>
      </c>
      <c r="F11" s="107">
        <v>46</v>
      </c>
      <c r="G11" s="107">
        <v>19</v>
      </c>
      <c r="H11" s="107">
        <v>3</v>
      </c>
      <c r="I11" s="108">
        <v>10952</v>
      </c>
    </row>
    <row r="12" spans="1:9">
      <c r="B12" s="29">
        <v>2016</v>
      </c>
      <c r="C12" s="107">
        <v>3405</v>
      </c>
      <c r="D12" s="107">
        <v>4048</v>
      </c>
      <c r="E12" s="107">
        <v>2123</v>
      </c>
      <c r="F12" s="107">
        <v>68</v>
      </c>
      <c r="G12" s="107">
        <v>25</v>
      </c>
      <c r="H12" s="107">
        <v>3</v>
      </c>
      <c r="I12" s="108">
        <v>9672</v>
      </c>
    </row>
    <row r="13" spans="1:9">
      <c r="B13" s="29">
        <v>2017</v>
      </c>
      <c r="C13" s="107">
        <v>3398</v>
      </c>
      <c r="D13" s="107">
        <v>4063</v>
      </c>
      <c r="E13" s="107">
        <v>2110</v>
      </c>
      <c r="F13" s="107">
        <v>65</v>
      </c>
      <c r="G13" s="107">
        <v>24</v>
      </c>
      <c r="H13" s="107">
        <v>3</v>
      </c>
      <c r="I13" s="108">
        <v>9663</v>
      </c>
    </row>
    <row r="14" spans="1:9">
      <c r="B14" s="112">
        <v>2018</v>
      </c>
      <c r="C14" s="110"/>
      <c r="D14" s="110"/>
      <c r="E14" s="110"/>
      <c r="F14" s="110"/>
      <c r="G14" s="110"/>
      <c r="H14" s="110"/>
      <c r="I14" s="111"/>
    </row>
    <row r="15" spans="1:9">
      <c r="B15" s="262" t="s">
        <v>9</v>
      </c>
      <c r="C15" s="114">
        <v>3138</v>
      </c>
      <c r="D15" s="114">
        <v>3485</v>
      </c>
      <c r="E15" s="114">
        <v>1610</v>
      </c>
      <c r="F15" s="114">
        <v>60</v>
      </c>
      <c r="G15" s="114">
        <v>21</v>
      </c>
      <c r="H15" s="114">
        <v>3</v>
      </c>
      <c r="I15" s="114">
        <v>8317</v>
      </c>
    </row>
    <row r="16" spans="1:9">
      <c r="B16" s="262" t="s">
        <v>10</v>
      </c>
      <c r="C16" s="114">
        <v>3178</v>
      </c>
      <c r="D16" s="114">
        <v>3374</v>
      </c>
      <c r="E16" s="114">
        <v>1683</v>
      </c>
      <c r="F16" s="114">
        <v>66</v>
      </c>
      <c r="G16" s="114">
        <v>22</v>
      </c>
      <c r="H16" s="114">
        <v>3</v>
      </c>
      <c r="I16" s="114">
        <v>8326</v>
      </c>
    </row>
    <row r="17" spans="2:9">
      <c r="B17" s="263" t="s">
        <v>67</v>
      </c>
      <c r="C17" s="116">
        <v>3185</v>
      </c>
      <c r="D17" s="116">
        <v>3585</v>
      </c>
      <c r="E17" s="116">
        <v>1853</v>
      </c>
      <c r="F17" s="116">
        <v>65</v>
      </c>
      <c r="G17" s="116">
        <v>22</v>
      </c>
      <c r="H17" s="116">
        <v>3</v>
      </c>
      <c r="I17" s="116">
        <v>8713</v>
      </c>
    </row>
    <row r="18" spans="2:9">
      <c r="B18" s="262" t="s">
        <v>68</v>
      </c>
      <c r="C18" s="114">
        <v>3102</v>
      </c>
      <c r="D18" s="114">
        <v>3566</v>
      </c>
      <c r="E18" s="114">
        <v>1901</v>
      </c>
      <c r="F18" s="114">
        <v>68</v>
      </c>
      <c r="G18" s="114">
        <v>21</v>
      </c>
      <c r="H18" s="114">
        <v>3</v>
      </c>
      <c r="I18" s="114">
        <v>8661</v>
      </c>
    </row>
    <row r="19" spans="2:9">
      <c r="B19" s="262" t="s">
        <v>69</v>
      </c>
      <c r="C19" s="114">
        <v>3132</v>
      </c>
      <c r="D19" s="114">
        <v>3557</v>
      </c>
      <c r="E19" s="114">
        <v>1994</v>
      </c>
      <c r="F19" s="114">
        <v>73</v>
      </c>
      <c r="G19" s="114">
        <v>19</v>
      </c>
      <c r="H19" s="114">
        <v>3</v>
      </c>
      <c r="I19" s="114">
        <v>8778</v>
      </c>
    </row>
    <row r="20" spans="2:9">
      <c r="B20" s="262" t="s">
        <v>70</v>
      </c>
      <c r="C20" s="114">
        <v>3283</v>
      </c>
      <c r="D20" s="114">
        <v>3819</v>
      </c>
      <c r="E20" s="114">
        <v>2071</v>
      </c>
      <c r="F20" s="114">
        <v>78</v>
      </c>
      <c r="G20" s="114">
        <v>21</v>
      </c>
      <c r="H20" s="114">
        <v>3</v>
      </c>
      <c r="I20" s="114">
        <v>9275</v>
      </c>
    </row>
    <row r="21" spans="2:9">
      <c r="B21" s="264" t="s">
        <v>71</v>
      </c>
      <c r="C21" s="118">
        <v>3414</v>
      </c>
      <c r="D21" s="118">
        <v>3922</v>
      </c>
      <c r="E21" s="118">
        <v>2088</v>
      </c>
      <c r="F21" s="118">
        <v>71</v>
      </c>
      <c r="G21" s="118">
        <v>24</v>
      </c>
      <c r="H21" s="118">
        <v>3</v>
      </c>
      <c r="I21" s="118">
        <v>9522</v>
      </c>
    </row>
    <row r="22" spans="2:9">
      <c r="B22" s="262" t="s">
        <v>72</v>
      </c>
      <c r="C22" s="114">
        <v>3418</v>
      </c>
      <c r="D22" s="114">
        <v>3827</v>
      </c>
      <c r="E22" s="114">
        <v>2046</v>
      </c>
      <c r="F22" s="114">
        <v>70</v>
      </c>
      <c r="G22" s="114">
        <v>23</v>
      </c>
      <c r="H22" s="114">
        <v>3</v>
      </c>
      <c r="I22" s="114">
        <v>9387</v>
      </c>
    </row>
    <row r="23" spans="2:9">
      <c r="B23" s="262" t="s">
        <v>79</v>
      </c>
      <c r="C23" s="114">
        <v>3513</v>
      </c>
      <c r="D23" s="114">
        <v>3724</v>
      </c>
      <c r="E23" s="114">
        <v>1967</v>
      </c>
      <c r="F23" s="114">
        <v>63</v>
      </c>
      <c r="G23" s="114">
        <v>24</v>
      </c>
      <c r="H23" s="114">
        <v>3</v>
      </c>
      <c r="I23" s="114">
        <v>9294</v>
      </c>
    </row>
    <row r="24" spans="2:9">
      <c r="B24" s="262" t="s">
        <v>80</v>
      </c>
      <c r="C24" s="114">
        <v>3329</v>
      </c>
      <c r="D24" s="114">
        <v>3631</v>
      </c>
      <c r="E24" s="114">
        <v>1848</v>
      </c>
      <c r="F24" s="114">
        <v>67</v>
      </c>
      <c r="G24" s="114">
        <v>20</v>
      </c>
      <c r="H24" s="114">
        <v>3</v>
      </c>
      <c r="I24" s="114">
        <v>8898</v>
      </c>
    </row>
    <row r="25" spans="2:9">
      <c r="B25" s="262" t="s">
        <v>81</v>
      </c>
      <c r="C25" s="114">
        <v>3381</v>
      </c>
      <c r="D25" s="114">
        <v>3715</v>
      </c>
      <c r="E25" s="114">
        <v>1716</v>
      </c>
      <c r="F25" s="114">
        <v>66</v>
      </c>
      <c r="G25" s="114">
        <v>21</v>
      </c>
      <c r="H25" s="114">
        <v>3</v>
      </c>
      <c r="I25" s="114">
        <v>8902</v>
      </c>
    </row>
    <row r="26" spans="2:9">
      <c r="B26" s="262" t="s">
        <v>82</v>
      </c>
      <c r="C26" s="114">
        <v>3367</v>
      </c>
      <c r="D26" s="114">
        <v>3646</v>
      </c>
      <c r="E26" s="114">
        <v>1474</v>
      </c>
      <c r="F26" s="114">
        <v>65</v>
      </c>
      <c r="G26" s="114">
        <v>26</v>
      </c>
      <c r="H26" s="114">
        <v>3</v>
      </c>
      <c r="I26" s="114">
        <v>8581</v>
      </c>
    </row>
    <row r="27" spans="2:9">
      <c r="B27" s="119">
        <v>2019</v>
      </c>
      <c r="C27" s="120"/>
      <c r="D27" s="120"/>
      <c r="E27" s="120"/>
      <c r="F27" s="120"/>
      <c r="G27" s="120"/>
      <c r="H27" s="120"/>
      <c r="I27" s="120"/>
    </row>
    <row r="28" spans="2:9">
      <c r="B28" s="262" t="s">
        <v>9</v>
      </c>
      <c r="C28" s="114">
        <v>3190</v>
      </c>
      <c r="D28" s="114">
        <v>3415</v>
      </c>
      <c r="E28" s="114">
        <v>1577</v>
      </c>
      <c r="F28" s="114">
        <v>67</v>
      </c>
      <c r="G28" s="114">
        <v>22</v>
      </c>
      <c r="H28" s="114">
        <v>3</v>
      </c>
      <c r="I28" s="114">
        <v>8274</v>
      </c>
    </row>
    <row r="29" spans="2:9">
      <c r="B29" s="262" t="s">
        <v>10</v>
      </c>
      <c r="C29" s="114">
        <v>3171</v>
      </c>
      <c r="D29" s="114">
        <v>3448</v>
      </c>
      <c r="E29" s="114">
        <v>1704</v>
      </c>
      <c r="F29" s="114">
        <v>71</v>
      </c>
      <c r="G29" s="114">
        <v>22</v>
      </c>
      <c r="H29" s="114">
        <v>3</v>
      </c>
      <c r="I29" s="114">
        <v>8419</v>
      </c>
    </row>
    <row r="30" spans="2:9">
      <c r="B30" s="263" t="s">
        <v>67</v>
      </c>
      <c r="C30" s="116">
        <v>3142</v>
      </c>
      <c r="D30" s="116">
        <v>3647</v>
      </c>
      <c r="E30" s="116">
        <v>1809</v>
      </c>
      <c r="F30" s="116">
        <v>74</v>
      </c>
      <c r="G30" s="116">
        <v>21</v>
      </c>
      <c r="H30" s="116">
        <v>3</v>
      </c>
      <c r="I30" s="116">
        <v>8696</v>
      </c>
    </row>
    <row r="31" spans="2:9">
      <c r="B31" s="262" t="s">
        <v>68</v>
      </c>
      <c r="C31" s="114">
        <v>3186</v>
      </c>
      <c r="D31" s="114">
        <v>3509</v>
      </c>
      <c r="E31" s="114">
        <v>1870</v>
      </c>
      <c r="F31" s="114">
        <v>77</v>
      </c>
      <c r="G31" s="114">
        <v>21</v>
      </c>
      <c r="H31" s="114">
        <v>3</v>
      </c>
      <c r="I31" s="114">
        <v>8666</v>
      </c>
    </row>
    <row r="32" spans="2:9">
      <c r="B32" s="262" t="s">
        <v>69</v>
      </c>
      <c r="C32" s="114">
        <v>3174</v>
      </c>
      <c r="D32" s="114">
        <v>3513</v>
      </c>
      <c r="E32" s="114">
        <v>1939</v>
      </c>
      <c r="F32" s="114">
        <v>76</v>
      </c>
      <c r="G32" s="114">
        <v>21</v>
      </c>
      <c r="H32" s="114">
        <v>3</v>
      </c>
      <c r="I32" s="114">
        <v>8726</v>
      </c>
    </row>
    <row r="33" spans="2:9">
      <c r="B33" s="262" t="s">
        <v>70</v>
      </c>
      <c r="C33" s="114">
        <v>3294</v>
      </c>
      <c r="D33" s="114">
        <v>3823</v>
      </c>
      <c r="E33" s="114">
        <v>2036</v>
      </c>
      <c r="F33" s="114">
        <v>79</v>
      </c>
      <c r="G33" s="114">
        <v>21</v>
      </c>
      <c r="H33" s="114">
        <v>3</v>
      </c>
      <c r="I33" s="114">
        <v>9256</v>
      </c>
    </row>
    <row r="34" spans="2:9">
      <c r="B34" s="264" t="s">
        <v>71</v>
      </c>
      <c r="C34" s="118">
        <v>3326</v>
      </c>
      <c r="D34" s="118">
        <v>4022</v>
      </c>
      <c r="E34" s="118">
        <v>2081</v>
      </c>
      <c r="F34" s="118">
        <v>82</v>
      </c>
      <c r="G34" s="118">
        <v>24</v>
      </c>
      <c r="H34" s="118">
        <v>3</v>
      </c>
      <c r="I34" s="118">
        <v>9538</v>
      </c>
    </row>
    <row r="35" spans="2:9">
      <c r="B35" s="262" t="s">
        <v>72</v>
      </c>
      <c r="C35" s="114">
        <v>3284</v>
      </c>
      <c r="D35" s="114">
        <v>3989</v>
      </c>
      <c r="E35" s="114">
        <v>2060</v>
      </c>
      <c r="F35" s="114">
        <v>76</v>
      </c>
      <c r="G35" s="114">
        <v>22</v>
      </c>
      <c r="H35" s="114">
        <v>3</v>
      </c>
      <c r="I35" s="114">
        <v>9434</v>
      </c>
    </row>
    <row r="36" spans="2:9">
      <c r="B36" s="262" t="s">
        <v>79</v>
      </c>
      <c r="C36" s="114">
        <v>3321</v>
      </c>
      <c r="D36" s="114">
        <v>3795</v>
      </c>
      <c r="E36" s="114">
        <v>1912</v>
      </c>
      <c r="F36" s="114">
        <v>72</v>
      </c>
      <c r="G36" s="114">
        <v>23</v>
      </c>
      <c r="H36" s="114">
        <v>3</v>
      </c>
      <c r="I36" s="114">
        <v>9126</v>
      </c>
    </row>
    <row r="37" spans="2:9">
      <c r="B37" s="262" t="s">
        <v>80</v>
      </c>
      <c r="C37" s="114">
        <v>3288</v>
      </c>
      <c r="D37" s="114">
        <v>3538</v>
      </c>
      <c r="E37" s="114">
        <v>1819</v>
      </c>
      <c r="F37" s="114">
        <v>71</v>
      </c>
      <c r="G37" s="114">
        <v>21</v>
      </c>
      <c r="H37" s="114">
        <v>3</v>
      </c>
      <c r="I37" s="114">
        <v>8740</v>
      </c>
    </row>
    <row r="38" spans="2:9">
      <c r="B38" s="262" t="s">
        <v>81</v>
      </c>
      <c r="C38" s="114">
        <v>3276</v>
      </c>
      <c r="D38" s="114">
        <v>3716</v>
      </c>
      <c r="E38" s="114">
        <v>1712</v>
      </c>
      <c r="F38" s="114">
        <v>71</v>
      </c>
      <c r="G38" s="114">
        <v>23</v>
      </c>
      <c r="H38" s="114">
        <v>3</v>
      </c>
      <c r="I38" s="114">
        <v>8801</v>
      </c>
    </row>
    <row r="39" spans="2:9">
      <c r="B39" s="262" t="s">
        <v>82</v>
      </c>
      <c r="C39" s="114">
        <v>3180</v>
      </c>
      <c r="D39" s="114">
        <v>3669</v>
      </c>
      <c r="E39" s="114">
        <v>1429</v>
      </c>
      <c r="F39" s="114">
        <v>65</v>
      </c>
      <c r="G39" s="114">
        <v>25</v>
      </c>
      <c r="H39" s="114">
        <v>3</v>
      </c>
      <c r="I39" s="114">
        <v>8371</v>
      </c>
    </row>
    <row r="40" spans="2:9">
      <c r="B40" s="119">
        <v>2020</v>
      </c>
      <c r="C40" s="120"/>
      <c r="D40" s="120"/>
      <c r="E40" s="120"/>
      <c r="F40" s="120"/>
      <c r="G40" s="120"/>
      <c r="H40" s="120"/>
      <c r="I40" s="120"/>
    </row>
    <row r="41" spans="2:9">
      <c r="B41" s="262" t="s">
        <v>9</v>
      </c>
      <c r="C41" s="114">
        <v>3081</v>
      </c>
      <c r="D41" s="114">
        <v>3421</v>
      </c>
      <c r="E41" s="114">
        <v>1583</v>
      </c>
      <c r="F41" s="114">
        <v>60</v>
      </c>
      <c r="G41" s="114">
        <v>23</v>
      </c>
      <c r="H41" s="114">
        <v>3</v>
      </c>
      <c r="I41" s="114">
        <v>8171</v>
      </c>
    </row>
    <row r="42" spans="2:9">
      <c r="B42" s="262" t="s">
        <v>10</v>
      </c>
      <c r="C42" s="114">
        <v>3128</v>
      </c>
      <c r="D42" s="114">
        <v>3422</v>
      </c>
      <c r="E42" s="114">
        <v>1702</v>
      </c>
      <c r="F42" s="114">
        <v>68</v>
      </c>
      <c r="G42" s="114">
        <v>22</v>
      </c>
      <c r="H42" s="114">
        <v>3</v>
      </c>
      <c r="I42" s="114">
        <v>8345</v>
      </c>
    </row>
    <row r="43" spans="2:9">
      <c r="B43" s="263" t="s">
        <v>67</v>
      </c>
      <c r="C43" s="116">
        <v>2969</v>
      </c>
      <c r="D43" s="116">
        <v>3328</v>
      </c>
      <c r="E43" s="116">
        <v>1683</v>
      </c>
      <c r="F43" s="116">
        <v>56</v>
      </c>
      <c r="G43" s="116">
        <v>21</v>
      </c>
      <c r="H43" s="116">
        <v>3</v>
      </c>
      <c r="I43" s="116">
        <v>8060</v>
      </c>
    </row>
    <row r="44" spans="2:9">
      <c r="B44" s="262" t="s">
        <v>68</v>
      </c>
      <c r="C44" s="114">
        <v>2914</v>
      </c>
      <c r="D44" s="114">
        <v>3275</v>
      </c>
      <c r="E44" s="114">
        <v>1751</v>
      </c>
      <c r="F44" s="114">
        <v>54</v>
      </c>
      <c r="G44" s="114">
        <v>20</v>
      </c>
      <c r="H44" s="114">
        <v>3</v>
      </c>
      <c r="I44" s="114">
        <v>8017</v>
      </c>
    </row>
    <row r="45" spans="2:9">
      <c r="B45" s="262" t="s">
        <v>69</v>
      </c>
      <c r="C45" s="114">
        <v>3015</v>
      </c>
      <c r="D45" s="114">
        <v>3369</v>
      </c>
      <c r="E45" s="114">
        <v>1801</v>
      </c>
      <c r="F45" s="114">
        <v>58</v>
      </c>
      <c r="G45" s="114">
        <v>20</v>
      </c>
      <c r="H45" s="114">
        <v>3</v>
      </c>
      <c r="I45" s="114">
        <v>8266</v>
      </c>
    </row>
    <row r="46" spans="2:9">
      <c r="B46" s="262" t="s">
        <v>70</v>
      </c>
      <c r="C46" s="114">
        <v>3071</v>
      </c>
      <c r="D46" s="114">
        <v>3531</v>
      </c>
      <c r="E46" s="114">
        <v>1872</v>
      </c>
      <c r="F46" s="114">
        <v>66</v>
      </c>
      <c r="G46" s="114">
        <v>19</v>
      </c>
      <c r="H46" s="114">
        <v>3</v>
      </c>
      <c r="I46" s="114">
        <v>8562</v>
      </c>
    </row>
    <row r="47" spans="2:9">
      <c r="B47" s="264" t="s">
        <v>71</v>
      </c>
      <c r="C47" s="118">
        <v>3267</v>
      </c>
      <c r="D47" s="118">
        <v>3834</v>
      </c>
      <c r="E47" s="118">
        <v>1945</v>
      </c>
      <c r="F47" s="118">
        <v>65</v>
      </c>
      <c r="G47" s="118">
        <v>18</v>
      </c>
      <c r="H47" s="118">
        <v>3</v>
      </c>
      <c r="I47" s="118">
        <v>9132</v>
      </c>
    </row>
    <row r="48" spans="2:9">
      <c r="B48" s="262" t="s">
        <v>72</v>
      </c>
      <c r="C48" s="114"/>
      <c r="D48" s="114"/>
      <c r="E48" s="114"/>
      <c r="F48" s="114"/>
      <c r="G48" s="114"/>
      <c r="H48" s="114"/>
      <c r="I48" s="114"/>
    </row>
    <row r="49" spans="2:9">
      <c r="B49" s="262" t="s">
        <v>79</v>
      </c>
      <c r="C49" s="114"/>
      <c r="D49" s="114"/>
      <c r="E49" s="114"/>
      <c r="F49" s="114"/>
      <c r="G49" s="114"/>
      <c r="H49" s="114"/>
      <c r="I49" s="114"/>
    </row>
    <row r="50" spans="2:9">
      <c r="B50" s="262" t="s">
        <v>80</v>
      </c>
      <c r="C50" s="114"/>
      <c r="D50" s="114"/>
      <c r="E50" s="114"/>
      <c r="F50" s="114"/>
      <c r="G50" s="114"/>
      <c r="H50" s="114"/>
      <c r="I50" s="114"/>
    </row>
    <row r="51" spans="2:9">
      <c r="B51" s="262" t="s">
        <v>81</v>
      </c>
      <c r="C51" s="114"/>
      <c r="D51" s="114"/>
      <c r="E51" s="114"/>
      <c r="F51" s="114"/>
      <c r="G51" s="114"/>
      <c r="H51" s="114"/>
      <c r="I51" s="114"/>
    </row>
    <row r="52" spans="2:9">
      <c r="B52" s="262" t="s">
        <v>82</v>
      </c>
      <c r="C52" s="114"/>
      <c r="D52" s="114"/>
      <c r="E52" s="114"/>
      <c r="F52" s="114"/>
      <c r="G52" s="114"/>
      <c r="H52" s="114"/>
      <c r="I52" s="114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Rangos con nombre</vt:lpstr>
      </vt:variant>
      <vt:variant>
        <vt:i4>63</vt:i4>
      </vt:variant>
    </vt:vector>
  </HeadingPairs>
  <TitlesOfParts>
    <vt:vector size="100" baseType="lpstr">
      <vt:lpstr>Portada</vt:lpstr>
      <vt:lpstr>Resumen</vt:lpstr>
      <vt:lpstr>Índice</vt:lpstr>
      <vt:lpstr>Informe afiliados medios</vt:lpstr>
      <vt:lpstr>Medias mensuales</vt:lpstr>
      <vt:lpstr>Series desestacionalizadas</vt:lpstr>
      <vt:lpstr>Convenios Especiales</vt:lpstr>
      <vt:lpstr>Empresas R.General</vt:lpstr>
      <vt:lpstr>Empresas R.Mar</vt:lpstr>
      <vt:lpstr>Empresas R.Carbón</vt:lpstr>
      <vt:lpstr>Empresas Total Sistema</vt:lpstr>
      <vt:lpstr>Diaria y media mensual</vt:lpstr>
      <vt:lpstr>Evolución por Género</vt:lpstr>
      <vt:lpstr>Evolución por regímenes</vt:lpstr>
      <vt:lpstr>Evolución trab. Extranjeros</vt:lpstr>
      <vt:lpstr>Evolución total sistema</vt:lpstr>
      <vt:lpstr>Evolución R.General</vt:lpstr>
      <vt:lpstr>Sectores R.General</vt:lpstr>
      <vt:lpstr>Adm. Públicas</vt:lpstr>
      <vt:lpstr>Evolución R.Autónomos</vt:lpstr>
      <vt:lpstr>Sectores R.Autónomos</vt:lpstr>
      <vt:lpstr>Evolución R.Mar</vt:lpstr>
      <vt:lpstr>Evolución R.Carbón</vt:lpstr>
      <vt:lpstr>Por regímenes</vt:lpstr>
      <vt:lpstr>Graficos media y variación</vt:lpstr>
      <vt:lpstr>Provincias y CCAA</vt:lpstr>
      <vt:lpstr>Prov y CCAA -R.General</vt:lpstr>
      <vt:lpstr>Prov y CCAA -Variación</vt:lpstr>
      <vt:lpstr>Último día mes Provincias-CCAA</vt:lpstr>
      <vt:lpstr>Afiliación diaria 2020</vt:lpstr>
      <vt:lpstr>COVID-19 Variación diaria</vt:lpstr>
      <vt:lpstr>COVID-19 Totales y Género</vt:lpstr>
      <vt:lpstr>COVID-19 Regim. y Tipo contrato</vt:lpstr>
      <vt:lpstr>COVID-19 Sectores y Actividades</vt:lpstr>
      <vt:lpstr>ERTE por Provincias y CCAA</vt:lpstr>
      <vt:lpstr>ERTE por Sectores de Actividad</vt:lpstr>
      <vt:lpstr>Prestaciones para autónomos</vt:lpstr>
      <vt:lpstr>'Adm. Públicas'!Área_de_impresión</vt:lpstr>
      <vt:lpstr>'Afiliación diaria 2020'!Área_de_impresión</vt:lpstr>
      <vt:lpstr>'Convenios Especiales'!Área_de_impresión</vt:lpstr>
      <vt:lpstr>'COVID-19 Regim. y Tipo contrato'!Área_de_impresión</vt:lpstr>
      <vt:lpstr>'COVID-19 Sectores y Actividades'!Área_de_impresión</vt:lpstr>
      <vt:lpstr>'COVID-19 Totales y Género'!Área_de_impresión</vt:lpstr>
      <vt:lpstr>'COVID-19 Variación diaria'!Área_de_impresión</vt:lpstr>
      <vt:lpstr>'Diaria y media mensual'!Área_de_impresión</vt:lpstr>
      <vt:lpstr>'Empresas R.Carbón'!Área_de_impresión</vt:lpstr>
      <vt:lpstr>'Empresas R.General'!Área_de_impresión</vt:lpstr>
      <vt:lpstr>'Empresas R.Mar'!Área_de_impresión</vt:lpstr>
      <vt:lpstr>'Empresas Total Sistema'!Área_de_impresión</vt:lpstr>
      <vt:lpstr>'ERTE por Provincias y CCAA'!Área_de_impresión</vt:lpstr>
      <vt:lpstr>'ERTE por Sectores de Actividad'!Área_de_impresión</vt:lpstr>
      <vt:lpstr>'Evolución por Género'!Área_de_impresión</vt:lpstr>
      <vt:lpstr>'Evolución por regímenes'!Área_de_impresión</vt:lpstr>
      <vt:lpstr>'Evolución R.Autónomos'!Área_de_impresión</vt:lpstr>
      <vt:lpstr>'Evolución R.Carbón'!Área_de_impresión</vt:lpstr>
      <vt:lpstr>'Evolución R.General'!Área_de_impresión</vt:lpstr>
      <vt:lpstr>'Evolución R.Mar'!Área_de_impresión</vt:lpstr>
      <vt:lpstr>'Evolución total sistema'!Área_de_impresión</vt:lpstr>
      <vt:lpstr>'Evolución trab. Extranjeros'!Área_de_impresión</vt:lpstr>
      <vt:lpstr>'Graficos media y variación'!Área_de_impresión</vt:lpstr>
      <vt:lpstr>Índice!Área_de_impresión</vt:lpstr>
      <vt:lpstr>'Informe afiliados medios'!Área_de_impresión</vt:lpstr>
      <vt:lpstr>'Medias mensuales'!Área_de_impresión</vt:lpstr>
      <vt:lpstr>'Por regímenes'!Área_de_impresión</vt:lpstr>
      <vt:lpstr>Portada!Área_de_impresión</vt:lpstr>
      <vt:lpstr>'Prestaciones para autónomos'!Área_de_impresión</vt:lpstr>
      <vt:lpstr>'Prov y CCAA -R.General'!Área_de_impresión</vt:lpstr>
      <vt:lpstr>'Prov y CCAA -Variación'!Área_de_impresión</vt:lpstr>
      <vt:lpstr>'Provincias y CCAA'!Área_de_impresión</vt:lpstr>
      <vt:lpstr>Resumen!Área_de_impresión</vt:lpstr>
      <vt:lpstr>'Sectores R.Autónomos'!Área_de_impresión</vt:lpstr>
      <vt:lpstr>'Sectores R.General'!Área_de_impresión</vt:lpstr>
      <vt:lpstr>'Series desestacionalizadas'!Área_de_impresión</vt:lpstr>
      <vt:lpstr>'Último día mes Provincias-CCAA'!Área_de_impresión</vt:lpstr>
      <vt:lpstr>'Evolución por regímenes'!OLE_LINK1</vt:lpstr>
      <vt:lpstr>'Adm. Públicas'!Print_Area</vt:lpstr>
      <vt:lpstr>'Convenios Especiales'!Print_Area</vt:lpstr>
      <vt:lpstr>'Diaria y media mensual'!Print_Area</vt:lpstr>
      <vt:lpstr>'Empresas R.Carbón'!Print_Area</vt:lpstr>
      <vt:lpstr>'Empresas R.General'!Print_Area</vt:lpstr>
      <vt:lpstr>'Empresas R.Mar'!Print_Area</vt:lpstr>
      <vt:lpstr>'Empresas Total Sistema'!Print_Area</vt:lpstr>
      <vt:lpstr>'Evolución por Género'!Print_Area</vt:lpstr>
      <vt:lpstr>'Evolución por regímenes'!Print_Area</vt:lpstr>
      <vt:lpstr>'Evolución R.Autónomos'!Print_Area</vt:lpstr>
      <vt:lpstr>'Evolución R.Carbón'!Print_Area</vt:lpstr>
      <vt:lpstr>'Evolución R.General'!Print_Area</vt:lpstr>
      <vt:lpstr>'Evolución R.Mar'!Print_Area</vt:lpstr>
      <vt:lpstr>'Evolución total sistema'!Print_Area</vt:lpstr>
      <vt:lpstr>'Evolución trab. Extranjeros'!Print_Area</vt:lpstr>
      <vt:lpstr>'Graficos media y variación'!Print_Area</vt:lpstr>
      <vt:lpstr>Índice!Print_Area</vt:lpstr>
      <vt:lpstr>'Medias mensuales'!Print_Area</vt:lpstr>
      <vt:lpstr>'Por regímenes'!Print_Area</vt:lpstr>
      <vt:lpstr>'Prov y CCAA -R.General'!Print_Area</vt:lpstr>
      <vt:lpstr>'Prov y CCAA -Variación'!Print_Area</vt:lpstr>
      <vt:lpstr>'Provincias y CCAA'!Print_Area</vt:lpstr>
      <vt:lpstr>'Sectores R.Autónomos'!Print_Area</vt:lpstr>
      <vt:lpstr>'Sectores R.General'!Print_Area</vt:lpstr>
      <vt:lpstr>'Series desestacionalizadas'!Print_Area</vt:lpstr>
    </vt:vector>
  </TitlesOfParts>
  <Company>SESS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Gallego</dc:creator>
  <cp:lastModifiedBy>GALLEGO SANCHEZ, ANGEL</cp:lastModifiedBy>
  <cp:lastPrinted>2020-09-01T15:45:57Z</cp:lastPrinted>
  <dcterms:created xsi:type="dcterms:W3CDTF">1999-02-04T10:57:31Z</dcterms:created>
  <dcterms:modified xsi:type="dcterms:W3CDTF">2020-09-02T12:08:49Z</dcterms:modified>
</cp:coreProperties>
</file>