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D/Users/Jess/HDD Docs/ece492/capstoneMovingTarget/Documents/"/>
    </mc:Choice>
  </mc:AlternateContent>
  <xr:revisionPtr revIDLastSave="0" documentId="13_ncr:1_{CF560BC9-1FA1-E14C-A7F9-308CECD88AF8}" xr6:coauthVersionLast="28" xr6:coauthVersionMax="28" xr10:uidLastSave="{00000000-0000-0000-0000-000000000000}"/>
  <bookViews>
    <workbookView xWindow="0" yWindow="460" windowWidth="25600" windowHeight="15540" xr2:uid="{6F38EB86-6A73-004D-9B5F-9D34CFA9920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7" i="1" s="1"/>
  <c r="B49" i="1" s="1"/>
  <c r="H45" i="1"/>
  <c r="H46" i="1" s="1"/>
  <c r="H48" i="1" s="1"/>
  <c r="H49" i="1" s="1"/>
  <c r="F45" i="1"/>
  <c r="F46" i="1" s="1"/>
  <c r="D45" i="1"/>
  <c r="D46" i="1" s="1"/>
  <c r="B45" i="1"/>
  <c r="H43" i="1"/>
  <c r="H44" i="1" s="1"/>
  <c r="F43" i="1"/>
  <c r="F44" i="1" s="1"/>
  <c r="D43" i="1"/>
  <c r="D44" i="1" s="1"/>
  <c r="B43" i="1"/>
  <c r="B44" i="1" s="1"/>
  <c r="H28" i="1"/>
  <c r="H29" i="1" s="1"/>
  <c r="H31" i="1" s="1"/>
  <c r="H32" i="1" s="1"/>
  <c r="F28" i="1"/>
  <c r="F29" i="1" s="1"/>
  <c r="D28" i="1"/>
  <c r="D29" i="1" s="1"/>
  <c r="B28" i="1"/>
  <c r="B29" i="1" s="1"/>
  <c r="H26" i="1"/>
  <c r="H27" i="1" s="1"/>
  <c r="F26" i="1"/>
  <c r="F27" i="1" s="1"/>
  <c r="D26" i="1"/>
  <c r="D27" i="1" s="1"/>
  <c r="B26" i="1"/>
  <c r="B27" i="1" s="1"/>
  <c r="D47" i="1" l="1"/>
  <c r="D49" i="1" s="1"/>
  <c r="D48" i="1"/>
  <c r="F47" i="1"/>
  <c r="F49" i="1" s="1"/>
  <c r="F48" i="1"/>
  <c r="B48" i="1"/>
  <c r="B31" i="1"/>
  <c r="B30" i="1"/>
  <c r="B32" i="1" s="1"/>
  <c r="D30" i="1"/>
  <c r="D32" i="1" s="1"/>
  <c r="D31" i="1"/>
  <c r="F30" i="1"/>
  <c r="F32" i="1" s="1"/>
  <c r="F31" i="1"/>
  <c r="C13" i="2"/>
  <c r="C12" i="2"/>
  <c r="C11" i="2"/>
  <c r="C10" i="2"/>
  <c r="C9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11" i="1"/>
  <c r="B12" i="1" s="1"/>
  <c r="B14" i="1" s="1"/>
  <c r="B9" i="1"/>
  <c r="B10" i="1" s="1"/>
  <c r="F11" i="1"/>
  <c r="F12" i="1" s="1"/>
  <c r="F14" i="1" s="1"/>
  <c r="F9" i="1"/>
  <c r="F10" i="1" s="1"/>
  <c r="H11" i="1"/>
  <c r="H12" i="1" s="1"/>
  <c r="H14" i="1" s="1"/>
  <c r="H15" i="1" s="1"/>
  <c r="H9" i="1"/>
  <c r="H10" i="1" s="1"/>
  <c r="D11" i="1"/>
  <c r="D12" i="1" s="1"/>
  <c r="D14" i="1" s="1"/>
  <c r="D9" i="1"/>
  <c r="D10" i="1" s="1"/>
  <c r="F13" i="1" l="1"/>
  <c r="F15" i="1" s="1"/>
  <c r="D13" i="1"/>
  <c r="D15" i="1" s="1"/>
  <c r="B13" i="1"/>
  <c r="B15" i="1" s="1"/>
</calcChain>
</file>

<file path=xl/sharedStrings.xml><?xml version="1.0" encoding="utf-8"?>
<sst xmlns="http://schemas.openxmlformats.org/spreadsheetml/2006/main" count="137" uniqueCount="27">
  <si>
    <t>Radius (m)</t>
  </si>
  <si>
    <t>Weight (kg)</t>
  </si>
  <si>
    <t>Acceleration (m/s^2)</t>
  </si>
  <si>
    <t>Gravity (m/s^2)</t>
  </si>
  <si>
    <t>mNm</t>
  </si>
  <si>
    <t>F = Fa + Fg = ma + mg = m*(a+g)</t>
  </si>
  <si>
    <t>N</t>
  </si>
  <si>
    <t>Dist/rev = 2*pi*r/rev</t>
  </si>
  <si>
    <t>m/rev</t>
  </si>
  <si>
    <t>Torque = F*r</t>
  </si>
  <si>
    <t>Revs Needed = dist_max / (dist/rev)</t>
  </si>
  <si>
    <t>Max Distance (m)</t>
  </si>
  <si>
    <t>revs</t>
  </si>
  <si>
    <t>RPS = Revs/time</t>
  </si>
  <si>
    <t>Time (s)</t>
  </si>
  <si>
    <t>RPS</t>
  </si>
  <si>
    <t>PPS = RPS*P/Rev</t>
  </si>
  <si>
    <t>Pulses Per Rev (Half Step)</t>
  </si>
  <si>
    <t>PPS</t>
  </si>
  <si>
    <t>associated torque is ~30mNm</t>
  </si>
  <si>
    <t>Motor Ramp Up/ Slow down Percentage</t>
  </si>
  <si>
    <t>Times Segments</t>
  </si>
  <si>
    <t>Pulses needed = pulse/rev*revs needed</t>
  </si>
  <si>
    <t>pulses</t>
  </si>
  <si>
    <t>associated torque is ~240mNm</t>
  </si>
  <si>
    <t>associated torque is ~210mNm</t>
  </si>
  <si>
    <t>associated torque is ~100mNm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</si>
</sst>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0" fontId="5" fillId="0" borderId="0" xfId="0" applyFont="1"/>
    <xf numFmtId="0" fontId="1" fillId="2" borderId="0" xfId="1"/>
    <xf numFmtId="0" fontId="2" fillId="3" borderId="0" xfId="2"/>
    <xf numFmtId="0" fontId="3" fillId="4" borderId="0" xfId="3"/>
    <xf numFmtId="0" fontId="4" fillId="5" borderId="1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86E3-4E58-7548-A126-95BB09C02335}">
  <dimension ref="A1:I50"/>
  <sheetViews>
    <sheetView tabSelected="1" topLeftCell="A73" workbookViewId="0">
      <selection activeCell="F49" sqref="F49"/>
    </sheetView>
  </sheetViews>
  <sheetFormatPr baseColWidth="10" defaultRowHeight="16" x14ac:dyDescent="0.2"/>
  <cols>
    <col min="1" max="1" width="34.83203125" customWidth="1"/>
    <col min="2" max="2" width="26.6640625" customWidth="1"/>
    <col min="4" max="4" width="26" customWidth="1"/>
    <col min="5" max="5" width="7.83203125" customWidth="1"/>
    <col min="6" max="6" width="26.6640625" customWidth="1"/>
    <col min="8" max="8" width="33.1640625" customWidth="1"/>
    <col min="9" max="9" width="7.33203125" customWidth="1"/>
  </cols>
  <sheetData>
    <row r="1" spans="1:9" x14ac:dyDescent="0.2">
      <c r="A1" t="s">
        <v>0</v>
      </c>
      <c r="B1" s="6">
        <v>0.03</v>
      </c>
      <c r="D1" s="6">
        <v>0.02</v>
      </c>
      <c r="F1" s="6">
        <v>8.0000000000000002E-3</v>
      </c>
      <c r="H1" s="6">
        <v>5.0000000000000001E-3</v>
      </c>
    </row>
    <row r="2" spans="1:9" x14ac:dyDescent="0.2">
      <c r="A2" t="s">
        <v>1</v>
      </c>
      <c r="B2">
        <v>0.5</v>
      </c>
      <c r="D2">
        <v>0.5</v>
      </c>
      <c r="F2">
        <v>0.5</v>
      </c>
      <c r="H2">
        <v>0.5</v>
      </c>
    </row>
    <row r="3" spans="1:9" x14ac:dyDescent="0.2">
      <c r="A3" t="s">
        <v>2</v>
      </c>
      <c r="B3">
        <v>1</v>
      </c>
      <c r="D3">
        <v>1</v>
      </c>
      <c r="F3">
        <v>1</v>
      </c>
      <c r="H3">
        <v>1</v>
      </c>
    </row>
    <row r="4" spans="1:9" x14ac:dyDescent="0.2">
      <c r="A4" t="s">
        <v>3</v>
      </c>
      <c r="B4">
        <v>9.81</v>
      </c>
      <c r="D4">
        <v>9.81</v>
      </c>
      <c r="F4">
        <v>9.81</v>
      </c>
      <c r="H4">
        <v>9.81</v>
      </c>
    </row>
    <row r="5" spans="1:9" x14ac:dyDescent="0.2">
      <c r="A5" t="s">
        <v>11</v>
      </c>
      <c r="B5" s="1">
        <v>0.25</v>
      </c>
      <c r="D5" s="1">
        <v>0.25</v>
      </c>
      <c r="F5" s="1">
        <v>0.25</v>
      </c>
      <c r="H5" s="1">
        <v>0.25</v>
      </c>
    </row>
    <row r="6" spans="1:9" x14ac:dyDescent="0.2">
      <c r="A6" t="s">
        <v>14</v>
      </c>
      <c r="B6">
        <v>0.65</v>
      </c>
      <c r="D6">
        <v>0.65</v>
      </c>
      <c r="F6">
        <v>0.65</v>
      </c>
      <c r="H6">
        <v>0.65</v>
      </c>
    </row>
    <row r="7" spans="1:9" x14ac:dyDescent="0.2">
      <c r="A7" t="s">
        <v>17</v>
      </c>
      <c r="B7">
        <v>400</v>
      </c>
      <c r="D7">
        <v>400</v>
      </c>
      <c r="F7">
        <v>400</v>
      </c>
      <c r="H7">
        <v>400</v>
      </c>
    </row>
    <row r="9" spans="1:9" x14ac:dyDescent="0.2">
      <c r="A9" s="2" t="s">
        <v>5</v>
      </c>
      <c r="B9">
        <f>B2*(B3+B4)</f>
        <v>5.4050000000000002</v>
      </c>
      <c r="C9" t="s">
        <v>6</v>
      </c>
      <c r="D9">
        <f>D2*(D3+D4)</f>
        <v>5.4050000000000002</v>
      </c>
      <c r="E9" t="s">
        <v>6</v>
      </c>
      <c r="F9">
        <f>F2*(F3+F4)</f>
        <v>5.4050000000000002</v>
      </c>
      <c r="G9" t="s">
        <v>6</v>
      </c>
      <c r="H9">
        <f>H2*(H3+H4)</f>
        <v>5.4050000000000002</v>
      </c>
      <c r="I9" t="s">
        <v>6</v>
      </c>
    </row>
    <row r="10" spans="1:9" x14ac:dyDescent="0.2">
      <c r="A10" s="2" t="s">
        <v>9</v>
      </c>
      <c r="B10" s="3">
        <f>B9*B1*1000</f>
        <v>162.14999999999998</v>
      </c>
      <c r="C10" t="s">
        <v>4</v>
      </c>
      <c r="D10" s="3">
        <f>D9*D1*1000</f>
        <v>108.10000000000001</v>
      </c>
      <c r="E10" t="s">
        <v>4</v>
      </c>
      <c r="F10" s="3">
        <f>F9*F1*1000</f>
        <v>43.24</v>
      </c>
      <c r="G10" t="s">
        <v>4</v>
      </c>
      <c r="H10" s="3">
        <f>H9*H1*1000</f>
        <v>27.025000000000002</v>
      </c>
      <c r="I10" t="s">
        <v>4</v>
      </c>
    </row>
    <row r="11" spans="1:9" x14ac:dyDescent="0.2">
      <c r="A11" s="2" t="s">
        <v>7</v>
      </c>
      <c r="B11" s="1">
        <f>2*PI()*B1</f>
        <v>0.18849555921538758</v>
      </c>
      <c r="C11" t="s">
        <v>8</v>
      </c>
      <c r="D11" s="1">
        <f>2*PI()*D1</f>
        <v>0.12566370614359174</v>
      </c>
      <c r="E11" t="s">
        <v>8</v>
      </c>
      <c r="F11" s="1">
        <f>2*PI()*F1</f>
        <v>5.0265482457436693E-2</v>
      </c>
      <c r="G11" t="s">
        <v>8</v>
      </c>
      <c r="H11" s="1">
        <f>2*PI()*H1</f>
        <v>3.1415926535897934E-2</v>
      </c>
      <c r="I11" t="s">
        <v>8</v>
      </c>
    </row>
    <row r="12" spans="1:9" x14ac:dyDescent="0.2">
      <c r="A12" s="2" t="s">
        <v>10</v>
      </c>
      <c r="B12" s="1">
        <f>B5/B11</f>
        <v>1.3262911924324612</v>
      </c>
      <c r="C12" t="s">
        <v>12</v>
      </c>
      <c r="D12" s="1">
        <f>D5/D11</f>
        <v>1.9894367886486917</v>
      </c>
      <c r="E12" t="s">
        <v>12</v>
      </c>
      <c r="F12" s="1">
        <f>F5/F11</f>
        <v>4.9735919716217287</v>
      </c>
      <c r="G12" t="s">
        <v>12</v>
      </c>
      <c r="H12" s="1">
        <f>H5/H11</f>
        <v>7.9577471545947667</v>
      </c>
      <c r="I12" t="s">
        <v>12</v>
      </c>
    </row>
    <row r="13" spans="1:9" x14ac:dyDescent="0.2">
      <c r="A13" s="2" t="s">
        <v>22</v>
      </c>
      <c r="B13">
        <f>B7*B12</f>
        <v>530.51647697298449</v>
      </c>
      <c r="C13" t="s">
        <v>23</v>
      </c>
      <c r="D13">
        <f>D7*D12</f>
        <v>795.77471545947662</v>
      </c>
      <c r="E13" t="s">
        <v>23</v>
      </c>
      <c r="F13">
        <f t="shared" ref="F13" si="0">F7*F12</f>
        <v>1989.4367886486914</v>
      </c>
      <c r="G13" t="s">
        <v>23</v>
      </c>
      <c r="I13" t="s">
        <v>15</v>
      </c>
    </row>
    <row r="14" spans="1:9" x14ac:dyDescent="0.2">
      <c r="A14" s="2" t="s">
        <v>13</v>
      </c>
      <c r="B14">
        <f>B12/B6</f>
        <v>2.0404479883576325</v>
      </c>
      <c r="C14" t="s">
        <v>15</v>
      </c>
      <c r="D14">
        <f>D12/D6</f>
        <v>3.0606719825364488</v>
      </c>
      <c r="E14" t="s">
        <v>15</v>
      </c>
      <c r="F14">
        <f>F12/F6</f>
        <v>7.6516799563411206</v>
      </c>
      <c r="G14" t="s">
        <v>15</v>
      </c>
      <c r="H14">
        <f>H12/H6</f>
        <v>12.242687930145795</v>
      </c>
      <c r="I14" t="s">
        <v>18</v>
      </c>
    </row>
    <row r="15" spans="1:9" x14ac:dyDescent="0.2">
      <c r="A15" s="2" t="s">
        <v>16</v>
      </c>
      <c r="B15">
        <f>B13/B6</f>
        <v>816.17919534305304</v>
      </c>
      <c r="C15" t="s">
        <v>18</v>
      </c>
      <c r="D15">
        <f>D13/D6</f>
        <v>1224.2687930145794</v>
      </c>
      <c r="E15" t="s">
        <v>18</v>
      </c>
      <c r="F15">
        <f>F13/F6</f>
        <v>3060.671982536448</v>
      </c>
      <c r="G15" t="s">
        <v>18</v>
      </c>
      <c r="H15">
        <f>H14*H7</f>
        <v>4897.0751720583185</v>
      </c>
    </row>
    <row r="16" spans="1:9" x14ac:dyDescent="0.2">
      <c r="B16" s="4" t="s">
        <v>24</v>
      </c>
      <c r="D16" s="4" t="s">
        <v>25</v>
      </c>
      <c r="F16" s="3" t="s">
        <v>26</v>
      </c>
      <c r="H16" s="5" t="s">
        <v>19</v>
      </c>
    </row>
    <row r="18" spans="1:9" x14ac:dyDescent="0.2">
      <c r="A18" t="s">
        <v>0</v>
      </c>
      <c r="B18" s="6">
        <v>0.03</v>
      </c>
      <c r="D18" s="6">
        <v>0.02</v>
      </c>
      <c r="F18" s="6">
        <v>8.0000000000000002E-3</v>
      </c>
      <c r="H18" s="6">
        <v>5.0000000000000001E-3</v>
      </c>
    </row>
    <row r="19" spans="1:9" x14ac:dyDescent="0.2">
      <c r="A19" t="s">
        <v>1</v>
      </c>
      <c r="B19">
        <v>0.7</v>
      </c>
      <c r="D19">
        <v>0.7</v>
      </c>
      <c r="F19">
        <v>0.7</v>
      </c>
      <c r="H19">
        <v>0.7</v>
      </c>
    </row>
    <row r="20" spans="1:9" x14ac:dyDescent="0.2">
      <c r="A20" t="s">
        <v>2</v>
      </c>
      <c r="B20">
        <v>1</v>
      </c>
      <c r="D20">
        <v>1</v>
      </c>
      <c r="F20">
        <v>1</v>
      </c>
      <c r="H20">
        <v>1</v>
      </c>
    </row>
    <row r="21" spans="1:9" x14ac:dyDescent="0.2">
      <c r="A21" t="s">
        <v>3</v>
      </c>
      <c r="B21">
        <v>9.81</v>
      </c>
      <c r="D21">
        <v>9.81</v>
      </c>
      <c r="F21">
        <v>9.81</v>
      </c>
      <c r="H21">
        <v>9.81</v>
      </c>
    </row>
    <row r="22" spans="1:9" x14ac:dyDescent="0.2">
      <c r="A22" t="s">
        <v>11</v>
      </c>
      <c r="B22" s="1">
        <v>0.25</v>
      </c>
      <c r="D22" s="1">
        <v>0.25</v>
      </c>
      <c r="F22" s="1">
        <v>0.25</v>
      </c>
      <c r="H22" s="1">
        <v>0.25</v>
      </c>
    </row>
    <row r="23" spans="1:9" x14ac:dyDescent="0.2">
      <c r="A23" t="s">
        <v>14</v>
      </c>
      <c r="B23">
        <v>0.65</v>
      </c>
      <c r="D23">
        <v>0.65</v>
      </c>
      <c r="F23">
        <v>0.65</v>
      </c>
      <c r="H23">
        <v>0.65</v>
      </c>
    </row>
    <row r="24" spans="1:9" x14ac:dyDescent="0.2">
      <c r="A24" t="s">
        <v>17</v>
      </c>
      <c r="B24">
        <v>400</v>
      </c>
      <c r="D24">
        <v>400</v>
      </c>
      <c r="F24">
        <v>400</v>
      </c>
      <c r="H24">
        <v>400</v>
      </c>
    </row>
    <row r="26" spans="1:9" x14ac:dyDescent="0.2">
      <c r="A26" s="2" t="s">
        <v>5</v>
      </c>
      <c r="B26">
        <f>B19*(B20+B21)</f>
        <v>7.5670000000000002</v>
      </c>
      <c r="C26" t="s">
        <v>6</v>
      </c>
      <c r="D26">
        <f>D19*(D20+D21)</f>
        <v>7.5670000000000002</v>
      </c>
      <c r="E26" t="s">
        <v>6</v>
      </c>
      <c r="F26">
        <f>F19*(F20+F21)</f>
        <v>7.5670000000000002</v>
      </c>
      <c r="G26" t="s">
        <v>6</v>
      </c>
      <c r="H26">
        <f>H19*(H20+H21)</f>
        <v>7.5670000000000002</v>
      </c>
      <c r="I26" t="s">
        <v>6</v>
      </c>
    </row>
    <row r="27" spans="1:9" x14ac:dyDescent="0.2">
      <c r="A27" s="2" t="s">
        <v>9</v>
      </c>
      <c r="B27" s="4">
        <f>B26*B18*1000</f>
        <v>227.01</v>
      </c>
      <c r="C27" t="s">
        <v>4</v>
      </c>
      <c r="D27" s="3">
        <f>D26*D18*1000</f>
        <v>151.34</v>
      </c>
      <c r="E27" t="s">
        <v>4</v>
      </c>
      <c r="F27" s="3">
        <f>F26*F18*1000</f>
        <v>60.536000000000001</v>
      </c>
      <c r="G27" t="s">
        <v>4</v>
      </c>
      <c r="H27" s="3">
        <f>H26*H18*1000</f>
        <v>37.835000000000001</v>
      </c>
      <c r="I27" t="s">
        <v>4</v>
      </c>
    </row>
    <row r="28" spans="1:9" x14ac:dyDescent="0.2">
      <c r="A28" s="2" t="s">
        <v>7</v>
      </c>
      <c r="B28" s="1">
        <f>2*PI()*B18</f>
        <v>0.18849555921538758</v>
      </c>
      <c r="C28" t="s">
        <v>8</v>
      </c>
      <c r="D28" s="1">
        <f>2*PI()*D18</f>
        <v>0.12566370614359174</v>
      </c>
      <c r="E28" t="s">
        <v>8</v>
      </c>
      <c r="F28" s="1">
        <f>2*PI()*F18</f>
        <v>5.0265482457436693E-2</v>
      </c>
      <c r="G28" t="s">
        <v>8</v>
      </c>
      <c r="H28" s="1">
        <f>2*PI()*H18</f>
        <v>3.1415926535897934E-2</v>
      </c>
      <c r="I28" t="s">
        <v>8</v>
      </c>
    </row>
    <row r="29" spans="1:9" x14ac:dyDescent="0.2">
      <c r="A29" s="2" t="s">
        <v>10</v>
      </c>
      <c r="B29" s="1">
        <f>B22/B28</f>
        <v>1.3262911924324612</v>
      </c>
      <c r="C29" t="s">
        <v>12</v>
      </c>
      <c r="D29" s="1">
        <f>D22/D28</f>
        <v>1.9894367886486917</v>
      </c>
      <c r="E29" t="s">
        <v>12</v>
      </c>
      <c r="F29" s="1">
        <f>F22/F28</f>
        <v>4.9735919716217287</v>
      </c>
      <c r="G29" t="s">
        <v>12</v>
      </c>
      <c r="H29" s="1">
        <f>H22/H28</f>
        <v>7.9577471545947667</v>
      </c>
      <c r="I29" t="s">
        <v>12</v>
      </c>
    </row>
    <row r="30" spans="1:9" x14ac:dyDescent="0.2">
      <c r="A30" s="2" t="s">
        <v>22</v>
      </c>
      <c r="B30">
        <f>B24*B29</f>
        <v>530.51647697298449</v>
      </c>
      <c r="C30" t="s">
        <v>23</v>
      </c>
      <c r="D30">
        <f>D24*D29</f>
        <v>795.77471545947662</v>
      </c>
      <c r="E30" t="s">
        <v>23</v>
      </c>
      <c r="F30">
        <f t="shared" ref="F30" si="1">F24*F29</f>
        <v>1989.4367886486914</v>
      </c>
      <c r="G30" t="s">
        <v>23</v>
      </c>
      <c r="I30" t="s">
        <v>15</v>
      </c>
    </row>
    <row r="31" spans="1:9" x14ac:dyDescent="0.2">
      <c r="A31" s="2" t="s">
        <v>13</v>
      </c>
      <c r="B31">
        <f>B29/B23</f>
        <v>2.0404479883576325</v>
      </c>
      <c r="C31" t="s">
        <v>15</v>
      </c>
      <c r="D31">
        <f>D29/D23</f>
        <v>3.0606719825364488</v>
      </c>
      <c r="E31" t="s">
        <v>15</v>
      </c>
      <c r="F31">
        <f>F29/F23</f>
        <v>7.6516799563411206</v>
      </c>
      <c r="G31" t="s">
        <v>15</v>
      </c>
      <c r="H31">
        <f>H29/H23</f>
        <v>12.242687930145795</v>
      </c>
      <c r="I31" t="s">
        <v>18</v>
      </c>
    </row>
    <row r="32" spans="1:9" x14ac:dyDescent="0.2">
      <c r="A32" s="2" t="s">
        <v>16</v>
      </c>
      <c r="B32">
        <f>B30/B23</f>
        <v>816.17919534305304</v>
      </c>
      <c r="C32" t="s">
        <v>18</v>
      </c>
      <c r="D32">
        <f>D30/D23</f>
        <v>1224.2687930145794</v>
      </c>
      <c r="E32" t="s">
        <v>18</v>
      </c>
      <c r="F32">
        <f>F30/F23</f>
        <v>3060.671982536448</v>
      </c>
      <c r="G32" t="s">
        <v>18</v>
      </c>
      <c r="H32">
        <f>H31*H24</f>
        <v>4897.0751720583185</v>
      </c>
    </row>
    <row r="33" spans="1:9" x14ac:dyDescent="0.2">
      <c r="B33" s="4" t="s">
        <v>24</v>
      </c>
      <c r="D33" s="4" t="s">
        <v>25</v>
      </c>
      <c r="F33" s="3" t="s">
        <v>26</v>
      </c>
      <c r="H33" s="4" t="s">
        <v>19</v>
      </c>
    </row>
    <row r="35" spans="1:9" x14ac:dyDescent="0.2">
      <c r="A35" t="s">
        <v>0</v>
      </c>
      <c r="B35" s="6">
        <v>0.03</v>
      </c>
      <c r="D35" s="6">
        <v>0.02</v>
      </c>
      <c r="F35" s="6">
        <v>8.0000000000000002E-3</v>
      </c>
      <c r="H35" s="6">
        <v>5.0000000000000001E-3</v>
      </c>
    </row>
    <row r="36" spans="1:9" x14ac:dyDescent="0.2">
      <c r="A36" t="s">
        <v>1</v>
      </c>
      <c r="B36">
        <v>0.9</v>
      </c>
      <c r="D36">
        <v>0.9</v>
      </c>
      <c r="F36">
        <v>0.9</v>
      </c>
      <c r="H36">
        <v>0.9</v>
      </c>
    </row>
    <row r="37" spans="1:9" x14ac:dyDescent="0.2">
      <c r="A37" t="s">
        <v>2</v>
      </c>
      <c r="B37">
        <v>1</v>
      </c>
      <c r="D37">
        <v>1</v>
      </c>
      <c r="F37">
        <v>1</v>
      </c>
      <c r="H37">
        <v>1</v>
      </c>
    </row>
    <row r="38" spans="1:9" x14ac:dyDescent="0.2">
      <c r="A38" t="s">
        <v>3</v>
      </c>
      <c r="B38">
        <v>9.81</v>
      </c>
      <c r="D38">
        <v>9.81</v>
      </c>
      <c r="F38">
        <v>9.81</v>
      </c>
      <c r="H38">
        <v>9.81</v>
      </c>
    </row>
    <row r="39" spans="1:9" x14ac:dyDescent="0.2">
      <c r="A39" t="s">
        <v>11</v>
      </c>
      <c r="B39" s="1">
        <v>0.25</v>
      </c>
      <c r="D39" s="1">
        <v>0.25</v>
      </c>
      <c r="F39" s="1">
        <v>0.25</v>
      </c>
      <c r="H39" s="1">
        <v>0.25</v>
      </c>
    </row>
    <row r="40" spans="1:9" x14ac:dyDescent="0.2">
      <c r="A40" t="s">
        <v>14</v>
      </c>
      <c r="B40">
        <v>0.65</v>
      </c>
      <c r="D40">
        <v>0.65</v>
      </c>
      <c r="F40">
        <v>0.65</v>
      </c>
      <c r="H40">
        <v>0.65</v>
      </c>
    </row>
    <row r="41" spans="1:9" x14ac:dyDescent="0.2">
      <c r="A41" t="s">
        <v>17</v>
      </c>
      <c r="B41">
        <v>400</v>
      </c>
      <c r="D41">
        <v>400</v>
      </c>
      <c r="F41">
        <v>400</v>
      </c>
      <c r="H41">
        <v>400</v>
      </c>
    </row>
    <row r="43" spans="1:9" x14ac:dyDescent="0.2">
      <c r="A43" s="2" t="s">
        <v>5</v>
      </c>
      <c r="B43">
        <f>B36*(B37+B38)</f>
        <v>9.729000000000001</v>
      </c>
      <c r="C43" t="s">
        <v>6</v>
      </c>
      <c r="D43">
        <f>D36*(D37+D38)</f>
        <v>9.729000000000001</v>
      </c>
      <c r="E43" t="s">
        <v>6</v>
      </c>
      <c r="F43">
        <f>F36*(F37+F38)</f>
        <v>9.729000000000001</v>
      </c>
      <c r="G43" t="s">
        <v>6</v>
      </c>
      <c r="H43">
        <f>H36*(H37+H38)</f>
        <v>9.729000000000001</v>
      </c>
      <c r="I43" t="s">
        <v>6</v>
      </c>
    </row>
    <row r="44" spans="1:9" x14ac:dyDescent="0.2">
      <c r="A44" s="2" t="s">
        <v>9</v>
      </c>
      <c r="B44" s="4">
        <f>B43*B35*1000</f>
        <v>291.87</v>
      </c>
      <c r="C44" t="s">
        <v>4</v>
      </c>
      <c r="D44" s="5">
        <f>D43*D35*1000</f>
        <v>194.58000000000004</v>
      </c>
      <c r="E44" t="s">
        <v>4</v>
      </c>
      <c r="F44" s="3">
        <f>F43*F35*1000</f>
        <v>77.832000000000008</v>
      </c>
      <c r="G44" t="s">
        <v>4</v>
      </c>
      <c r="H44" s="3">
        <f>H43*H35*1000</f>
        <v>48.64500000000001</v>
      </c>
      <c r="I44" t="s">
        <v>4</v>
      </c>
    </row>
    <row r="45" spans="1:9" x14ac:dyDescent="0.2">
      <c r="A45" s="2" t="s">
        <v>7</v>
      </c>
      <c r="B45" s="1">
        <f>2*PI()*B35</f>
        <v>0.18849555921538758</v>
      </c>
      <c r="C45" t="s">
        <v>8</v>
      </c>
      <c r="D45" s="1">
        <f>2*PI()*D35</f>
        <v>0.12566370614359174</v>
      </c>
      <c r="E45" t="s">
        <v>8</v>
      </c>
      <c r="F45" s="1">
        <f>2*PI()*F35</f>
        <v>5.0265482457436693E-2</v>
      </c>
      <c r="G45" t="s">
        <v>8</v>
      </c>
      <c r="H45" s="1">
        <f>2*PI()*H35</f>
        <v>3.1415926535897934E-2</v>
      </c>
      <c r="I45" t="s">
        <v>8</v>
      </c>
    </row>
    <row r="46" spans="1:9" x14ac:dyDescent="0.2">
      <c r="A46" s="2" t="s">
        <v>10</v>
      </c>
      <c r="B46" s="1">
        <f>B39/B45</f>
        <v>1.3262911924324612</v>
      </c>
      <c r="C46" t="s">
        <v>12</v>
      </c>
      <c r="D46" s="1">
        <f>D39/D45</f>
        <v>1.9894367886486917</v>
      </c>
      <c r="E46" t="s">
        <v>12</v>
      </c>
      <c r="F46" s="1">
        <f>F39/F45</f>
        <v>4.9735919716217287</v>
      </c>
      <c r="G46" t="s">
        <v>12</v>
      </c>
      <c r="H46" s="1">
        <f>H39/H45</f>
        <v>7.9577471545947667</v>
      </c>
      <c r="I46" t="s">
        <v>12</v>
      </c>
    </row>
    <row r="47" spans="1:9" x14ac:dyDescent="0.2">
      <c r="A47" s="2" t="s">
        <v>22</v>
      </c>
      <c r="B47">
        <f>B41*B46</f>
        <v>530.51647697298449</v>
      </c>
      <c r="C47" t="s">
        <v>23</v>
      </c>
      <c r="D47">
        <f>D41*D46</f>
        <v>795.77471545947662</v>
      </c>
      <c r="E47" t="s">
        <v>23</v>
      </c>
      <c r="F47">
        <f t="shared" ref="F47" si="2">F41*F46</f>
        <v>1989.4367886486914</v>
      </c>
      <c r="G47" t="s">
        <v>23</v>
      </c>
      <c r="I47" t="s">
        <v>15</v>
      </c>
    </row>
    <row r="48" spans="1:9" x14ac:dyDescent="0.2">
      <c r="A48" s="2" t="s">
        <v>13</v>
      </c>
      <c r="B48">
        <f>B46/B40</f>
        <v>2.0404479883576325</v>
      </c>
      <c r="C48" t="s">
        <v>15</v>
      </c>
      <c r="D48">
        <f>D46/D40</f>
        <v>3.0606719825364488</v>
      </c>
      <c r="E48" t="s">
        <v>15</v>
      </c>
      <c r="F48">
        <f>F46/F40</f>
        <v>7.6516799563411206</v>
      </c>
      <c r="G48" t="s">
        <v>15</v>
      </c>
      <c r="H48">
        <f>H46/H40</f>
        <v>12.242687930145795</v>
      </c>
      <c r="I48" t="s">
        <v>18</v>
      </c>
    </row>
    <row r="49" spans="1:8" x14ac:dyDescent="0.2">
      <c r="A49" s="2" t="s">
        <v>16</v>
      </c>
      <c r="B49">
        <f>B47/B40</f>
        <v>816.17919534305304</v>
      </c>
      <c r="C49" t="s">
        <v>18</v>
      </c>
      <c r="D49">
        <f>D47/D40</f>
        <v>1224.2687930145794</v>
      </c>
      <c r="E49" t="s">
        <v>18</v>
      </c>
      <c r="F49">
        <f>F47/F40</f>
        <v>3060.671982536448</v>
      </c>
      <c r="G49" t="s">
        <v>18</v>
      </c>
      <c r="H49">
        <f>H48*H41</f>
        <v>4897.0751720583185</v>
      </c>
    </row>
    <row r="50" spans="1:8" x14ac:dyDescent="0.2">
      <c r="B50" s="4" t="s">
        <v>24</v>
      </c>
      <c r="D50" s="4" t="s">
        <v>25</v>
      </c>
      <c r="F50" s="5" t="s">
        <v>26</v>
      </c>
      <c r="H50" s="4" t="s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A49C-6852-6A45-8212-040E8B3250D1}">
  <dimension ref="A1:E13"/>
  <sheetViews>
    <sheetView workbookViewId="0">
      <selection sqref="A1:E13"/>
    </sheetView>
  </sheetViews>
  <sheetFormatPr baseColWidth="10" defaultRowHeight="16" x14ac:dyDescent="0.2"/>
  <sheetData>
    <row r="1" spans="1:5" x14ac:dyDescent="0.2">
      <c r="C1" s="2" t="s">
        <v>20</v>
      </c>
    </row>
    <row r="2" spans="1:5" x14ac:dyDescent="0.2">
      <c r="C2">
        <v>0.1</v>
      </c>
      <c r="D2">
        <v>0.2</v>
      </c>
      <c r="E2">
        <v>0.25</v>
      </c>
    </row>
    <row r="3" spans="1:5" x14ac:dyDescent="0.2">
      <c r="A3" s="2" t="s">
        <v>21</v>
      </c>
      <c r="B3">
        <v>0</v>
      </c>
      <c r="C3">
        <v>0</v>
      </c>
      <c r="D3">
        <v>0</v>
      </c>
      <c r="E3">
        <v>0</v>
      </c>
    </row>
    <row r="4" spans="1:5" x14ac:dyDescent="0.2">
      <c r="B4">
        <v>1</v>
      </c>
      <c r="C4">
        <f t="shared" ref="C4:C13" si="0">0.65*0.1*B4</f>
        <v>6.5000000000000002E-2</v>
      </c>
      <c r="D4">
        <f>0.65*0.2*B4</f>
        <v>0.13</v>
      </c>
      <c r="E4">
        <f>0.65*0.25*B4</f>
        <v>0.16250000000000001</v>
      </c>
    </row>
    <row r="5" spans="1:5" x14ac:dyDescent="0.2">
      <c r="B5">
        <v>2</v>
      </c>
      <c r="C5">
        <f t="shared" si="0"/>
        <v>0.13</v>
      </c>
      <c r="D5">
        <f>0.65*0.2*B5</f>
        <v>0.26</v>
      </c>
      <c r="E5">
        <f>0.65*0.25*B5</f>
        <v>0.32500000000000001</v>
      </c>
    </row>
    <row r="6" spans="1:5" x14ac:dyDescent="0.2">
      <c r="B6">
        <v>3</v>
      </c>
      <c r="C6">
        <f t="shared" si="0"/>
        <v>0.19500000000000001</v>
      </c>
      <c r="D6">
        <f>0.65*0.2*B6</f>
        <v>0.39</v>
      </c>
      <c r="E6">
        <f>0.65*0.25*B6</f>
        <v>0.48750000000000004</v>
      </c>
    </row>
    <row r="7" spans="1:5" x14ac:dyDescent="0.2">
      <c r="B7">
        <v>4</v>
      </c>
      <c r="C7">
        <f t="shared" si="0"/>
        <v>0.26</v>
      </c>
      <c r="D7">
        <f>0.65*0.2*B7</f>
        <v>0.52</v>
      </c>
      <c r="E7">
        <f>0.65*0.25*B7</f>
        <v>0.65</v>
      </c>
    </row>
    <row r="8" spans="1:5" x14ac:dyDescent="0.2">
      <c r="B8">
        <v>5</v>
      </c>
      <c r="C8">
        <f t="shared" si="0"/>
        <v>0.32500000000000001</v>
      </c>
      <c r="D8">
        <f>0.65*0.2*B8</f>
        <v>0.65</v>
      </c>
    </row>
    <row r="9" spans="1:5" x14ac:dyDescent="0.2">
      <c r="B9">
        <v>6</v>
      </c>
      <c r="C9">
        <f t="shared" si="0"/>
        <v>0.39</v>
      </c>
    </row>
    <row r="10" spans="1:5" x14ac:dyDescent="0.2">
      <c r="B10">
        <v>7</v>
      </c>
      <c r="C10">
        <f t="shared" si="0"/>
        <v>0.45500000000000002</v>
      </c>
    </row>
    <row r="11" spans="1:5" x14ac:dyDescent="0.2">
      <c r="B11">
        <v>8</v>
      </c>
      <c r="C11">
        <f t="shared" si="0"/>
        <v>0.52</v>
      </c>
    </row>
    <row r="12" spans="1:5" x14ac:dyDescent="0.2">
      <c r="B12">
        <v>9</v>
      </c>
      <c r="C12">
        <f t="shared" si="0"/>
        <v>0.58499999999999996</v>
      </c>
    </row>
    <row r="13" spans="1:5" x14ac:dyDescent="0.2">
      <c r="B13">
        <v>10</v>
      </c>
      <c r="C13">
        <f t="shared" si="0"/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2018-02-09T03:12:01Z</dcterms:created>
  <dcterms:modified xsi:type="dcterms:W3CDTF">2018-02-21T21:55:26Z</dcterms:modified>
</cp:coreProperties>
</file>