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OneDrive\Documentos\"/>
    </mc:Choice>
  </mc:AlternateContent>
  <xr:revisionPtr revIDLastSave="0" documentId="13_ncr:1_{12F66852-89CF-403B-8901-2D47234493F3}" xr6:coauthVersionLast="47" xr6:coauthVersionMax="47" xr10:uidLastSave="{00000000-0000-0000-0000-000000000000}"/>
  <bookViews>
    <workbookView xWindow="-98" yWindow="-98" windowWidth="20715" windowHeight="13276" xr2:uid="{DF4C03E7-26B4-42B4-8702-91DF86B16968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" l="1"/>
  <c r="E4" i="1"/>
  <c r="G5" i="1"/>
  <c r="G4" i="1" s="1"/>
  <c r="H5" i="1" l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H6" i="1" s="1"/>
  <c r="G6" i="1"/>
  <c r="H6" i="1"/>
  <c r="W6" i="1"/>
  <c r="N4" i="1"/>
  <c r="AB6" i="1"/>
  <c r="X6" i="1"/>
  <c r="T6" i="1"/>
  <c r="P6" i="1"/>
  <c r="L6" i="1"/>
  <c r="AE6" i="1"/>
  <c r="AA6" i="1"/>
  <c r="S6" i="1"/>
  <c r="O6" i="1"/>
  <c r="K6" i="1"/>
  <c r="AD6" i="1"/>
  <c r="Z6" i="1"/>
  <c r="V6" i="1"/>
  <c r="R6" i="1"/>
  <c r="N6" i="1"/>
  <c r="J6" i="1"/>
  <c r="U4" i="1"/>
  <c r="AG6" i="1"/>
  <c r="AC6" i="1"/>
  <c r="Y6" i="1"/>
  <c r="U6" i="1"/>
  <c r="Q6" i="1"/>
  <c r="M6" i="1"/>
  <c r="I6" i="1"/>
  <c r="AB4" i="1"/>
  <c r="AF6" i="1" l="1"/>
</calcChain>
</file>

<file path=xl/sharedStrings.xml><?xml version="1.0" encoding="utf-8"?>
<sst xmlns="http://schemas.openxmlformats.org/spreadsheetml/2006/main" count="113" uniqueCount="86">
  <si>
    <t>TAREA</t>
  </si>
  <si>
    <t>RESPONSABLE</t>
  </si>
  <si>
    <t>PROGRESO</t>
  </si>
  <si>
    <t>INICIO</t>
  </si>
  <si>
    <t>FIN</t>
  </si>
  <si>
    <t xml:space="preserve"> Fase 1: Planificación </t>
  </si>
  <si>
    <t>Coordinar la reunión inicial con el cliente.</t>
  </si>
  <si>
    <t>Definir los objetivos y requisitos del proyecto.</t>
  </si>
  <si>
    <t>Participar en la reunión inicial para comprender los requisitos técnicos.</t>
  </si>
  <si>
    <t>Analizar los requisitos del cliente para la interfaz de usuario.</t>
  </si>
  <si>
    <t>Comenzar a crear prototipos iniciales.</t>
  </si>
  <si>
    <t>Investigar las tendencias actuales en redes sociales.</t>
  </si>
  <si>
    <t>Analizar estrategias de marketing para la futura plataforma.</t>
  </si>
  <si>
    <t>Colaborar con el líder del proyecto para establecer plazos y recursos.</t>
  </si>
  <si>
    <t>Fase 2: Diseño</t>
  </si>
  <si>
    <t>Supervisar el progreso del diseño y la preparación para el desarrollo.</t>
  </si>
  <si>
    <t>Coordinar la retroalimentación del cliente.</t>
  </si>
  <si>
    <t>Colaborar estrechamente con el diseñador para garantizar la viabilidad técnica del diseño.</t>
  </si>
  <si>
    <t>Iniciar la configuración del entorno de desarrollo.</t>
  </si>
  <si>
    <t>Finalizar los prototipos de diseño.</t>
  </si>
  <si>
    <t>Colaborar con el desarrollador para ajustar el diseño según sea necesario.</t>
  </si>
  <si>
    <t>Participar en la definición de estrategias de marketing basadas en el diseño de la interfaz.</t>
  </si>
  <si>
    <t>Prepararse para la promoción futura.</t>
  </si>
  <si>
    <t>Supervisar el progreso del desarrollo.</t>
  </si>
  <si>
    <t>Coordinar reuniones regulares para evaluar el avance.</t>
  </si>
  <si>
    <t>Dirigir el equipo de desarrollo en la implementación de la lógica del servidor y las funcionalidades principales.</t>
  </si>
  <si>
    <t>Informar al líder del proyecto sobre los hitos alcanzados.</t>
  </si>
  <si>
    <t>Colaborar con el desarrollador en la implementación del diseño.</t>
  </si>
  <si>
    <t>Realizar pruebas de interfaz de usuario.</t>
  </si>
  <si>
    <t>Colaborar con el equipo de desarrollo para asegurar la integración de funciones sociales.</t>
  </si>
  <si>
    <t>Preparar estrategias de lanzamiento.</t>
  </si>
  <si>
    <t>Fase 4: Implementación y Pruebas</t>
  </si>
  <si>
    <t>Coordinar pruebas y evaluaciones.</t>
  </si>
  <si>
    <t>Asegurarse de que las funcionalidades clave estén implementadas correctamente.</t>
  </si>
  <si>
    <t>Supervisar las pruebas de funcionalidad.</t>
  </si>
  <si>
    <t>Corregir errores identificados durante las pruebas.</t>
  </si>
  <si>
    <t>Realizar pruebas finales de la interfaz de usuario.</t>
  </si>
  <si>
    <t>Colaborar con el desarrollador para ajustes finales</t>
  </si>
  <si>
    <t>Preparar estrategias de lanzamiento y marketing.</t>
  </si>
  <si>
    <t>Coordinar con el equipo para asegurar una comunicación coherente.</t>
  </si>
  <si>
    <t>JESUS</t>
  </si>
  <si>
    <t xml:space="preserve">JESUS </t>
  </si>
  <si>
    <t>CELMIRA</t>
  </si>
  <si>
    <t>NATALY</t>
  </si>
  <si>
    <t>ANA MARIA</t>
  </si>
  <si>
    <t>INICIO DEL PROYECTO</t>
  </si>
  <si>
    <t xml:space="preserve"> </t>
  </si>
  <si>
    <t>PROYECTO BYTEBLEND</t>
  </si>
  <si>
    <t>NOMBRE : JESUS EDUARDO SARMIENTO ORTIZ</t>
  </si>
  <si>
    <t>FASE 3: DESARROLLO</t>
  </si>
  <si>
    <t>CANTIDAD</t>
  </si>
  <si>
    <t>VALOR UNITARIO</t>
  </si>
  <si>
    <t>VALOR TOTAL</t>
  </si>
  <si>
    <t>DETALLES</t>
  </si>
  <si>
    <t>Estructura de costos del proyecto: Creación de un plan del tipo red social llamada byteblend</t>
  </si>
  <si>
    <t xml:space="preserve"> CONCEPTO</t>
  </si>
  <si>
    <t xml:space="preserve">Honorarios del Analista de Requerimientos   </t>
  </si>
  <si>
    <t>Recopilación de Información de Usuarios</t>
  </si>
  <si>
    <t>Herramientas y Software</t>
  </si>
  <si>
    <t>Gastos Generales</t>
  </si>
  <si>
    <t>Una buena estructura en la página web</t>
  </si>
  <si>
    <t>Diseño adaptable para todo tipo de dispositivos</t>
  </si>
  <si>
    <t>Página web optimizada para buscadores</t>
  </si>
  <si>
    <t>Herramientas y Software para licencias de software técnico.</t>
  </si>
  <si>
    <t>La elaboración del concepto gráfico.</t>
  </si>
  <si>
    <t>Analisis de los requisitos tecnicos.</t>
  </si>
  <si>
    <t>El análisis de los requerimientos de los usuarios.</t>
  </si>
  <si>
    <t>Honorarios del diseñador gráfico.</t>
  </si>
  <si>
    <t>Costos asociados a la compra de software de diseño.</t>
  </si>
  <si>
    <t>Gastos relacionados con la creación de prototipos o maquetas.</t>
  </si>
  <si>
    <t>Licencias de los programas adobe de diseños</t>
  </si>
  <si>
    <t>Costos del desarrollo del producto</t>
  </si>
  <si>
    <t>Honorarios de los Desarrolladores por hora o  por el proyecto.</t>
  </si>
  <si>
    <t>Licencias de software y herramientas de desarrollo</t>
  </si>
  <si>
    <t>Gastos de desarrollo, pruebas y revisiones</t>
  </si>
  <si>
    <t>Posibles costos de formación para el equipo</t>
  </si>
  <si>
    <t>Hosting</t>
  </si>
  <si>
    <t>Posibles costos adicionales por ancho de banda o almacenamiento adicional</t>
  </si>
  <si>
    <t>Costos mensuales o anuales del servicio de hosting GODADDY</t>
  </si>
  <si>
    <t>Posibles costos de renovación GODADDY</t>
  </si>
  <si>
    <t>Mantenimiento</t>
  </si>
  <si>
    <t>Gestores de contenidos y otros necesarios</t>
  </si>
  <si>
    <t>Costos asociados a la adquisición de sistemas de gestión de contenidos (CMS) u otras herramientas necesarias</t>
  </si>
  <si>
    <t>Posibles costos de personalización o desarrollo adicional</t>
  </si>
  <si>
    <t>Dominio por un año WWW.</t>
  </si>
  <si>
    <t>VALOR TOTAL DEL PROYECTO BYTEBLEND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</si>
</sst>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\ #,##0;[Red]\-&quot;$&quot;\ #,##0"/>
    <numFmt numFmtId="164" formatCode="d/mm/yyyy;@"/>
    <numFmt numFmtId="165" formatCode="ddd\ \,dd/mm/yyyy"/>
    <numFmt numFmtId="166" formatCode="dd/mm/yyyy;@"/>
    <numFmt numFmtId="167" formatCode="dd"/>
    <numFmt numFmtId="168" formatCode="ddd\,dd/mm/yyyy"/>
    <numFmt numFmtId="169" formatCode="#,##0.0;[Red]#,##0.0"/>
    <numFmt numFmtId="174" formatCode="&quot;$&quot;\ #,##0.0;[Red]\-&quot;$&quot;\ #,##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u/>
      <sz val="11"/>
      <color theme="1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sz val="8"/>
      <color theme="0"/>
      <name val="Arial"/>
      <family val="2"/>
    </font>
    <font>
      <u/>
      <sz val="11"/>
      <color theme="1"/>
      <name val="Calibri"/>
      <family val="2"/>
      <scheme val="minor"/>
    </font>
    <font>
      <b/>
      <sz val="20"/>
      <color theme="8"/>
      <name val="Arial"/>
      <family val="2"/>
    </font>
    <font>
      <b/>
      <sz val="2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theme="0" tint="-0.24994659260841701"/>
      </right>
      <top style="thick">
        <color auto="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auto="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auto="1"/>
      </right>
      <top style="thick">
        <color auto="1"/>
      </top>
      <bottom style="thick">
        <color theme="0" tint="-0.24994659260841701"/>
      </bottom>
      <diagonal/>
    </border>
    <border>
      <left style="thick">
        <color auto="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auto="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/>
      <top style="thick">
        <color auto="1"/>
      </top>
      <bottom style="thick">
        <color theme="0" tint="-0.24994659260841701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0" xfId="0" applyFont="1" applyFill="1" applyAlignment="1">
      <alignment horizontal="center"/>
    </xf>
    <xf numFmtId="0" fontId="6" fillId="2" borderId="0" xfId="0" applyFont="1" applyFill="1"/>
    <xf numFmtId="167" fontId="8" fillId="2" borderId="0" xfId="0" applyNumberFormat="1" applyFont="1" applyFill="1" applyAlignment="1">
      <alignment horizontal="center"/>
    </xf>
    <xf numFmtId="167" fontId="7" fillId="5" borderId="3" xfId="0" applyNumberFormat="1" applyFont="1" applyFill="1" applyBorder="1" applyAlignment="1">
      <alignment horizontal="center"/>
    </xf>
    <xf numFmtId="167" fontId="7" fillId="5" borderId="0" xfId="0" applyNumberFormat="1" applyFont="1" applyFill="1" applyAlignment="1">
      <alignment horizontal="center"/>
    </xf>
    <xf numFmtId="167" fontId="7" fillId="5" borderId="7" xfId="0" applyNumberFormat="1" applyFont="1" applyFill="1" applyBorder="1" applyAlignment="1">
      <alignment horizontal="center"/>
    </xf>
    <xf numFmtId="167" fontId="7" fillId="5" borderId="8" xfId="0" applyNumberFormat="1" applyFont="1" applyFill="1" applyBorder="1" applyAlignment="1">
      <alignment horizontal="center"/>
    </xf>
    <xf numFmtId="167" fontId="7" fillId="5" borderId="12" xfId="0" applyNumberFormat="1" applyFont="1" applyFill="1" applyBorder="1" applyAlignment="1">
      <alignment horizontal="center"/>
    </xf>
    <xf numFmtId="167" fontId="7" fillId="5" borderId="13" xfId="0" applyNumberFormat="1" applyFont="1" applyFill="1" applyBorder="1" applyAlignment="1">
      <alignment horizontal="center"/>
    </xf>
    <xf numFmtId="167" fontId="7" fillId="5" borderId="15" xfId="0" applyNumberFormat="1" applyFont="1" applyFill="1" applyBorder="1" applyAlignment="1">
      <alignment horizontal="center"/>
    </xf>
    <xf numFmtId="167" fontId="8" fillId="2" borderId="7" xfId="0" applyNumberFormat="1" applyFont="1" applyFill="1" applyBorder="1" applyAlignment="1">
      <alignment horizontal="center"/>
    </xf>
    <xf numFmtId="167" fontId="8" fillId="2" borderId="8" xfId="0" applyNumberFormat="1" applyFont="1" applyFill="1" applyBorder="1" applyAlignment="1">
      <alignment horizontal="center"/>
    </xf>
    <xf numFmtId="0" fontId="6" fillId="6" borderId="0" xfId="0" applyFont="1" applyFill="1"/>
    <xf numFmtId="0" fontId="2" fillId="0" borderId="16" xfId="0" applyFont="1" applyBorder="1"/>
    <xf numFmtId="0" fontId="0" fillId="0" borderId="16" xfId="0" applyBorder="1"/>
    <xf numFmtId="164" fontId="0" fillId="0" borderId="16" xfId="0" applyNumberFormat="1" applyBorder="1"/>
    <xf numFmtId="0" fontId="1" fillId="0" borderId="16" xfId="0" applyFont="1" applyBorder="1"/>
    <xf numFmtId="9" fontId="0" fillId="0" borderId="16" xfId="0" applyNumberForma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4" fontId="1" fillId="0" borderId="16" xfId="0" applyNumberFormat="1" applyFont="1" applyBorder="1" applyAlignment="1">
      <alignment horizontal="center"/>
    </xf>
    <xf numFmtId="0" fontId="4" fillId="0" borderId="16" xfId="0" applyFont="1" applyBorder="1"/>
    <xf numFmtId="164" fontId="0" fillId="0" borderId="16" xfId="0" applyNumberFormat="1" applyBorder="1" applyAlignment="1">
      <alignment horizontal="center"/>
    </xf>
    <xf numFmtId="0" fontId="9" fillId="0" borderId="16" xfId="0" applyFont="1" applyBorder="1"/>
    <xf numFmtId="0" fontId="2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7" fontId="0" fillId="0" borderId="0" xfId="0" applyNumberFormat="1"/>
    <xf numFmtId="0" fontId="10" fillId="2" borderId="0" xfId="0" applyFont="1" applyFill="1"/>
    <xf numFmtId="0" fontId="0" fillId="2" borderId="0" xfId="0" applyFill="1"/>
    <xf numFmtId="0" fontId="3" fillId="8" borderId="17" xfId="0" applyFont="1" applyFill="1" applyBorder="1" applyAlignment="1">
      <alignment horizontal="center"/>
    </xf>
    <xf numFmtId="168" fontId="2" fillId="5" borderId="9" xfId="0" applyNumberFormat="1" applyFont="1" applyFill="1" applyBorder="1" applyAlignment="1">
      <alignment horizontal="left" vertical="center"/>
    </xf>
    <xf numFmtId="168" fontId="2" fillId="5" borderId="10" xfId="0" applyNumberFormat="1" applyFont="1" applyFill="1" applyBorder="1" applyAlignment="1">
      <alignment horizontal="left" vertical="center"/>
    </xf>
    <xf numFmtId="168" fontId="2" fillId="5" borderId="11" xfId="0" applyNumberFormat="1" applyFont="1" applyFill="1" applyBorder="1" applyAlignment="1">
      <alignment horizontal="left" vertical="center"/>
    </xf>
    <xf numFmtId="165" fontId="5" fillId="3" borderId="1" xfId="0" applyNumberFormat="1" applyFont="1" applyFill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8" fontId="2" fillId="5" borderId="4" xfId="0" applyNumberFormat="1" applyFont="1" applyFill="1" applyBorder="1" applyAlignment="1">
      <alignment horizontal="left" vertical="center"/>
    </xf>
    <xf numFmtId="168" fontId="2" fillId="5" borderId="5" xfId="0" applyNumberFormat="1" applyFont="1" applyFill="1" applyBorder="1" applyAlignment="1">
      <alignment horizontal="left" vertical="center"/>
    </xf>
    <xf numFmtId="168" fontId="2" fillId="5" borderId="6" xfId="0" applyNumberFormat="1" applyFont="1" applyFill="1" applyBorder="1" applyAlignment="1">
      <alignment horizontal="left" vertical="center"/>
    </xf>
    <xf numFmtId="168" fontId="2" fillId="5" borderId="14" xfId="0" applyNumberFormat="1" applyFont="1" applyFill="1" applyBorder="1" applyAlignment="1">
      <alignment horizontal="left" vertical="center"/>
    </xf>
    <xf numFmtId="0" fontId="2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vertical="top"/>
    </xf>
    <xf numFmtId="0" fontId="1" fillId="3" borderId="17" xfId="0" applyFont="1" applyFill="1" applyBorder="1"/>
    <xf numFmtId="0" fontId="0" fillId="3" borderId="17" xfId="0" applyFill="1" applyBorder="1"/>
    <xf numFmtId="0" fontId="1" fillId="3" borderId="17" xfId="0" applyFont="1" applyFill="1" applyBorder="1" applyAlignment="1">
      <alignment horizontal="left"/>
    </xf>
    <xf numFmtId="0" fontId="2" fillId="9" borderId="18" xfId="0" applyFon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4" fontId="2" fillId="7" borderId="18" xfId="0" applyNumberFormat="1" applyFont="1" applyFill="1" applyBorder="1" applyAlignment="1">
      <alignment horizontal="center" vertical="center"/>
    </xf>
    <xf numFmtId="169" fontId="2" fillId="7" borderId="18" xfId="0" applyNumberFormat="1" applyFont="1" applyFill="1" applyBorder="1" applyAlignment="1">
      <alignment horizontal="center" vertical="center"/>
    </xf>
    <xf numFmtId="4" fontId="2" fillId="7" borderId="19" xfId="0" applyNumberFormat="1" applyFont="1" applyFill="1" applyBorder="1" applyAlignment="1">
      <alignment horizontal="center" vertical="center"/>
    </xf>
    <xf numFmtId="169" fontId="2" fillId="7" borderId="19" xfId="0" applyNumberFormat="1" applyFont="1" applyFill="1" applyBorder="1" applyAlignment="1">
      <alignment horizontal="center" vertical="center"/>
    </xf>
    <xf numFmtId="4" fontId="2" fillId="7" borderId="20" xfId="0" applyNumberFormat="1" applyFont="1" applyFill="1" applyBorder="1" applyAlignment="1">
      <alignment horizontal="center" vertical="center"/>
    </xf>
    <xf numFmtId="169" fontId="2" fillId="7" borderId="20" xfId="0" applyNumberFormat="1" applyFont="1" applyFill="1" applyBorder="1" applyAlignment="1">
      <alignment horizontal="center" vertical="center"/>
    </xf>
    <xf numFmtId="6" fontId="2" fillId="7" borderId="18" xfId="0" applyNumberFormat="1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174" fontId="2" fillId="10" borderId="18" xfId="0" applyNumberFormat="1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/>
    </xf>
    <xf numFmtId="0" fontId="11" fillId="11" borderId="4" xfId="0" applyFont="1" applyFill="1" applyBorder="1" applyAlignment="1">
      <alignment horizontal="left"/>
    </xf>
    <xf numFmtId="0" fontId="11" fillId="11" borderId="5" xfId="0" applyFont="1" applyFill="1" applyBorder="1" applyAlignment="1">
      <alignment horizontal="left"/>
    </xf>
    <xf numFmtId="0" fontId="11" fillId="11" borderId="6" xfId="0" applyFont="1" applyFill="1" applyBorder="1" applyAlignment="1">
      <alignment horizontal="left"/>
    </xf>
    <xf numFmtId="0" fontId="11" fillId="11" borderId="22" xfId="0" applyFont="1" applyFill="1" applyBorder="1" applyAlignment="1">
      <alignment horizontal="left"/>
    </xf>
    <xf numFmtId="0" fontId="11" fillId="11" borderId="23" xfId="0" applyFont="1" applyFill="1" applyBorder="1" applyAlignment="1">
      <alignment horizontal="left"/>
    </xf>
    <xf numFmtId="0" fontId="11" fillId="11" borderId="24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</cellXfs>
  <cellStyles count="1">
    <cellStyle name="Normal" xfId="0" builtinId="0"/>
  </cellStyles>
  <dxfs count="7"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78DA-6C8A-4E73-8D2E-F7AE7AAD55B6}">
  <dimension ref="A1:AH43"/>
  <sheetViews>
    <sheetView showGridLines="0" tabSelected="1" topLeftCell="A2" zoomScaleNormal="100" workbookViewId="0">
      <selection activeCell="G6" sqref="G6"/>
    </sheetView>
  </sheetViews>
  <sheetFormatPr baseColWidth="10" defaultRowHeight="14.25" x14ac:dyDescent="0.45"/>
  <cols>
    <col min="1" max="1" width="95.265625" customWidth="1"/>
    <col min="2" max="2" width="16.796875" customWidth="1"/>
    <col min="3" max="5" width="11.59765625" customWidth="1"/>
    <col min="6" max="6" width="3.59765625" customWidth="1"/>
    <col min="7" max="7" width="4.86328125" customWidth="1"/>
    <col min="8" max="34" width="3.59765625" customWidth="1"/>
  </cols>
  <sheetData>
    <row r="1" spans="1:34" ht="36.75" customHeight="1" x14ac:dyDescent="0.7">
      <c r="A1" s="29" t="s">
        <v>47</v>
      </c>
      <c r="D1" s="28"/>
    </row>
    <row r="2" spans="1:34" ht="26.25" customHeight="1" x14ac:dyDescent="0.7">
      <c r="A2" s="29" t="s">
        <v>48</v>
      </c>
    </row>
    <row r="3" spans="1:34" ht="14.65" thickBot="1" x14ac:dyDescent="0.5">
      <c r="A3" s="30"/>
    </row>
    <row r="4" spans="1:34" ht="20" customHeight="1" thickTop="1" thickBot="1" x14ac:dyDescent="0.5">
      <c r="A4" s="30"/>
      <c r="D4" s="26">
        <v>0</v>
      </c>
      <c r="E4" s="27">
        <f>D5+D4</f>
        <v>45231</v>
      </c>
      <c r="G4" s="39">
        <f>G5</f>
        <v>45231</v>
      </c>
      <c r="H4" s="40"/>
      <c r="I4" s="40"/>
      <c r="J4" s="40"/>
      <c r="K4" s="40"/>
      <c r="L4" s="40"/>
      <c r="M4" s="41"/>
      <c r="N4" s="32">
        <f>N5</f>
        <v>45238</v>
      </c>
      <c r="O4" s="33"/>
      <c r="P4" s="33"/>
      <c r="Q4" s="33"/>
      <c r="R4" s="33"/>
      <c r="S4" s="33"/>
      <c r="T4" s="34"/>
      <c r="U4" s="32">
        <f>U5</f>
        <v>45245</v>
      </c>
      <c r="V4" s="33"/>
      <c r="W4" s="33"/>
      <c r="X4" s="33"/>
      <c r="Y4" s="33"/>
      <c r="Z4" s="33"/>
      <c r="AA4" s="42"/>
      <c r="AB4" s="32">
        <f>AB5</f>
        <v>45252</v>
      </c>
      <c r="AC4" s="33"/>
      <c r="AD4" s="33"/>
      <c r="AE4" s="33"/>
      <c r="AF4" s="33"/>
      <c r="AG4" s="33"/>
      <c r="AH4" s="34"/>
    </row>
    <row r="5" spans="1:34" ht="15" thickTop="1" thickBot="1" x14ac:dyDescent="0.5">
      <c r="A5" s="30"/>
      <c r="B5" s="37" t="s">
        <v>45</v>
      </c>
      <c r="C5" s="38"/>
      <c r="D5" s="35">
        <v>45231</v>
      </c>
      <c r="E5" s="36"/>
      <c r="F5" s="13"/>
      <c r="G5" s="6">
        <f>D5</f>
        <v>45231</v>
      </c>
      <c r="H5" s="5">
        <f t="shared" ref="H5:AH5" si="0">G5+1</f>
        <v>45232</v>
      </c>
      <c r="I5" s="5">
        <f t="shared" si="0"/>
        <v>45233</v>
      </c>
      <c r="J5" s="5">
        <f t="shared" si="0"/>
        <v>45234</v>
      </c>
      <c r="K5" s="5">
        <f t="shared" si="0"/>
        <v>45235</v>
      </c>
      <c r="L5" s="5">
        <f t="shared" si="0"/>
        <v>45236</v>
      </c>
      <c r="M5" s="7">
        <f t="shared" si="0"/>
        <v>45237</v>
      </c>
      <c r="N5" s="8">
        <f t="shared" si="0"/>
        <v>45238</v>
      </c>
      <c r="O5" s="4">
        <f t="shared" si="0"/>
        <v>45239</v>
      </c>
      <c r="P5" s="4">
        <f t="shared" si="0"/>
        <v>45240</v>
      </c>
      <c r="Q5" s="4">
        <f t="shared" si="0"/>
        <v>45241</v>
      </c>
      <c r="R5" s="4">
        <f t="shared" si="0"/>
        <v>45242</v>
      </c>
      <c r="S5" s="4">
        <f t="shared" si="0"/>
        <v>45243</v>
      </c>
      <c r="T5" s="9">
        <f t="shared" si="0"/>
        <v>45244</v>
      </c>
      <c r="U5" s="8">
        <f t="shared" si="0"/>
        <v>45245</v>
      </c>
      <c r="V5" s="4">
        <f t="shared" si="0"/>
        <v>45246</v>
      </c>
      <c r="W5" s="4">
        <f t="shared" si="0"/>
        <v>45247</v>
      </c>
      <c r="X5" s="4">
        <f t="shared" si="0"/>
        <v>45248</v>
      </c>
      <c r="Y5" s="4">
        <f t="shared" si="0"/>
        <v>45249</v>
      </c>
      <c r="Z5" s="4">
        <f t="shared" si="0"/>
        <v>45250</v>
      </c>
      <c r="AA5" s="10">
        <f t="shared" si="0"/>
        <v>45251</v>
      </c>
      <c r="AB5" s="8">
        <f t="shared" si="0"/>
        <v>45252</v>
      </c>
      <c r="AC5" s="4">
        <f t="shared" si="0"/>
        <v>45253</v>
      </c>
      <c r="AD5" s="4">
        <f t="shared" si="0"/>
        <v>45254</v>
      </c>
      <c r="AE5" s="4">
        <f t="shared" si="0"/>
        <v>45255</v>
      </c>
      <c r="AF5" s="4">
        <f t="shared" si="0"/>
        <v>45256</v>
      </c>
      <c r="AG5" s="4">
        <f t="shared" si="0"/>
        <v>45257</v>
      </c>
      <c r="AH5" s="9">
        <f t="shared" si="0"/>
        <v>45258</v>
      </c>
    </row>
    <row r="6" spans="1:34" ht="20" customHeight="1" thickTop="1" thickBot="1" x14ac:dyDescent="0.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2"/>
      <c r="G6" s="3" t="str">
        <f>UPPER(TEXT(G5,"ddd"))</f>
        <v>MIÉ</v>
      </c>
      <c r="H6" s="3" t="str">
        <f>UPPER(TEXT(H5,"ddd"))</f>
        <v>JUE</v>
      </c>
      <c r="I6" s="3" t="str">
        <f t="shared" ref="I6:AH6" si="1">UPPER(TEXT(I5,"ddd"))</f>
        <v>VIE</v>
      </c>
      <c r="J6" s="3" t="str">
        <f t="shared" si="1"/>
        <v>SÁB</v>
      </c>
      <c r="K6" s="3" t="str">
        <f t="shared" si="1"/>
        <v>DOM</v>
      </c>
      <c r="L6" s="3" t="str">
        <f t="shared" si="1"/>
        <v>LUN</v>
      </c>
      <c r="M6" s="3" t="str">
        <f t="shared" si="1"/>
        <v>MAR</v>
      </c>
      <c r="N6" s="3" t="str">
        <f t="shared" si="1"/>
        <v>MIÉ</v>
      </c>
      <c r="O6" s="3" t="str">
        <f t="shared" si="1"/>
        <v>JUE</v>
      </c>
      <c r="P6" s="3" t="str">
        <f t="shared" si="1"/>
        <v>VIE</v>
      </c>
      <c r="Q6" s="3" t="str">
        <f t="shared" si="1"/>
        <v>SÁB</v>
      </c>
      <c r="R6" s="3" t="str">
        <f t="shared" si="1"/>
        <v>DOM</v>
      </c>
      <c r="S6" s="3" t="str">
        <f t="shared" si="1"/>
        <v>LUN</v>
      </c>
      <c r="T6" s="3" t="str">
        <f t="shared" si="1"/>
        <v>MAR</v>
      </c>
      <c r="U6" s="3" t="str">
        <f t="shared" si="1"/>
        <v>MIÉ</v>
      </c>
      <c r="V6" s="3" t="str">
        <f t="shared" si="1"/>
        <v>JUE</v>
      </c>
      <c r="W6" s="3" t="str">
        <f t="shared" si="1"/>
        <v>VIE</v>
      </c>
      <c r="X6" s="3" t="str">
        <f t="shared" si="1"/>
        <v>SÁB</v>
      </c>
      <c r="Y6" s="3" t="str">
        <f t="shared" si="1"/>
        <v>DOM</v>
      </c>
      <c r="Z6" s="3" t="str">
        <f t="shared" si="1"/>
        <v>LUN</v>
      </c>
      <c r="AA6" s="3" t="str">
        <f t="shared" si="1"/>
        <v>MAR</v>
      </c>
      <c r="AB6" s="11" t="str">
        <f t="shared" si="1"/>
        <v>MIÉ</v>
      </c>
      <c r="AC6" s="3" t="str">
        <f t="shared" si="1"/>
        <v>JUE</v>
      </c>
      <c r="AD6" s="3" t="str">
        <f t="shared" si="1"/>
        <v>VIE</v>
      </c>
      <c r="AE6" s="3" t="str">
        <f t="shared" si="1"/>
        <v>SÁB</v>
      </c>
      <c r="AF6" s="3" t="str">
        <f t="shared" si="1"/>
        <v>DOM</v>
      </c>
      <c r="AG6" s="3" t="str">
        <f t="shared" si="1"/>
        <v>LUN</v>
      </c>
      <c r="AH6" s="12" t="str">
        <f t="shared" si="1"/>
        <v>MAR</v>
      </c>
    </row>
    <row r="7" spans="1:34" ht="15" thickTop="1" thickBot="1" x14ac:dyDescent="0.5">
      <c r="A7" s="14" t="s">
        <v>5</v>
      </c>
      <c r="B7" s="15"/>
      <c r="C7" s="15"/>
      <c r="D7" s="16"/>
      <c r="E7" s="16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spans="1:34" ht="15" thickTop="1" thickBot="1" x14ac:dyDescent="0.5">
      <c r="A8" s="17" t="s">
        <v>6</v>
      </c>
      <c r="B8" s="24" t="s">
        <v>41</v>
      </c>
      <c r="C8" s="18">
        <v>0.4</v>
      </c>
      <c r="D8" s="19">
        <v>45231</v>
      </c>
      <c r="E8" s="19">
        <v>45237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ht="15" thickTop="1" thickBot="1" x14ac:dyDescent="0.5">
      <c r="A9" s="17" t="s">
        <v>7</v>
      </c>
      <c r="B9" s="24" t="s">
        <v>40</v>
      </c>
      <c r="C9" s="18">
        <v>0.55000000000000004</v>
      </c>
      <c r="D9" s="19">
        <v>45231</v>
      </c>
      <c r="E9" s="19">
        <v>45237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</row>
    <row r="10" spans="1:34" ht="15" thickTop="1" thickBot="1" x14ac:dyDescent="0.5">
      <c r="A10" s="17" t="s">
        <v>13</v>
      </c>
      <c r="B10" s="24" t="s">
        <v>42</v>
      </c>
      <c r="C10" s="18">
        <v>0.4</v>
      </c>
      <c r="D10" s="19">
        <v>45231</v>
      </c>
      <c r="E10" s="20">
        <v>45237</v>
      </c>
      <c r="F10" s="15"/>
      <c r="G10" s="15"/>
      <c r="H10" s="15"/>
      <c r="I10" s="15"/>
      <c r="J10" s="15"/>
      <c r="K10" s="15" t="s">
        <v>46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ht="15" thickTop="1" thickBot="1" x14ac:dyDescent="0.5">
      <c r="A11" s="17" t="s">
        <v>8</v>
      </c>
      <c r="B11" s="24" t="s">
        <v>42</v>
      </c>
      <c r="C11" s="18">
        <v>0.3</v>
      </c>
      <c r="D11" s="19">
        <v>45231</v>
      </c>
      <c r="E11" s="19">
        <v>45237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</row>
    <row r="12" spans="1:34" ht="15" thickTop="1" thickBot="1" x14ac:dyDescent="0.5">
      <c r="A12" s="17" t="s">
        <v>9</v>
      </c>
      <c r="B12" s="24" t="s">
        <v>43</v>
      </c>
      <c r="C12" s="18">
        <v>0.4</v>
      </c>
      <c r="D12" s="19">
        <v>45231</v>
      </c>
      <c r="E12" s="19">
        <v>45237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ht="15" thickTop="1" thickBot="1" x14ac:dyDescent="0.5">
      <c r="A13" s="17" t="s">
        <v>10</v>
      </c>
      <c r="B13" s="24" t="s">
        <v>43</v>
      </c>
      <c r="C13" s="18">
        <v>0.6</v>
      </c>
      <c r="D13" s="19">
        <v>45231</v>
      </c>
      <c r="E13" s="19">
        <v>45237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spans="1:34" ht="15" thickTop="1" thickBot="1" x14ac:dyDescent="0.5">
      <c r="A14" s="17" t="s">
        <v>11</v>
      </c>
      <c r="B14" s="24" t="s">
        <v>44</v>
      </c>
      <c r="C14" s="18">
        <v>0.3</v>
      </c>
      <c r="D14" s="19">
        <v>45231</v>
      </c>
      <c r="E14" s="19">
        <v>45237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ht="15" thickTop="1" thickBot="1" x14ac:dyDescent="0.5">
      <c r="A15" s="17" t="s">
        <v>12</v>
      </c>
      <c r="B15" s="24" t="s">
        <v>44</v>
      </c>
      <c r="C15" s="18">
        <v>0.54</v>
      </c>
      <c r="D15" s="19">
        <v>45231</v>
      </c>
      <c r="E15" s="19">
        <v>45237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spans="1:34" ht="15" thickTop="1" thickBot="1" x14ac:dyDescent="0.5">
      <c r="A16" s="14" t="s">
        <v>14</v>
      </c>
      <c r="B16" s="25"/>
      <c r="C16" s="18"/>
      <c r="D16" s="19"/>
      <c r="E16" s="19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ht="15" thickTop="1" thickBot="1" x14ac:dyDescent="0.5">
      <c r="A17" s="17" t="s">
        <v>15</v>
      </c>
      <c r="B17" s="24" t="s">
        <v>41</v>
      </c>
      <c r="C17" s="18">
        <v>0.7</v>
      </c>
      <c r="D17" s="19">
        <v>45237</v>
      </c>
      <c r="E17" s="19">
        <v>45244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:34" ht="15" thickTop="1" thickBot="1" x14ac:dyDescent="0.5">
      <c r="A18" s="17" t="s">
        <v>16</v>
      </c>
      <c r="B18" s="24" t="s">
        <v>40</v>
      </c>
      <c r="C18" s="18">
        <v>0.6</v>
      </c>
      <c r="D18" s="19">
        <v>45237</v>
      </c>
      <c r="E18" s="19">
        <v>45244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ht="15" thickTop="1" thickBot="1" x14ac:dyDescent="0.5">
      <c r="A19" s="17" t="s">
        <v>17</v>
      </c>
      <c r="B19" s="24" t="s">
        <v>42</v>
      </c>
      <c r="C19" s="18">
        <v>0.4</v>
      </c>
      <c r="D19" s="20">
        <v>45237</v>
      </c>
      <c r="E19" s="19">
        <v>45244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</row>
    <row r="20" spans="1:34" ht="15" thickTop="1" thickBot="1" x14ac:dyDescent="0.5">
      <c r="A20" s="17" t="s">
        <v>18</v>
      </c>
      <c r="B20" s="24" t="s">
        <v>42</v>
      </c>
      <c r="C20" s="18">
        <v>0.5</v>
      </c>
      <c r="D20" s="19">
        <v>45237</v>
      </c>
      <c r="E20" s="19">
        <v>45244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ht="15" thickTop="1" thickBot="1" x14ac:dyDescent="0.5">
      <c r="A21" s="17" t="s">
        <v>19</v>
      </c>
      <c r="B21" s="24" t="s">
        <v>43</v>
      </c>
      <c r="C21" s="18">
        <v>0.65</v>
      </c>
      <c r="D21" s="19">
        <v>45237</v>
      </c>
      <c r="E21" s="19">
        <v>45244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</row>
    <row r="22" spans="1:34" ht="15" thickTop="1" thickBot="1" x14ac:dyDescent="0.5">
      <c r="A22" s="17" t="s">
        <v>20</v>
      </c>
      <c r="B22" s="24" t="s">
        <v>43</v>
      </c>
      <c r="C22" s="18">
        <v>0.55000000000000004</v>
      </c>
      <c r="D22" s="19">
        <v>45237</v>
      </c>
      <c r="E22" s="19">
        <v>45244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ht="15" thickTop="1" thickBot="1" x14ac:dyDescent="0.5">
      <c r="A23" s="17" t="s">
        <v>21</v>
      </c>
      <c r="B23" s="24" t="s">
        <v>44</v>
      </c>
      <c r="C23" s="18">
        <v>0.65</v>
      </c>
      <c r="D23" s="19">
        <v>45237</v>
      </c>
      <c r="E23" s="19">
        <v>45244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spans="1:34" ht="15" thickTop="1" thickBot="1" x14ac:dyDescent="0.5">
      <c r="A24" s="17" t="s">
        <v>22</v>
      </c>
      <c r="B24" s="24" t="s">
        <v>44</v>
      </c>
      <c r="C24" s="18">
        <v>0.45</v>
      </c>
      <c r="D24" s="19">
        <v>45237</v>
      </c>
      <c r="E24" s="19">
        <v>45244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ht="15" thickTop="1" thickBot="1" x14ac:dyDescent="0.5">
      <c r="A25" s="14" t="s">
        <v>49</v>
      </c>
      <c r="B25" s="25"/>
      <c r="C25" s="18"/>
      <c r="D25" s="19"/>
      <c r="E25" s="19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</row>
    <row r="26" spans="1:34" ht="15" thickTop="1" thickBot="1" x14ac:dyDescent="0.5">
      <c r="A26" s="17" t="s">
        <v>23</v>
      </c>
      <c r="B26" s="24" t="s">
        <v>41</v>
      </c>
      <c r="C26" s="18">
        <v>0.57999999999999996</v>
      </c>
      <c r="D26" s="19">
        <v>45244</v>
      </c>
      <c r="E26" s="19">
        <v>45251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ht="15" thickTop="1" thickBot="1" x14ac:dyDescent="0.5">
      <c r="A27" s="17" t="s">
        <v>24</v>
      </c>
      <c r="B27" s="24" t="s">
        <v>40</v>
      </c>
      <c r="C27" s="18">
        <v>0.34</v>
      </c>
      <c r="D27" s="19">
        <v>45244</v>
      </c>
      <c r="E27" s="19">
        <v>45251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spans="1:34" ht="15" thickTop="1" thickBot="1" x14ac:dyDescent="0.5">
      <c r="A28" s="17" t="s">
        <v>25</v>
      </c>
      <c r="B28" s="24" t="s">
        <v>42</v>
      </c>
      <c r="C28" s="18">
        <v>0.67</v>
      </c>
      <c r="D28" s="19">
        <v>45244</v>
      </c>
      <c r="E28" s="19">
        <v>45251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ht="15" thickTop="1" thickBot="1" x14ac:dyDescent="0.5">
      <c r="A29" s="17" t="s">
        <v>26</v>
      </c>
      <c r="B29" s="24" t="s">
        <v>42</v>
      </c>
      <c r="C29" s="18">
        <v>0.56000000000000005</v>
      </c>
      <c r="D29" s="19">
        <v>45244</v>
      </c>
      <c r="E29" s="19">
        <v>45251</v>
      </c>
      <c r="F29" s="15"/>
      <c r="G29" s="15"/>
      <c r="H29" s="15"/>
      <c r="I29" s="15"/>
      <c r="J29" s="15"/>
      <c r="K29" s="15"/>
      <c r="L29" s="15"/>
      <c r="M29" s="23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 spans="1:34" ht="15" thickTop="1" thickBot="1" x14ac:dyDescent="0.5">
      <c r="A30" s="17" t="s">
        <v>27</v>
      </c>
      <c r="B30" s="24" t="s">
        <v>43</v>
      </c>
      <c r="C30" s="18">
        <v>0.66</v>
      </c>
      <c r="D30" s="19">
        <v>45244</v>
      </c>
      <c r="E30" s="19">
        <v>45251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ht="15" thickTop="1" thickBot="1" x14ac:dyDescent="0.5">
      <c r="A31" s="17" t="s">
        <v>28</v>
      </c>
      <c r="B31" s="24" t="s">
        <v>43</v>
      </c>
      <c r="C31" s="18">
        <v>0.55000000000000004</v>
      </c>
      <c r="D31" s="19">
        <v>45244</v>
      </c>
      <c r="E31" s="19">
        <v>45251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 spans="1:34" ht="15" thickTop="1" thickBot="1" x14ac:dyDescent="0.5">
      <c r="A32" s="17" t="s">
        <v>29</v>
      </c>
      <c r="B32" s="24" t="s">
        <v>44</v>
      </c>
      <c r="C32" s="18">
        <v>0.44</v>
      </c>
      <c r="D32" s="19">
        <v>45244</v>
      </c>
      <c r="E32" s="19">
        <v>45251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ht="15" thickTop="1" thickBot="1" x14ac:dyDescent="0.5">
      <c r="A33" s="17" t="s">
        <v>30</v>
      </c>
      <c r="B33" s="24" t="s">
        <v>44</v>
      </c>
      <c r="C33" s="18">
        <v>0.46</v>
      </c>
      <c r="D33" s="19">
        <v>45244</v>
      </c>
      <c r="E33" s="19">
        <v>45251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 spans="1:34" ht="15" thickTop="1" thickBot="1" x14ac:dyDescent="0.5">
      <c r="A34" s="21" t="s">
        <v>31</v>
      </c>
      <c r="B34" s="25"/>
      <c r="C34" s="18"/>
      <c r="D34" s="22"/>
      <c r="E34" s="22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ht="15" thickTop="1" thickBot="1" x14ac:dyDescent="0.5">
      <c r="A35" s="17" t="s">
        <v>32</v>
      </c>
      <c r="B35" s="24" t="s">
        <v>41</v>
      </c>
      <c r="C35" s="18">
        <v>0.56000000000000005</v>
      </c>
      <c r="D35" s="19">
        <v>45251</v>
      </c>
      <c r="E35" s="19">
        <v>45258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 spans="1:34" ht="15" thickTop="1" thickBot="1" x14ac:dyDescent="0.5">
      <c r="A36" s="17" t="s">
        <v>33</v>
      </c>
      <c r="B36" s="24" t="s">
        <v>40</v>
      </c>
      <c r="C36" s="18">
        <v>0.53</v>
      </c>
      <c r="D36" s="19">
        <v>45251</v>
      </c>
      <c r="E36" s="19">
        <v>45258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ht="15" thickTop="1" thickBot="1" x14ac:dyDescent="0.5">
      <c r="A37" s="17" t="s">
        <v>34</v>
      </c>
      <c r="B37" s="24" t="s">
        <v>42</v>
      </c>
      <c r="C37" s="18">
        <v>0.46</v>
      </c>
      <c r="D37" s="19">
        <v>45251</v>
      </c>
      <c r="E37" s="19">
        <v>45258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</row>
    <row r="38" spans="1:34" ht="15" thickTop="1" thickBot="1" x14ac:dyDescent="0.5">
      <c r="A38" s="17" t="s">
        <v>35</v>
      </c>
      <c r="B38" s="24" t="s">
        <v>42</v>
      </c>
      <c r="C38" s="18">
        <v>0.56000000000000005</v>
      </c>
      <c r="D38" s="19">
        <v>45251</v>
      </c>
      <c r="E38" s="19">
        <v>45258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ht="15" thickTop="1" thickBot="1" x14ac:dyDescent="0.5">
      <c r="A39" s="17" t="s">
        <v>36</v>
      </c>
      <c r="B39" s="24" t="s">
        <v>43</v>
      </c>
      <c r="C39" s="18">
        <v>0.65</v>
      </c>
      <c r="D39" s="19">
        <v>45251</v>
      </c>
      <c r="E39" s="19">
        <v>45258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</row>
    <row r="40" spans="1:34" ht="15" thickTop="1" thickBot="1" x14ac:dyDescent="0.5">
      <c r="A40" s="17" t="s">
        <v>37</v>
      </c>
      <c r="B40" s="24" t="s">
        <v>43</v>
      </c>
      <c r="C40" s="18">
        <v>0.5</v>
      </c>
      <c r="D40" s="19">
        <v>45251</v>
      </c>
      <c r="E40" s="19">
        <v>45258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ht="15" thickTop="1" thickBot="1" x14ac:dyDescent="0.5">
      <c r="A41" s="17" t="s">
        <v>38</v>
      </c>
      <c r="B41" s="24" t="s">
        <v>44</v>
      </c>
      <c r="C41" s="18">
        <v>0.62</v>
      </c>
      <c r="D41" s="19">
        <v>45251</v>
      </c>
      <c r="E41" s="19">
        <v>45258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</row>
    <row r="42" spans="1:34" ht="15" thickTop="1" thickBot="1" x14ac:dyDescent="0.5">
      <c r="A42" s="17" t="s">
        <v>39</v>
      </c>
      <c r="B42" s="24" t="s">
        <v>44</v>
      </c>
      <c r="C42" s="18">
        <v>0.63</v>
      </c>
      <c r="D42" s="19">
        <v>45251</v>
      </c>
      <c r="E42" s="19">
        <v>45258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ht="14.65" thickTop="1" x14ac:dyDescent="0.45"/>
  </sheetData>
  <mergeCells count="6">
    <mergeCell ref="AB4:AH4"/>
    <mergeCell ref="D5:E5"/>
    <mergeCell ref="B5:C5"/>
    <mergeCell ref="G4:M4"/>
    <mergeCell ref="N4:T4"/>
    <mergeCell ref="U4:AA4"/>
  </mergeCells>
  <conditionalFormatting sqref="C8:C33">
    <cfRule type="dataBar" priority="1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{F6CB6235-39AB-4FD8-8C08-087D96FDB22A}</x14:id>
        </ext>
      </extLst>
    </cfRule>
  </conditionalFormatting>
  <conditionalFormatting sqref="C35:C42">
    <cfRule type="dataBar" priority="1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{9C13F107-003B-4CAE-B5FE-22E1235843C3}</x14:id>
        </ext>
      </extLst>
    </cfRule>
  </conditionalFormatting>
  <conditionalFormatting sqref="G7:AH42">
    <cfRule type="expression" dxfId="6" priority="2">
      <formula>G$5=TODAY()</formula>
    </cfRule>
    <cfRule type="expression" dxfId="5" priority="10">
      <formula>AND(G$5&gt;=$D7,G$5&lt;=((($E7-$D7+1)*C7)+$D7-1))</formula>
    </cfRule>
    <cfRule type="expression" dxfId="4" priority="11">
      <formula>AND(G$5&gt;=$D7,G$5&lt;=$E7)</formula>
    </cfRule>
  </conditionalFormatting>
  <conditionalFormatting sqref="M17:T24">
    <cfRule type="expression" dxfId="3" priority="8">
      <formula>AND(G$5&gt;=$D7,G$5&lt;=((($E7-$D7+1)*C7)+$D7-1))</formula>
    </cfRule>
    <cfRule type="expression" priority="9">
      <formula>AND(G$5&gt;=$D7,G$5&lt;=((($E7-$D7+1)*C7)+$D7-1))</formula>
    </cfRule>
  </conditionalFormatting>
  <conditionalFormatting sqref="C8:AH15">
    <cfRule type="expression" priority="7">
      <formula>AND(G$5&gt;=$D7,G$5&lt;=((($E7-$D7+1)*C7)+$D7-1))</formula>
    </cfRule>
  </conditionalFormatting>
  <conditionalFormatting sqref="T26:AA33">
    <cfRule type="expression" dxfId="2" priority="6">
      <formula>AND(G$5&gt;=$D7,G$5&lt;=((($E7-$D7+1)*C7)+$D7-1))</formula>
    </cfRule>
  </conditionalFormatting>
  <conditionalFormatting sqref="F35:AH42">
    <cfRule type="expression" priority="5">
      <formula>AND(G$5&gt;=$D7,G$5&lt;=((($E7-$D7+1)*C7)+$D7-1))</formula>
    </cfRule>
  </conditionalFormatting>
  <conditionalFormatting sqref="AA35:AH42">
    <cfRule type="expression" dxfId="1" priority="3">
      <formula>AND(G$5&gt;=$D7,G$5&lt;=((($E7-$D7+1)*C7)+$D7-1))</formula>
    </cfRule>
    <cfRule type="expression" priority="4">
      <formula>AND(G$5&gt;=$D7,G$5&lt;=((($E7-$D7+1)*C7)+$D7-1))</formula>
    </cfRule>
  </conditionalFormatting>
  <conditionalFormatting sqref="G8:M15">
    <cfRule type="expression" dxfId="0" priority="1">
      <formula>G$5=TODAY()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CB6235-39AB-4FD8-8C08-087D96FDB22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C8:C33</xm:sqref>
        </x14:conditionalFormatting>
        <x14:conditionalFormatting xmlns:xm="http://schemas.microsoft.com/office/excel/2006/main">
          <x14:cfRule type="dataBar" id="{9C13F107-003B-4CAE-B5FE-22E1235843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C35:C42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04AF-9B60-4F6E-B1DE-59C28E678D09}">
  <dimension ref="C3:G32"/>
  <sheetViews>
    <sheetView zoomScale="82" zoomScaleNormal="82" workbookViewId="0">
      <selection activeCell="C4" sqref="C4:G4"/>
    </sheetView>
  </sheetViews>
  <sheetFormatPr baseColWidth="10" defaultRowHeight="14.25" x14ac:dyDescent="0.45"/>
  <cols>
    <col min="2" max="2" width="6.265625" customWidth="1"/>
    <col min="3" max="3" width="49.796875" customWidth="1"/>
    <col min="4" max="4" width="92.19921875" customWidth="1"/>
    <col min="5" max="5" width="22" customWidth="1"/>
    <col min="6" max="6" width="22.19921875" customWidth="1"/>
    <col min="7" max="7" width="20.19921875" customWidth="1"/>
  </cols>
  <sheetData>
    <row r="3" spans="3:7" ht="14.65" thickBot="1" x14ac:dyDescent="0.5"/>
    <row r="4" spans="3:7" ht="31.15" customHeight="1" thickTop="1" thickBot="1" x14ac:dyDescent="0.5">
      <c r="C4" s="75" t="s">
        <v>54</v>
      </c>
      <c r="D4" s="76"/>
      <c r="E4" s="76"/>
      <c r="F4" s="76"/>
      <c r="G4" s="77"/>
    </row>
    <row r="5" spans="3:7" ht="15" thickTop="1" thickBot="1" x14ac:dyDescent="0.5">
      <c r="C5" s="31" t="s">
        <v>55</v>
      </c>
      <c r="D5" s="31" t="s">
        <v>53</v>
      </c>
      <c r="E5" s="31" t="s">
        <v>50</v>
      </c>
      <c r="F5" s="31" t="s">
        <v>51</v>
      </c>
      <c r="G5" s="31" t="s">
        <v>52</v>
      </c>
    </row>
    <row r="6" spans="3:7" ht="15" thickTop="1" thickBot="1" x14ac:dyDescent="0.5">
      <c r="C6" s="52" t="s">
        <v>66</v>
      </c>
      <c r="D6" s="48" t="s">
        <v>56</v>
      </c>
      <c r="E6" s="43">
        <v>1</v>
      </c>
      <c r="F6" s="59">
        <v>500000</v>
      </c>
      <c r="G6" s="60">
        <v>800000</v>
      </c>
    </row>
    <row r="7" spans="3:7" ht="15" thickTop="1" thickBot="1" x14ac:dyDescent="0.5">
      <c r="C7" s="53"/>
      <c r="D7" s="48" t="s">
        <v>57</v>
      </c>
      <c r="E7" s="46"/>
      <c r="F7" s="61"/>
      <c r="G7" s="62"/>
    </row>
    <row r="8" spans="3:7" ht="15" thickTop="1" thickBot="1" x14ac:dyDescent="0.5">
      <c r="C8" s="53"/>
      <c r="D8" s="48" t="s">
        <v>58</v>
      </c>
      <c r="E8" s="46"/>
      <c r="F8" s="61"/>
      <c r="G8" s="62"/>
    </row>
    <row r="9" spans="3:7" ht="15" thickTop="1" thickBot="1" x14ac:dyDescent="0.5">
      <c r="C9" s="54"/>
      <c r="D9" s="48" t="s">
        <v>59</v>
      </c>
      <c r="E9" s="47"/>
      <c r="F9" s="63"/>
      <c r="G9" s="64"/>
    </row>
    <row r="10" spans="3:7" ht="15" thickTop="1" thickBot="1" x14ac:dyDescent="0.5">
      <c r="C10" s="52" t="s">
        <v>65</v>
      </c>
      <c r="D10" s="48" t="s">
        <v>60</v>
      </c>
      <c r="E10" s="43">
        <v>1</v>
      </c>
      <c r="F10" s="65">
        <v>650000</v>
      </c>
      <c r="G10" s="65">
        <v>1000000</v>
      </c>
    </row>
    <row r="11" spans="3:7" ht="15" thickTop="1" thickBot="1" x14ac:dyDescent="0.5">
      <c r="C11" s="55"/>
      <c r="D11" s="49" t="s">
        <v>61</v>
      </c>
      <c r="E11" s="46"/>
      <c r="F11" s="46"/>
      <c r="G11" s="46"/>
    </row>
    <row r="12" spans="3:7" ht="15" thickTop="1" thickBot="1" x14ac:dyDescent="0.5">
      <c r="C12" s="55"/>
      <c r="D12" s="49" t="s">
        <v>62</v>
      </c>
      <c r="E12" s="46"/>
      <c r="F12" s="46"/>
      <c r="G12" s="46"/>
    </row>
    <row r="13" spans="3:7" ht="15" thickTop="1" thickBot="1" x14ac:dyDescent="0.5">
      <c r="C13" s="56"/>
      <c r="D13" s="48" t="s">
        <v>63</v>
      </c>
      <c r="E13" s="47"/>
      <c r="F13" s="47"/>
      <c r="G13" s="47"/>
    </row>
    <row r="14" spans="3:7" ht="15" thickTop="1" thickBot="1" x14ac:dyDescent="0.5">
      <c r="C14" s="52" t="s">
        <v>64</v>
      </c>
      <c r="D14" s="49" t="s">
        <v>67</v>
      </c>
      <c r="E14" s="66">
        <v>4</v>
      </c>
      <c r="F14" s="65">
        <v>350000</v>
      </c>
      <c r="G14" s="65">
        <v>1200000</v>
      </c>
    </row>
    <row r="15" spans="3:7" ht="15" thickTop="1" thickBot="1" x14ac:dyDescent="0.5">
      <c r="C15" s="53"/>
      <c r="D15" s="49" t="s">
        <v>68</v>
      </c>
      <c r="E15" s="44"/>
      <c r="F15" s="46"/>
      <c r="G15" s="46"/>
    </row>
    <row r="16" spans="3:7" ht="15" thickTop="1" thickBot="1" x14ac:dyDescent="0.5">
      <c r="C16" s="53"/>
      <c r="D16" s="49" t="s">
        <v>69</v>
      </c>
      <c r="E16" s="44"/>
      <c r="F16" s="46"/>
      <c r="G16" s="46"/>
    </row>
    <row r="17" spans="3:7" ht="15" thickTop="1" thickBot="1" x14ac:dyDescent="0.5">
      <c r="C17" s="54"/>
      <c r="D17" s="49" t="s">
        <v>70</v>
      </c>
      <c r="E17" s="45"/>
      <c r="F17" s="47"/>
      <c r="G17" s="47"/>
    </row>
    <row r="18" spans="3:7" ht="15" thickTop="1" thickBot="1" x14ac:dyDescent="0.5">
      <c r="C18" s="52" t="s">
        <v>71</v>
      </c>
      <c r="D18" s="49" t="s">
        <v>72</v>
      </c>
      <c r="E18" s="43">
        <v>3</v>
      </c>
      <c r="F18" s="65">
        <v>650000</v>
      </c>
      <c r="G18" s="65">
        <v>950000</v>
      </c>
    </row>
    <row r="19" spans="3:7" ht="15" thickTop="1" thickBot="1" x14ac:dyDescent="0.5">
      <c r="C19" s="57"/>
      <c r="D19" s="51" t="s">
        <v>73</v>
      </c>
      <c r="E19" s="46"/>
      <c r="F19" s="46"/>
      <c r="G19" s="46"/>
    </row>
    <row r="20" spans="3:7" ht="15" thickTop="1" thickBot="1" x14ac:dyDescent="0.5">
      <c r="C20" s="57"/>
      <c r="D20" s="49" t="s">
        <v>74</v>
      </c>
      <c r="E20" s="46"/>
      <c r="F20" s="46"/>
      <c r="G20" s="46"/>
    </row>
    <row r="21" spans="3:7" ht="15" thickTop="1" thickBot="1" x14ac:dyDescent="0.5">
      <c r="C21" s="58"/>
      <c r="D21" s="49" t="s">
        <v>75</v>
      </c>
      <c r="E21" s="47"/>
      <c r="F21" s="47"/>
      <c r="G21" s="47"/>
    </row>
    <row r="22" spans="3:7" ht="15" thickTop="1" thickBot="1" x14ac:dyDescent="0.5">
      <c r="C22" s="52" t="s">
        <v>76</v>
      </c>
      <c r="D22" s="49" t="s">
        <v>78</v>
      </c>
      <c r="E22" s="43">
        <v>2</v>
      </c>
      <c r="F22" s="65">
        <v>550000</v>
      </c>
      <c r="G22" s="65">
        <v>850000</v>
      </c>
    </row>
    <row r="23" spans="3:7" ht="15" thickTop="1" thickBot="1" x14ac:dyDescent="0.5">
      <c r="C23" s="57"/>
      <c r="D23" s="49" t="s">
        <v>77</v>
      </c>
      <c r="E23" s="46"/>
      <c r="F23" s="46"/>
      <c r="G23" s="46"/>
    </row>
    <row r="24" spans="3:7" ht="15" thickTop="1" thickBot="1" x14ac:dyDescent="0.5">
      <c r="C24" s="57"/>
      <c r="D24" s="49" t="s">
        <v>79</v>
      </c>
      <c r="E24" s="46"/>
      <c r="F24" s="46"/>
      <c r="G24" s="46"/>
    </row>
    <row r="25" spans="3:7" ht="15" thickTop="1" thickBot="1" x14ac:dyDescent="0.5">
      <c r="C25" s="58"/>
      <c r="D25" s="49" t="s">
        <v>80</v>
      </c>
      <c r="E25" s="47"/>
      <c r="F25" s="47"/>
      <c r="G25" s="47"/>
    </row>
    <row r="26" spans="3:7" ht="15" thickTop="1" thickBot="1" x14ac:dyDescent="0.5">
      <c r="C26" s="52" t="s">
        <v>81</v>
      </c>
      <c r="D26" s="50" t="s">
        <v>82</v>
      </c>
      <c r="E26" s="43">
        <v>3</v>
      </c>
      <c r="F26" s="65">
        <v>450000</v>
      </c>
      <c r="G26" s="65">
        <v>880000</v>
      </c>
    </row>
    <row r="27" spans="3:7" ht="15" thickTop="1" thickBot="1" x14ac:dyDescent="0.5">
      <c r="C27" s="57"/>
      <c r="D27" s="50" t="s">
        <v>83</v>
      </c>
      <c r="E27" s="46"/>
      <c r="F27" s="46"/>
      <c r="G27" s="46"/>
    </row>
    <row r="28" spans="3:7" ht="15" thickTop="1" thickBot="1" x14ac:dyDescent="0.5">
      <c r="C28" s="57"/>
      <c r="D28" s="50" t="s">
        <v>84</v>
      </c>
      <c r="E28" s="46"/>
      <c r="F28" s="46"/>
      <c r="G28" s="46"/>
    </row>
    <row r="29" spans="3:7" ht="15" thickTop="1" thickBot="1" x14ac:dyDescent="0.5">
      <c r="C29" s="58"/>
      <c r="D29" s="50"/>
      <c r="E29" s="47"/>
      <c r="F29" s="47"/>
      <c r="G29" s="47"/>
    </row>
    <row r="30" spans="3:7" ht="14.65" thickTop="1" x14ac:dyDescent="0.45">
      <c r="C30" s="69" t="s">
        <v>85</v>
      </c>
      <c r="D30" s="70"/>
      <c r="E30" s="70"/>
      <c r="F30" s="71"/>
      <c r="G30" s="67">
        <f>G6+G10+G14+G18+G22+G26</f>
        <v>5680000</v>
      </c>
    </row>
    <row r="31" spans="3:7" ht="14.65" thickBot="1" x14ac:dyDescent="0.5">
      <c r="C31" s="72"/>
      <c r="D31" s="73"/>
      <c r="E31" s="73"/>
      <c r="F31" s="74"/>
      <c r="G31" s="68"/>
    </row>
    <row r="32" spans="3:7" ht="14.65" thickTop="1" x14ac:dyDescent="0.45"/>
  </sheetData>
  <mergeCells count="27">
    <mergeCell ref="C26:C29"/>
    <mergeCell ref="E26:E29"/>
    <mergeCell ref="F26:F29"/>
    <mergeCell ref="G26:G29"/>
    <mergeCell ref="C30:F31"/>
    <mergeCell ref="G30:G31"/>
    <mergeCell ref="C4:G4"/>
    <mergeCell ref="C6:C9"/>
    <mergeCell ref="E6:E9"/>
    <mergeCell ref="F6:F9"/>
    <mergeCell ref="C22:C25"/>
    <mergeCell ref="E22:E25"/>
    <mergeCell ref="F22:F25"/>
    <mergeCell ref="G22:G25"/>
    <mergeCell ref="C10:C13"/>
    <mergeCell ref="G6:G9"/>
    <mergeCell ref="E10:E13"/>
    <mergeCell ref="F10:F13"/>
    <mergeCell ref="G10:G13"/>
    <mergeCell ref="C14:C17"/>
    <mergeCell ref="E14:E17"/>
    <mergeCell ref="F14:F17"/>
    <mergeCell ref="G14:G17"/>
    <mergeCell ref="C18:C21"/>
    <mergeCell ref="E18:E21"/>
    <mergeCell ref="F18:F21"/>
    <mergeCell ref="G18:G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Eduardo Sarmiento Ortiz</dc:creator>
  <cp:lastModifiedBy>Jesus Eduardo Sarmiento Ortiz</cp:lastModifiedBy>
  <cp:lastPrinted>2023-11-19T16:29:34Z</cp:lastPrinted>
  <dcterms:created xsi:type="dcterms:W3CDTF">2023-11-18T01:31:07Z</dcterms:created>
  <dcterms:modified xsi:type="dcterms:W3CDTF">2023-11-19T17:17:11Z</dcterms:modified>
</cp:coreProperties>
</file>