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-\Juan\Uniandes\tesis\android-lang-comparison\results v1\"/>
    </mc:Choice>
  </mc:AlternateContent>
  <xr:revisionPtr revIDLastSave="0" documentId="13_ncr:1_{BDB6ACAC-A9CE-439D-AC88-40753CE746CA}" xr6:coauthVersionLast="44" xr6:coauthVersionMax="44" xr10:uidLastSave="{00000000-0000-0000-0000-000000000000}"/>
  <bookViews>
    <workbookView minimized="1" xWindow="-11436" yWindow="3972" windowWidth="17280" windowHeight="8964" firstSheet="4" activeTab="6" xr2:uid="{FD68B482-DD9F-449D-8614-705D77B552F7}"/>
  </bookViews>
  <sheets>
    <sheet name="binarytrees" sheetId="2" r:id="rId1"/>
    <sheet name="fannkuch" sheetId="3" r:id="rId2"/>
    <sheet name="fasta" sheetId="4" r:id="rId3"/>
    <sheet name="mandelbrot" sheetId="5" r:id="rId4"/>
    <sheet name="matrixdet" sheetId="6" r:id="rId5"/>
    <sheet name="nbody" sheetId="7" r:id="rId6"/>
    <sheet name="spectralnorm" sheetId="8" r:id="rId7"/>
    <sheet name="Hoja1" sheetId="1" r:id="rId8"/>
  </sheets>
  <definedNames>
    <definedName name="DatosExternos_1" localSheetId="0" hidden="1">binarytrees!$A$1:$I$260</definedName>
    <definedName name="DatosExternos_1" localSheetId="1" hidden="1">fannkuch!$A$1:$I$361</definedName>
    <definedName name="DatosExternos_1" localSheetId="2" hidden="1">fasta!$A$1:$I$156</definedName>
    <definedName name="DatosExternos_1" localSheetId="3" hidden="1">mandelbrot!$A$1:$I$24</definedName>
    <definedName name="DatosExternos_1" localSheetId="4" hidden="1">matrixdet!$A$1:$I$536</definedName>
    <definedName name="DatosExternos_1" localSheetId="5" hidden="1">nbody!$A$1:$I$207</definedName>
    <definedName name="DatosExternos_1" localSheetId="6" hidden="1">spectralnorm!$A$1:$I$203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4" i="8" l="1"/>
  <c r="E204" i="8"/>
  <c r="F204" i="8"/>
  <c r="G204" i="8"/>
  <c r="G206" i="8" s="1"/>
  <c r="H204" i="8"/>
  <c r="I204" i="8"/>
  <c r="J204" i="8"/>
  <c r="K204" i="8"/>
  <c r="K206" i="8" s="1"/>
  <c r="L204" i="8"/>
  <c r="D205" i="8"/>
  <c r="E205" i="8"/>
  <c r="F205" i="8"/>
  <c r="F206" i="8" s="1"/>
  <c r="G205" i="8"/>
  <c r="H205" i="8"/>
  <c r="H206" i="8" s="1"/>
  <c r="I205" i="8"/>
  <c r="J205" i="8"/>
  <c r="J206" i="8" s="1"/>
  <c r="K205" i="8"/>
  <c r="L205" i="8"/>
  <c r="L206" i="8" s="1"/>
  <c r="D206" i="8"/>
  <c r="E206" i="8"/>
  <c r="I206" i="8"/>
  <c r="C206" i="8"/>
  <c r="C205" i="8"/>
  <c r="C204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D208" i="7"/>
  <c r="E208" i="7"/>
  <c r="F208" i="7"/>
  <c r="G208" i="7"/>
  <c r="G210" i="7" s="1"/>
  <c r="H208" i="7"/>
  <c r="I208" i="7"/>
  <c r="J208" i="7"/>
  <c r="K208" i="7"/>
  <c r="K210" i="7" s="1"/>
  <c r="L208" i="7"/>
  <c r="D209" i="7"/>
  <c r="D210" i="7" s="1"/>
  <c r="E209" i="7"/>
  <c r="F209" i="7"/>
  <c r="F210" i="7" s="1"/>
  <c r="G209" i="7"/>
  <c r="H209" i="7"/>
  <c r="H210" i="7" s="1"/>
  <c r="I209" i="7"/>
  <c r="J209" i="7"/>
  <c r="J210" i="7" s="1"/>
  <c r="K209" i="7"/>
  <c r="L209" i="7"/>
  <c r="L210" i="7" s="1"/>
  <c r="E210" i="7"/>
  <c r="I210" i="7"/>
  <c r="C210" i="7"/>
  <c r="C209" i="7"/>
  <c r="C208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D537" i="6"/>
  <c r="E537" i="6"/>
  <c r="F537" i="6"/>
  <c r="G537" i="6"/>
  <c r="G539" i="6" s="1"/>
  <c r="H537" i="6"/>
  <c r="I537" i="6"/>
  <c r="J537" i="6"/>
  <c r="K537" i="6"/>
  <c r="K539" i="6" s="1"/>
  <c r="L537" i="6"/>
  <c r="D538" i="6"/>
  <c r="E538" i="6"/>
  <c r="F538" i="6"/>
  <c r="F539" i="6" s="1"/>
  <c r="G538" i="6"/>
  <c r="H538" i="6"/>
  <c r="I538" i="6"/>
  <c r="J538" i="6"/>
  <c r="J539" i="6" s="1"/>
  <c r="K538" i="6"/>
  <c r="L538" i="6"/>
  <c r="L539" i="6" s="1"/>
  <c r="D539" i="6"/>
  <c r="E539" i="6"/>
  <c r="H539" i="6"/>
  <c r="I539" i="6"/>
  <c r="C539" i="6"/>
  <c r="C538" i="6"/>
  <c r="C537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D25" i="5"/>
  <c r="E25" i="5"/>
  <c r="F25" i="5"/>
  <c r="G25" i="5"/>
  <c r="G27" i="5" s="1"/>
  <c r="H25" i="5"/>
  <c r="I25" i="5"/>
  <c r="J25" i="5"/>
  <c r="K25" i="5"/>
  <c r="K27" i="5" s="1"/>
  <c r="L25" i="5"/>
  <c r="D26" i="5"/>
  <c r="E26" i="5"/>
  <c r="F26" i="5"/>
  <c r="F27" i="5" s="1"/>
  <c r="G26" i="5"/>
  <c r="H26" i="5"/>
  <c r="I26" i="5"/>
  <c r="J26" i="5"/>
  <c r="J27" i="5" s="1"/>
  <c r="K26" i="5"/>
  <c r="L26" i="5"/>
  <c r="D27" i="5"/>
  <c r="E27" i="5"/>
  <c r="H27" i="5"/>
  <c r="I27" i="5"/>
  <c r="L27" i="5"/>
  <c r="C27" i="5"/>
  <c r="C26" i="5"/>
  <c r="C25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D157" i="4"/>
  <c r="E157" i="4"/>
  <c r="F157" i="4"/>
  <c r="G157" i="4"/>
  <c r="G159" i="4" s="1"/>
  <c r="H157" i="4"/>
  <c r="I157" i="4"/>
  <c r="J157" i="4"/>
  <c r="K157" i="4"/>
  <c r="K159" i="4" s="1"/>
  <c r="L157" i="4"/>
  <c r="D158" i="4"/>
  <c r="E158" i="4"/>
  <c r="F158" i="4"/>
  <c r="F159" i="4" s="1"/>
  <c r="G158" i="4"/>
  <c r="H158" i="4"/>
  <c r="I158" i="4"/>
  <c r="J158" i="4"/>
  <c r="J159" i="4" s="1"/>
  <c r="K158" i="4"/>
  <c r="L158" i="4"/>
  <c r="D159" i="4"/>
  <c r="E159" i="4"/>
  <c r="H159" i="4"/>
  <c r="I159" i="4"/>
  <c r="L159" i="4"/>
  <c r="C159" i="4"/>
  <c r="C158" i="4"/>
  <c r="C157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D362" i="3"/>
  <c r="E362" i="3"/>
  <c r="F362" i="3"/>
  <c r="G362" i="3"/>
  <c r="G364" i="3" s="1"/>
  <c r="H362" i="3"/>
  <c r="I362" i="3"/>
  <c r="J362" i="3"/>
  <c r="K362" i="3"/>
  <c r="K364" i="3" s="1"/>
  <c r="L362" i="3"/>
  <c r="D363" i="3"/>
  <c r="E363" i="3"/>
  <c r="F363" i="3"/>
  <c r="F364" i="3" s="1"/>
  <c r="G363" i="3"/>
  <c r="H363" i="3"/>
  <c r="I363" i="3"/>
  <c r="J363" i="3"/>
  <c r="J364" i="3" s="1"/>
  <c r="K363" i="3"/>
  <c r="L363" i="3"/>
  <c r="L364" i="3" s="1"/>
  <c r="D364" i="3"/>
  <c r="E364" i="3"/>
  <c r="H364" i="3"/>
  <c r="I364" i="3"/>
  <c r="C364" i="3"/>
  <c r="C363" i="3"/>
  <c r="C36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D261" i="2"/>
  <c r="E261" i="2"/>
  <c r="F261" i="2"/>
  <c r="G261" i="2"/>
  <c r="H261" i="2"/>
  <c r="I261" i="2"/>
  <c r="J261" i="2"/>
  <c r="K261" i="2"/>
  <c r="L261" i="2"/>
  <c r="D262" i="2"/>
  <c r="E262" i="2"/>
  <c r="F262" i="2"/>
  <c r="F263" i="2" s="1"/>
  <c r="G262" i="2"/>
  <c r="G263" i="2" s="1"/>
  <c r="H262" i="2"/>
  <c r="H263" i="2" s="1"/>
  <c r="I262" i="2"/>
  <c r="J262" i="2"/>
  <c r="J263" i="2" s="1"/>
  <c r="K262" i="2"/>
  <c r="K263" i="2" s="1"/>
  <c r="L262" i="2"/>
  <c r="L263" i="2" s="1"/>
  <c r="D263" i="2"/>
  <c r="E263" i="2"/>
  <c r="I263" i="2"/>
  <c r="C263" i="2"/>
  <c r="C262" i="2"/>
  <c r="C26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FD1214-B411-41C3-AE65-45BEEF25F2F3}" keepAlive="1" name="Consulta - projjava-matrixdeterminant" description="Conexión a la consulta 'projjava-matrixdeterminant' en el libro." type="5" refreshedVersion="6" background="1" saveData="1">
    <dbPr connection="Provider=Microsoft.Mashup.OleDb.1;Data Source=$Workbook$;Location=projjava-matrixdeterminant;Extended Properties=&quot;&quot;" command="SELECT * FROM [projjava-matrixdeterminant]"/>
  </connection>
  <connection id="2" xr16:uid="{85D18322-8B65-4571-AAF0-C7E4AF7C5965}" keepAlive="1" name="Consulta - projkotlin-binarytrees" description="Conexión a la consulta 'projkotlin-binarytrees' en el libro." type="5" refreshedVersion="6" background="1" saveData="1">
    <dbPr connection="Provider=Microsoft.Mashup.OleDb.1;Data Source=$Workbook$;Location=projkotlin-binarytrees;Extended Properties=&quot;&quot;" command="SELECT * FROM [projkotlin-binarytrees]"/>
  </connection>
  <connection id="3" xr16:uid="{18A323EC-6C8E-45ED-AF10-86F6E8E59FDD}" keepAlive="1" name="Consulta - projkotlin-fannkuch" description="Conexión a la consulta 'projkotlin-fannkuch' en el libro." type="5" refreshedVersion="6" background="1" saveData="1">
    <dbPr connection="Provider=Microsoft.Mashup.OleDb.1;Data Source=$Workbook$;Location=projkotlin-fannkuch;Extended Properties=&quot;&quot;" command="SELECT * FROM [projkotlin-fannkuch]"/>
  </connection>
  <connection id="4" xr16:uid="{5A93E5E5-40B1-41FA-906B-6AE64B728ACC}" keepAlive="1" name="Consulta - projkotlin-fasta" description="Conexión a la consulta 'projkotlin-fasta' en el libro." type="5" refreshedVersion="6" background="1" saveData="1">
    <dbPr connection="Provider=Microsoft.Mashup.OleDb.1;Data Source=$Workbook$;Location=projkotlin-fasta;Extended Properties=&quot;&quot;" command="SELECT * FROM [projkotlin-fasta]"/>
  </connection>
  <connection id="5" xr16:uid="{78849B37-E9AC-4023-97C1-651EC1EA450B}" keepAlive="1" name="Consulta - projkotlin-mandelbrot" description="Conexión a la consulta 'projkotlin-mandelbrot' en el libro." type="5" refreshedVersion="6" background="1" saveData="1">
    <dbPr connection="Provider=Microsoft.Mashup.OleDb.1;Data Source=$Workbook$;Location=projkotlin-mandelbrot;Extended Properties=&quot;&quot;" command="SELECT * FROM [projkotlin-mandelbrot]"/>
  </connection>
  <connection id="6" xr16:uid="{92AD1F5B-CAE4-4780-AD86-1EAC96E260F1}" keepAlive="1" name="Consulta - projkotlin-nbody" description="Conexión a la consulta 'projkotlin-nbody' en el libro." type="5" refreshedVersion="6" background="1" saveData="1">
    <dbPr connection="Provider=Microsoft.Mashup.OleDb.1;Data Source=$Workbook$;Location=projkotlin-nbody;Extended Properties=&quot;&quot;" command="SELECT * FROM [projkotlin-nbody]"/>
  </connection>
  <connection id="7" xr16:uid="{F3D45716-089A-4F26-9E84-CD5A2B3E4C58}" keepAlive="1" name="Consulta - projkotlin-spectralnorm" description="Conexión a la consulta 'projkotlin-spectralnorm' en el libro." type="5" refreshedVersion="6" background="1" saveData="1">
    <dbPr connection="Provider=Microsoft.Mashup.OleDb.1;Data Source=$Workbook$;Location=projkotlin-spectralnorm;Extended Properties=&quot;&quot;" command="SELECT * FROM [projkotlin-spectralnorm]"/>
  </connection>
</connections>
</file>

<file path=xl/sharedStrings.xml><?xml version="1.0" encoding="utf-8"?>
<sst xmlns="http://schemas.openxmlformats.org/spreadsheetml/2006/main" count="84" uniqueCount="12">
  <si>
    <t>Column1</t>
  </si>
  <si>
    <t>pid</t>
  </si>
  <si>
    <t>elapsed_times</t>
  </si>
  <si>
    <t>runtime_start</t>
  </si>
  <si>
    <t>runtime_end</t>
  </si>
  <si>
    <t>native_start</t>
  </si>
  <si>
    <t>native_end</t>
  </si>
  <si>
    <t>pss_start</t>
  </si>
  <si>
    <t>pss_end</t>
  </si>
  <si>
    <t>runtime</t>
  </si>
  <si>
    <t>native</t>
  </si>
  <si>
    <t>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</si>
</sst>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E784705-2A00-4BD8-9FE9-5DE9389C7E9B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pid" tableColumnId="2"/>
      <queryTableField id="3" name="elapsed_times" tableColumnId="3"/>
      <queryTableField id="4" name="runtime_start" tableColumnId="4"/>
      <queryTableField id="5" name="runtime_end" tableColumnId="5"/>
      <queryTableField id="6" name="native_start" tableColumnId="6"/>
      <queryTableField id="7" name="native_end" tableColumnId="7"/>
      <queryTableField id="8" name="pss_start" tableColumnId="8"/>
      <queryTableField id="9" name="pss_end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370A1A5E-4B07-4EDA-8F37-3C927051FF7C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pid" tableColumnId="2"/>
      <queryTableField id="3" name="elapsed_times" tableColumnId="3"/>
      <queryTableField id="4" name="runtime_start" tableColumnId="4"/>
      <queryTableField id="5" name="runtime_end" tableColumnId="5"/>
      <queryTableField id="6" name="native_start" tableColumnId="6"/>
      <queryTableField id="7" name="native_end" tableColumnId="7"/>
      <queryTableField id="8" name="pss_start" tableColumnId="8"/>
      <queryTableField id="9" name="pss_end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71F5A12-E60D-4292-BBB2-9A916C8EB1C9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pid" tableColumnId="2"/>
      <queryTableField id="3" name="elapsed_times" tableColumnId="3"/>
      <queryTableField id="4" name="runtime_start" tableColumnId="4"/>
      <queryTableField id="5" name="runtime_end" tableColumnId="5"/>
      <queryTableField id="6" name="native_start" tableColumnId="6"/>
      <queryTableField id="7" name="native_end" tableColumnId="7"/>
      <queryTableField id="8" name="pss_start" tableColumnId="8"/>
      <queryTableField id="9" name="pss_end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6C9BBA14-4E15-4CAB-AAE7-78C6756194BD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pid" tableColumnId="2"/>
      <queryTableField id="3" name="elapsed_times" tableColumnId="3"/>
      <queryTableField id="4" name="runtime_start" tableColumnId="4"/>
      <queryTableField id="5" name="runtime_end" tableColumnId="5"/>
      <queryTableField id="6" name="native_start" tableColumnId="6"/>
      <queryTableField id="7" name="native_end" tableColumnId="7"/>
      <queryTableField id="8" name="pss_start" tableColumnId="8"/>
      <queryTableField id="9" name="pss_end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1BBFE7C-4CE0-440C-9731-D27193A629E2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pid" tableColumnId="2"/>
      <queryTableField id="3" name="elapsed_times" tableColumnId="3"/>
      <queryTableField id="4" name="runtime_start" tableColumnId="4"/>
      <queryTableField id="5" name="runtime_end" tableColumnId="5"/>
      <queryTableField id="6" name="native_start" tableColumnId="6"/>
      <queryTableField id="7" name="native_end" tableColumnId="7"/>
      <queryTableField id="8" name="pss_start" tableColumnId="8"/>
      <queryTableField id="9" name="pss_end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9E8753E8-1C53-46EA-98D1-38A5A6FA32EB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pid" tableColumnId="2"/>
      <queryTableField id="3" name="elapsed_times" tableColumnId="3"/>
      <queryTableField id="4" name="runtime_start" tableColumnId="4"/>
      <queryTableField id="5" name="runtime_end" tableColumnId="5"/>
      <queryTableField id="6" name="native_start" tableColumnId="6"/>
      <queryTableField id="7" name="native_end" tableColumnId="7"/>
      <queryTableField id="8" name="pss_start" tableColumnId="8"/>
      <queryTableField id="9" name="pss_end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5E7ED320-FD5B-4549-81A1-DE4F1F65389C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pid" tableColumnId="2"/>
      <queryTableField id="3" name="elapsed_times" tableColumnId="3"/>
      <queryTableField id="4" name="runtime_start" tableColumnId="4"/>
      <queryTableField id="5" name="runtime_end" tableColumnId="5"/>
      <queryTableField id="6" name="native_start" tableColumnId="6"/>
      <queryTableField id="7" name="native_end" tableColumnId="7"/>
      <queryTableField id="8" name="pss_start" tableColumnId="8"/>
      <queryTableField id="9" name="pss_end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E27DC-4BA6-40C5-A717-40C70DB91D5E}" name="projkotlin_binarytrees" displayName="projkotlin_binarytrees" ref="A1:L260" tableType="queryTable" totalsRowShown="0">
  <autoFilter ref="A1:L260" xr:uid="{8F637BFA-7A5D-40D8-A53A-1505A48A6779}"/>
  <tableColumns count="12">
    <tableColumn id="1" xr3:uid="{CABF60E0-9204-4F35-BD25-C10EDF7C1017}" uniqueName="1" name="Column1" queryTableFieldId="1"/>
    <tableColumn id="2" xr3:uid="{5E850786-DE25-46CA-A586-19576DD63934}" uniqueName="2" name="pid" queryTableFieldId="2"/>
    <tableColumn id="3" xr3:uid="{51A5BE5A-3AB2-4325-98C6-16EE91C9C186}" uniqueName="3" name="elapsed_times" queryTableFieldId="3"/>
    <tableColumn id="4" xr3:uid="{BE137CDB-4850-4666-AA17-602FD5D323B1}" uniqueName="4" name="runtime_start" queryTableFieldId="4"/>
    <tableColumn id="5" xr3:uid="{8E0C051A-8619-4926-A239-D15223414FDC}" uniqueName="5" name="runtime_end" queryTableFieldId="5"/>
    <tableColumn id="6" xr3:uid="{C9515699-DB24-41B3-A812-D51871CBC81F}" uniqueName="6" name="native_start" queryTableFieldId="6"/>
    <tableColumn id="7" xr3:uid="{876562A0-5746-4080-9684-125F6B245EBF}" uniqueName="7" name="native_end" queryTableFieldId="7"/>
    <tableColumn id="8" xr3:uid="{188AB0EA-1F08-4E2E-A174-8082EE64D389}" uniqueName="8" name="pss_start" queryTableFieldId="8"/>
    <tableColumn id="9" xr3:uid="{C92E010A-7868-483E-BF9D-98AF635B0427}" uniqueName="9" name="pss_end" queryTableFieldId="9"/>
    <tableColumn id="10" xr3:uid="{8F30B5EB-8266-43BA-B637-475F9F46D8F8}" uniqueName="10" name="runtime" queryTableFieldId="10" dataDxfId="20">
      <calculatedColumnFormula>projkotlin_binarytrees[[#This Row],[runtime_end]]-projkotlin_binarytrees[[#This Row],[runtime_start]]</calculatedColumnFormula>
    </tableColumn>
    <tableColumn id="11" xr3:uid="{FEAFC483-31CC-4820-82FD-3D259134D810}" uniqueName="11" name="native" queryTableFieldId="11" dataDxfId="19">
      <calculatedColumnFormula>projkotlin_binarytrees[[#This Row],[native_end]]-projkotlin_binarytrees[[#This Row],[native_start]]</calculatedColumnFormula>
    </tableColumn>
    <tableColumn id="12" xr3:uid="{DAA9DC95-2594-447B-9A2F-415F6A6FFA21}" uniqueName="12" name="pss" queryTableFieldId="12" dataDxfId="18">
      <calculatedColumnFormula>projkotlin_binarytrees[[#This Row],[pss_end]]-projkotlin_binarytrees[[#This Row],[pss_start]]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361A53-F829-4B9D-AA88-52055F483C82}" name="projkotlin_fannkuch" displayName="projkotlin_fannkuch" ref="A1:L361" tableType="queryTable" totalsRowShown="0">
  <autoFilter ref="A1:L361" xr:uid="{A1AEA4B5-E138-45ED-97D1-74B0441538AA}"/>
  <tableColumns count="12">
    <tableColumn id="1" xr3:uid="{5B74A6E3-4485-4893-91C6-19D131AB6BDA}" uniqueName="1" name="Column1" queryTableFieldId="1"/>
    <tableColumn id="2" xr3:uid="{F4308505-3663-4181-8CBF-9D931B789A1C}" uniqueName="2" name="pid" queryTableFieldId="2"/>
    <tableColumn id="3" xr3:uid="{17034039-3E39-4E6A-B218-EEC97D6B540F}" uniqueName="3" name="elapsed_times" queryTableFieldId="3"/>
    <tableColumn id="4" xr3:uid="{44A0147D-A9E6-4AFC-99FB-DAC89ED81B9D}" uniqueName="4" name="runtime_start" queryTableFieldId="4"/>
    <tableColumn id="5" xr3:uid="{DA9E4B20-36B4-439B-8126-5B2CB299309A}" uniqueName="5" name="runtime_end" queryTableFieldId="5"/>
    <tableColumn id="6" xr3:uid="{6EAF6B63-ABB8-4737-866B-445DF44A6419}" uniqueName="6" name="native_start" queryTableFieldId="6"/>
    <tableColumn id="7" xr3:uid="{A14610F2-0820-4EED-AB09-756E90551598}" uniqueName="7" name="native_end" queryTableFieldId="7"/>
    <tableColumn id="8" xr3:uid="{B86FD84C-69B9-4BAA-AF24-647B79905B78}" uniqueName="8" name="pss_start" queryTableFieldId="8"/>
    <tableColumn id="9" xr3:uid="{AAD2706D-0C1D-45DF-9B43-EBD74FFE5F53}" uniqueName="9" name="pss_end" queryTableFieldId="9"/>
    <tableColumn id="10" xr3:uid="{D04F88FE-9682-44B8-BBAC-E9331FE4A8C6}" uniqueName="10" name="runtime" queryTableFieldId="10" dataDxfId="17">
      <calculatedColumnFormula>projkotlin_fannkuch[[#This Row],[runtime_end]]-projkotlin_fannkuch[[#This Row],[runtime_start]]</calculatedColumnFormula>
    </tableColumn>
    <tableColumn id="11" xr3:uid="{0C988262-3138-4E2F-AAA4-406C94F0B816}" uniqueName="11" name="native" queryTableFieldId="11" dataDxfId="16">
      <calculatedColumnFormula>projkotlin_fannkuch[[#This Row],[native_end]]-projkotlin_fannkuch[[#This Row],[native_start]]</calculatedColumnFormula>
    </tableColumn>
    <tableColumn id="12" xr3:uid="{D3B8D1F9-8BEC-448B-B7B8-D6E3BE3C8617}" uniqueName="12" name="pss" queryTableFieldId="12" dataDxfId="15">
      <calculatedColumnFormula>projkotlin_fannkuch[[#This Row],[pss_end]]-projkotlin_fannkuch[[#This Row],[pss_start]]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6FF1CA-2E7E-4400-8A5F-3237F5D89309}" name="projkotlin_fasta" displayName="projkotlin_fasta" ref="A1:L156" tableType="queryTable" totalsRowShown="0">
  <autoFilter ref="A1:L156" xr:uid="{CEB54BFF-8E15-49E7-B854-369DB430FD27}"/>
  <tableColumns count="12">
    <tableColumn id="1" xr3:uid="{1D23560A-2EAC-418E-8F49-F9EA1356222A}" uniqueName="1" name="Column1" queryTableFieldId="1"/>
    <tableColumn id="2" xr3:uid="{191FE53E-DDEA-4457-92BC-9BF1193BBC3B}" uniqueName="2" name="pid" queryTableFieldId="2"/>
    <tableColumn id="3" xr3:uid="{684D3FFB-188B-4EB0-A575-CA385930CCBB}" uniqueName="3" name="elapsed_times" queryTableFieldId="3"/>
    <tableColumn id="4" xr3:uid="{0F534142-9E67-4483-A54A-001281B7C74E}" uniqueName="4" name="runtime_start" queryTableFieldId="4"/>
    <tableColumn id="5" xr3:uid="{20F56598-680B-4F00-85AC-FFA4531D2DD4}" uniqueName="5" name="runtime_end" queryTableFieldId="5"/>
    <tableColumn id="6" xr3:uid="{9B1F41D9-6DC6-472D-B63C-CD025683586B}" uniqueName="6" name="native_start" queryTableFieldId="6"/>
    <tableColumn id="7" xr3:uid="{09C57FC1-CC01-4E73-811A-9F4389B28102}" uniqueName="7" name="native_end" queryTableFieldId="7"/>
    <tableColumn id="8" xr3:uid="{DDA47E4F-3F6F-4098-A05C-3B132CC5D5B7}" uniqueName="8" name="pss_start" queryTableFieldId="8"/>
    <tableColumn id="9" xr3:uid="{0C2F8A7D-E290-4C12-9346-F7A9A83082E3}" uniqueName="9" name="pss_end" queryTableFieldId="9"/>
    <tableColumn id="10" xr3:uid="{75262DAD-BB50-4007-ABBA-240C56B650A8}" uniqueName="10" name="runtime" queryTableFieldId="10" dataDxfId="14">
      <calculatedColumnFormula>projkotlin_fasta[[#This Row],[runtime_end]]-projkotlin_fasta[[#This Row],[runtime_start]]</calculatedColumnFormula>
    </tableColumn>
    <tableColumn id="11" xr3:uid="{4314ED59-C7E4-4D48-BD7E-8E9B3C0EF991}" uniqueName="11" name="native" queryTableFieldId="11" dataDxfId="13">
      <calculatedColumnFormula>projkotlin_fasta[[#This Row],[native_end]]-projkotlin_fasta[[#This Row],[native_start]]</calculatedColumnFormula>
    </tableColumn>
    <tableColumn id="12" xr3:uid="{FEA98ABF-F6BB-4C94-8702-251B53A6D12E}" uniqueName="12" name="pss" queryTableFieldId="12" dataDxfId="12">
      <calculatedColumnFormula>projkotlin_fasta[[#This Row],[pss_end]]-projkotlin_fasta[[#This Row],[pss_start]]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70D6F9-7DB3-4207-9A21-ED1E8B2F3747}" name="projkotlin_mandelbrot" displayName="projkotlin_mandelbrot" ref="A1:L24" tableType="queryTable" totalsRowShown="0">
  <autoFilter ref="A1:L24" xr:uid="{D630A25F-C2F2-452A-9588-AE83D1475BD1}"/>
  <tableColumns count="12">
    <tableColumn id="1" xr3:uid="{00ACF168-D339-42D9-92B6-1E0CDDBC213C}" uniqueName="1" name="Column1" queryTableFieldId="1"/>
    <tableColumn id="2" xr3:uid="{5E76A3C2-E149-4172-BBCA-6EDA4C4ECEA3}" uniqueName="2" name="pid" queryTableFieldId="2"/>
    <tableColumn id="3" xr3:uid="{C397A78B-2403-4882-A77A-A19415A98BD0}" uniqueName="3" name="elapsed_times" queryTableFieldId="3"/>
    <tableColumn id="4" xr3:uid="{CE73BB25-AF03-4E10-BCBA-D44C0B85C965}" uniqueName="4" name="runtime_start" queryTableFieldId="4"/>
    <tableColumn id="5" xr3:uid="{477D5A72-9B4B-4C92-90FD-9B1636F2446C}" uniqueName="5" name="runtime_end" queryTableFieldId="5"/>
    <tableColumn id="6" xr3:uid="{3E1E82C9-385C-46B3-95AB-AC1F364C801E}" uniqueName="6" name="native_start" queryTableFieldId="6"/>
    <tableColumn id="7" xr3:uid="{1D34F7D0-57BC-417E-A57C-4EE3EF325395}" uniqueName="7" name="native_end" queryTableFieldId="7"/>
    <tableColumn id="8" xr3:uid="{297A3321-51E4-4593-A723-F214C9445442}" uniqueName="8" name="pss_start" queryTableFieldId="8"/>
    <tableColumn id="9" xr3:uid="{F55DAB70-19EE-40F0-A078-9C8455D38166}" uniqueName="9" name="pss_end" queryTableFieldId="9"/>
    <tableColumn id="10" xr3:uid="{5714FAC9-E54B-4DFE-915D-7422EACED574}" uniqueName="10" name="runtime" queryTableFieldId="10" dataDxfId="11">
      <calculatedColumnFormula>projkotlin_mandelbrot[[#This Row],[runtime_end]]-projkotlin_mandelbrot[[#This Row],[runtime_start]]</calculatedColumnFormula>
    </tableColumn>
    <tableColumn id="11" xr3:uid="{6B062D55-ABEB-4E69-B321-FA5FC9B63246}" uniqueName="11" name="native" queryTableFieldId="11" dataDxfId="10">
      <calculatedColumnFormula>projkotlin_mandelbrot[[#This Row],[native_end]]-projkotlin_mandelbrot[[#This Row],[native_start]]</calculatedColumnFormula>
    </tableColumn>
    <tableColumn id="12" xr3:uid="{A7C39C3D-95C3-4E45-BDD0-773E878BEB6F}" uniqueName="12" name="pss" queryTableFieldId="12" dataDxfId="9">
      <calculatedColumnFormula>projkotlin_mandelbrot[[#This Row],[pss_end]]-projkotlin_mandelbrot[[#This Row],[pss_start]]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C6D8EB-3BA0-4DC2-A9BD-70706C2B6D61}" name="projjava_matrixdeterminant" displayName="projjava_matrixdeterminant" ref="A1:L536" tableType="queryTable" totalsRowShown="0">
  <autoFilter ref="A1:L536" xr:uid="{4EC46839-87C8-4178-B438-4B6272E51CC9}"/>
  <tableColumns count="12">
    <tableColumn id="1" xr3:uid="{8D1D86D8-7977-4A3E-A1AF-1F0049858C12}" uniqueName="1" name="Column1" queryTableFieldId="1"/>
    <tableColumn id="2" xr3:uid="{F5A04964-4A3E-4EA9-8F50-095EFC2F1579}" uniqueName="2" name="pid" queryTableFieldId="2"/>
    <tableColumn id="3" xr3:uid="{A21C715C-1AA1-40F1-9DCC-E8FF0D77962A}" uniqueName="3" name="elapsed_times" queryTableFieldId="3"/>
    <tableColumn id="4" xr3:uid="{F480D1E0-25D0-46D0-82AE-4C250546D2F8}" uniqueName="4" name="runtime_start" queryTableFieldId="4"/>
    <tableColumn id="5" xr3:uid="{209AAC22-C6C3-4720-9123-897BDF8D4FED}" uniqueName="5" name="runtime_end" queryTableFieldId="5"/>
    <tableColumn id="6" xr3:uid="{CE7286EB-CAF9-4D9C-B202-24A16D68408D}" uniqueName="6" name="native_start" queryTableFieldId="6"/>
    <tableColumn id="7" xr3:uid="{79B86E13-E461-4FEE-9E8A-98480F5B0B3B}" uniqueName="7" name="native_end" queryTableFieldId="7"/>
    <tableColumn id="8" xr3:uid="{970B2E27-D27A-4C99-B539-327009F19DD0}" uniqueName="8" name="pss_start" queryTableFieldId="8"/>
    <tableColumn id="9" xr3:uid="{92D6147F-67DA-4C10-9CE4-982FC43CF4F5}" uniqueName="9" name="pss_end" queryTableFieldId="9"/>
    <tableColumn id="10" xr3:uid="{A26ECA1C-76B1-4BBA-B28E-C87CF32ADD48}" uniqueName="10" name="runtime" queryTableFieldId="10" dataDxfId="8">
      <calculatedColumnFormula>projjava_matrixdeterminant[[#This Row],[runtime_end]]-projjava_matrixdeterminant[[#This Row],[runtime_start]]</calculatedColumnFormula>
    </tableColumn>
    <tableColumn id="11" xr3:uid="{C3E48666-DB19-4AFD-97A9-0E94E7529DD1}" uniqueName="11" name="native" queryTableFieldId="11" dataDxfId="7">
      <calculatedColumnFormula>projjava_matrixdeterminant[[#This Row],[native_end]]-projjava_matrixdeterminant[[#This Row],[native_start]]</calculatedColumnFormula>
    </tableColumn>
    <tableColumn id="12" xr3:uid="{D4D40C5C-E1D2-4BD7-B495-317D8CD87266}" uniqueName="12" name="pss" queryTableFieldId="12" dataDxfId="6">
      <calculatedColumnFormula>projjava_matrixdeterminant[[#This Row],[pss_end]]-projjava_matrixdeterminant[[#This Row],[pss_start]]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6D638C-EC01-41C2-BE68-8EE475A649F2}" name="projkotlin_nbody" displayName="projkotlin_nbody" ref="A1:L207" tableType="queryTable" totalsRowShown="0">
  <autoFilter ref="A1:L207" xr:uid="{F256C4E2-E313-44BE-B44B-B775D8B65057}"/>
  <tableColumns count="12">
    <tableColumn id="1" xr3:uid="{9C4F5AB2-1F56-4257-BD79-1D345CDA0332}" uniqueName="1" name="Column1" queryTableFieldId="1"/>
    <tableColumn id="2" xr3:uid="{4189D5BA-0312-40FB-A557-EE1BCBB97ABD}" uniqueName="2" name="pid" queryTableFieldId="2"/>
    <tableColumn id="3" xr3:uid="{EB8244C0-9ED3-441B-B0B4-BCED051D47F4}" uniqueName="3" name="elapsed_times" queryTableFieldId="3"/>
    <tableColumn id="4" xr3:uid="{F771595D-E8CA-49D2-AEB8-1B959D2F70F4}" uniqueName="4" name="runtime_start" queryTableFieldId="4"/>
    <tableColumn id="5" xr3:uid="{98A94FBE-C6A9-4C95-9D37-3368B54E214D}" uniqueName="5" name="runtime_end" queryTableFieldId="5"/>
    <tableColumn id="6" xr3:uid="{64613D58-C584-4233-A8F5-7FF841094D20}" uniqueName="6" name="native_start" queryTableFieldId="6"/>
    <tableColumn id="7" xr3:uid="{03084343-D683-4163-BE6B-3ED278F1B2EF}" uniqueName="7" name="native_end" queryTableFieldId="7"/>
    <tableColumn id="8" xr3:uid="{7897A611-0C99-47EB-9E34-531715D756EA}" uniqueName="8" name="pss_start" queryTableFieldId="8"/>
    <tableColumn id="9" xr3:uid="{023B66C2-B7F2-471B-8C06-F01BC718884F}" uniqueName="9" name="pss_end" queryTableFieldId="9"/>
    <tableColumn id="10" xr3:uid="{60DCD112-01AA-49D3-AD7D-8B4DC8212335}" uniqueName="10" name="runtime" queryTableFieldId="10" dataDxfId="5">
      <calculatedColumnFormula>projkotlin_nbody[[#This Row],[runtime_end]]-projkotlin_nbody[[#This Row],[runtime_start]]</calculatedColumnFormula>
    </tableColumn>
    <tableColumn id="11" xr3:uid="{9C604173-388A-4CD8-BE6D-F5E7CB90BA71}" uniqueName="11" name="native" queryTableFieldId="11" dataDxfId="4">
      <calculatedColumnFormula>projkotlin_nbody[[#This Row],[native_end]]-projkotlin_nbody[[#This Row],[native_start]]</calculatedColumnFormula>
    </tableColumn>
    <tableColumn id="12" xr3:uid="{E00349AD-D939-45A6-9CEA-FD616551F266}" uniqueName="12" name="pss" queryTableFieldId="12" dataDxfId="3">
      <calculatedColumnFormula>projkotlin_nbody[[#This Row],[pss_end]]-projkotlin_nbody[[#This Row],[pss_start]]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61470E-01E1-4378-8513-B04EAFBF0437}" name="projkotlin_spectralnorm" displayName="projkotlin_spectralnorm" ref="A1:L203" tableType="queryTable" totalsRowShown="0">
  <autoFilter ref="A1:L203" xr:uid="{44C5E567-77B3-49F9-BF79-99A35F6FD86E}"/>
  <tableColumns count="12">
    <tableColumn id="1" xr3:uid="{48918CB2-614B-4783-A4FD-A5A26210D433}" uniqueName="1" name="Column1" queryTableFieldId="1"/>
    <tableColumn id="2" xr3:uid="{7BEEAA8A-9D51-4B00-BFA8-EBA920E5BD76}" uniqueName="2" name="pid" queryTableFieldId="2"/>
    <tableColumn id="3" xr3:uid="{046413EC-97B9-46B4-B9D4-9B9AC792CDD3}" uniqueName="3" name="elapsed_times" queryTableFieldId="3"/>
    <tableColumn id="4" xr3:uid="{77455A4C-8F85-445D-8C60-815CF0CDFE53}" uniqueName="4" name="runtime_start" queryTableFieldId="4"/>
    <tableColumn id="5" xr3:uid="{A1C6FE77-225E-4A1D-944A-72B0A4B631A4}" uniqueName="5" name="runtime_end" queryTableFieldId="5"/>
    <tableColumn id="6" xr3:uid="{2361D994-D9E6-464C-A088-574D108E46C2}" uniqueName="6" name="native_start" queryTableFieldId="6"/>
    <tableColumn id="7" xr3:uid="{C5301843-363C-40C6-BBC9-B07D4396ADAD}" uniqueName="7" name="native_end" queryTableFieldId="7"/>
    <tableColumn id="8" xr3:uid="{092C4F70-A9C0-4337-AD57-484EDB69FA3A}" uniqueName="8" name="pss_start" queryTableFieldId="8"/>
    <tableColumn id="9" xr3:uid="{7A2CDFEB-166E-42E1-8227-43E8B64D4084}" uniqueName="9" name="pss_end" queryTableFieldId="9"/>
    <tableColumn id="10" xr3:uid="{BBC2D84C-3E5E-401D-ADA2-F6078BAFFB81}" uniqueName="10" name="runtime" queryTableFieldId="10" dataDxfId="2">
      <calculatedColumnFormula>projkotlin_spectralnorm[[#This Row],[runtime_end]]-projkotlin_spectralnorm[[#This Row],[runtime_start]]</calculatedColumnFormula>
    </tableColumn>
    <tableColumn id="11" xr3:uid="{4E40FE7D-6022-47E4-B064-87D6F68B820A}" uniqueName="11" name="native" queryTableFieldId="11" dataDxfId="1">
      <calculatedColumnFormula>projkotlin_spectralnorm[[#This Row],[native_end]]-projkotlin_spectralnorm[[#This Row],[native_start]]</calculatedColumnFormula>
    </tableColumn>
    <tableColumn id="12" xr3:uid="{3C7E1269-8B85-4259-850F-59F0559A563C}" uniqueName="12" name="pss" queryTableFieldId="12" dataDxfId="0">
      <calculatedColumnFormula>projkotlin_spectralnorm[[#This Row],[pss_end]]-projkotlin_spectralnorm[[#This Row],[pss_start]]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578E-D0F2-4C6B-BBA4-C56A3FACA293}">
  <dimension ref="A1:L263"/>
  <sheetViews>
    <sheetView topLeftCell="F236" workbookViewId="0">
      <selection activeCell="J261" sqref="J261:L263"/>
    </sheetView>
  </sheetViews>
  <sheetFormatPr baseColWidth="10" defaultRowHeight="14.4" x14ac:dyDescent="0.3"/>
  <cols>
    <col min="1" max="1" width="10.77734375" bestFit="1" customWidth="1"/>
    <col min="2" max="2" width="6" bestFit="1" customWidth="1"/>
    <col min="3" max="3" width="15.21875" bestFit="1" customWidth="1"/>
    <col min="4" max="4" width="14.6640625" bestFit="1" customWidth="1"/>
    <col min="5" max="5" width="14.109375" bestFit="1" customWidth="1"/>
    <col min="6" max="6" width="13.21875" bestFit="1" customWidth="1"/>
    <col min="7" max="7" width="12.6640625" bestFit="1" customWidth="1"/>
    <col min="8" max="8" width="10.6640625" bestFit="1" customWidth="1"/>
    <col min="9" max="9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28344</v>
      </c>
      <c r="C2">
        <v>1600</v>
      </c>
      <c r="D2">
        <v>1440944</v>
      </c>
      <c r="E2">
        <v>78945288</v>
      </c>
      <c r="F2">
        <v>6509056</v>
      </c>
      <c r="G2">
        <v>6519416</v>
      </c>
      <c r="H2">
        <v>15207</v>
      </c>
      <c r="I2">
        <v>88234</v>
      </c>
      <c r="J2">
        <f>projkotlin_binarytrees[[#This Row],[runtime_end]]-projkotlin_binarytrees[[#This Row],[runtime_start]]</f>
        <v>77504344</v>
      </c>
      <c r="K2">
        <f>projkotlin_binarytrees[[#This Row],[native_end]]-projkotlin_binarytrees[[#This Row],[native_start]]</f>
        <v>10360</v>
      </c>
      <c r="L2">
        <f>projkotlin_binarytrees[[#This Row],[pss_end]]-projkotlin_binarytrees[[#This Row],[pss_start]]</f>
        <v>73027</v>
      </c>
    </row>
    <row r="3" spans="1:12" x14ac:dyDescent="0.3">
      <c r="A3">
        <v>1</v>
      </c>
      <c r="B3">
        <v>30732</v>
      </c>
      <c r="C3">
        <v>1495</v>
      </c>
      <c r="D3">
        <v>1424576</v>
      </c>
      <c r="E3">
        <v>87463272</v>
      </c>
      <c r="F3">
        <v>6510856</v>
      </c>
      <c r="G3">
        <v>6520592</v>
      </c>
      <c r="H3">
        <v>15529</v>
      </c>
      <c r="I3">
        <v>96988</v>
      </c>
      <c r="J3">
        <f>projkotlin_binarytrees[[#This Row],[runtime_end]]-projkotlin_binarytrees[[#This Row],[runtime_start]]</f>
        <v>86038696</v>
      </c>
      <c r="K3">
        <f>projkotlin_binarytrees[[#This Row],[native_end]]-projkotlin_binarytrees[[#This Row],[native_start]]</f>
        <v>9736</v>
      </c>
      <c r="L3">
        <f>projkotlin_binarytrees[[#This Row],[pss_end]]-projkotlin_binarytrees[[#This Row],[pss_start]]</f>
        <v>81459</v>
      </c>
    </row>
    <row r="4" spans="1:12" x14ac:dyDescent="0.3">
      <c r="A4">
        <v>2</v>
      </c>
      <c r="B4">
        <v>30926</v>
      </c>
      <c r="C4">
        <v>1575</v>
      </c>
      <c r="D4">
        <v>1424712</v>
      </c>
      <c r="E4">
        <v>71606136</v>
      </c>
      <c r="F4">
        <v>6511016</v>
      </c>
      <c r="G4">
        <v>6520992</v>
      </c>
      <c r="H4">
        <v>15679</v>
      </c>
      <c r="I4">
        <v>81508</v>
      </c>
      <c r="J4">
        <f>projkotlin_binarytrees[[#This Row],[runtime_end]]-projkotlin_binarytrees[[#This Row],[runtime_start]]</f>
        <v>70181424</v>
      </c>
      <c r="K4">
        <f>projkotlin_binarytrees[[#This Row],[native_end]]-projkotlin_binarytrees[[#This Row],[native_start]]</f>
        <v>9976</v>
      </c>
      <c r="L4">
        <f>projkotlin_binarytrees[[#This Row],[pss_end]]-projkotlin_binarytrees[[#This Row],[pss_start]]</f>
        <v>65829</v>
      </c>
    </row>
    <row r="5" spans="1:12" x14ac:dyDescent="0.3">
      <c r="A5">
        <v>3</v>
      </c>
      <c r="B5">
        <v>31741</v>
      </c>
      <c r="C5">
        <v>1713</v>
      </c>
      <c r="D5">
        <v>1441096</v>
      </c>
      <c r="E5">
        <v>96562088</v>
      </c>
      <c r="F5">
        <v>6511128</v>
      </c>
      <c r="G5">
        <v>6521936</v>
      </c>
      <c r="H5">
        <v>15557</v>
      </c>
      <c r="I5">
        <v>105674</v>
      </c>
      <c r="J5">
        <f>projkotlin_binarytrees[[#This Row],[runtime_end]]-projkotlin_binarytrees[[#This Row],[runtime_start]]</f>
        <v>95120992</v>
      </c>
      <c r="K5">
        <f>projkotlin_binarytrees[[#This Row],[native_end]]-projkotlin_binarytrees[[#This Row],[native_start]]</f>
        <v>10808</v>
      </c>
      <c r="L5">
        <f>projkotlin_binarytrees[[#This Row],[pss_end]]-projkotlin_binarytrees[[#This Row],[pss_start]]</f>
        <v>90117</v>
      </c>
    </row>
    <row r="6" spans="1:12" x14ac:dyDescent="0.3">
      <c r="A6">
        <v>4</v>
      </c>
      <c r="B6">
        <v>31902</v>
      </c>
      <c r="C6">
        <v>1589</v>
      </c>
      <c r="D6">
        <v>1441096</v>
      </c>
      <c r="E6">
        <v>83284928</v>
      </c>
      <c r="F6">
        <v>6512112</v>
      </c>
      <c r="G6">
        <v>6522200</v>
      </c>
      <c r="H6">
        <v>15602</v>
      </c>
      <c r="I6">
        <v>92774</v>
      </c>
      <c r="J6">
        <f>projkotlin_binarytrees[[#This Row],[runtime_end]]-projkotlin_binarytrees[[#This Row],[runtime_start]]</f>
        <v>81843832</v>
      </c>
      <c r="K6">
        <f>projkotlin_binarytrees[[#This Row],[native_end]]-projkotlin_binarytrees[[#This Row],[native_start]]</f>
        <v>10088</v>
      </c>
      <c r="L6">
        <f>projkotlin_binarytrees[[#This Row],[pss_end]]-projkotlin_binarytrees[[#This Row],[pss_start]]</f>
        <v>77172</v>
      </c>
    </row>
    <row r="7" spans="1:12" x14ac:dyDescent="0.3">
      <c r="A7">
        <v>5</v>
      </c>
      <c r="B7">
        <v>32061</v>
      </c>
      <c r="C7">
        <v>1517</v>
      </c>
      <c r="D7">
        <v>1424576</v>
      </c>
      <c r="E7">
        <v>99248288</v>
      </c>
      <c r="F7">
        <v>6510856</v>
      </c>
      <c r="G7">
        <v>6521728</v>
      </c>
      <c r="H7">
        <v>15641</v>
      </c>
      <c r="I7">
        <v>108419</v>
      </c>
      <c r="J7">
        <f>projkotlin_binarytrees[[#This Row],[runtime_end]]-projkotlin_binarytrees[[#This Row],[runtime_start]]</f>
        <v>97823712</v>
      </c>
      <c r="K7">
        <f>projkotlin_binarytrees[[#This Row],[native_end]]-projkotlin_binarytrees[[#This Row],[native_start]]</f>
        <v>10872</v>
      </c>
      <c r="L7">
        <f>projkotlin_binarytrees[[#This Row],[pss_end]]-projkotlin_binarytrees[[#This Row],[pss_start]]</f>
        <v>92778</v>
      </c>
    </row>
    <row r="8" spans="1:12" x14ac:dyDescent="0.3">
      <c r="A8">
        <v>6</v>
      </c>
      <c r="B8">
        <v>32229</v>
      </c>
      <c r="C8">
        <v>1585</v>
      </c>
      <c r="D8">
        <v>1441096</v>
      </c>
      <c r="E8">
        <v>124736176</v>
      </c>
      <c r="F8">
        <v>6509528</v>
      </c>
      <c r="G8">
        <v>6520688</v>
      </c>
      <c r="H8">
        <v>15642</v>
      </c>
      <c r="I8">
        <v>133985</v>
      </c>
      <c r="J8">
        <f>projkotlin_binarytrees[[#This Row],[runtime_end]]-projkotlin_binarytrees[[#This Row],[runtime_start]]</f>
        <v>123295080</v>
      </c>
      <c r="K8">
        <f>projkotlin_binarytrees[[#This Row],[native_end]]-projkotlin_binarytrees[[#This Row],[native_start]]</f>
        <v>11160</v>
      </c>
      <c r="L8">
        <f>projkotlin_binarytrees[[#This Row],[pss_end]]-projkotlin_binarytrees[[#This Row],[pss_start]]</f>
        <v>118343</v>
      </c>
    </row>
    <row r="9" spans="1:12" x14ac:dyDescent="0.3">
      <c r="A9">
        <v>7</v>
      </c>
      <c r="B9">
        <v>32388</v>
      </c>
      <c r="C9">
        <v>1798</v>
      </c>
      <c r="D9">
        <v>1424712</v>
      </c>
      <c r="E9">
        <v>90280280</v>
      </c>
      <c r="F9">
        <v>6511016</v>
      </c>
      <c r="G9">
        <v>6521696</v>
      </c>
      <c r="H9">
        <v>15649</v>
      </c>
      <c r="I9">
        <v>99641</v>
      </c>
      <c r="J9">
        <f>projkotlin_binarytrees[[#This Row],[runtime_end]]-projkotlin_binarytrees[[#This Row],[runtime_start]]</f>
        <v>88855568</v>
      </c>
      <c r="K9">
        <f>projkotlin_binarytrees[[#This Row],[native_end]]-projkotlin_binarytrees[[#This Row],[native_start]]</f>
        <v>10680</v>
      </c>
      <c r="L9">
        <f>projkotlin_binarytrees[[#This Row],[pss_end]]-projkotlin_binarytrees[[#This Row],[pss_start]]</f>
        <v>83992</v>
      </c>
    </row>
    <row r="10" spans="1:12" x14ac:dyDescent="0.3">
      <c r="A10">
        <v>8</v>
      </c>
      <c r="B10">
        <v>32545</v>
      </c>
      <c r="C10">
        <v>2147</v>
      </c>
      <c r="D10">
        <v>1440960</v>
      </c>
      <c r="E10">
        <v>130067048</v>
      </c>
      <c r="F10">
        <v>6510968</v>
      </c>
      <c r="G10">
        <v>6522832</v>
      </c>
      <c r="H10">
        <v>15741</v>
      </c>
      <c r="I10">
        <v>73153</v>
      </c>
      <c r="J10">
        <f>projkotlin_binarytrees[[#This Row],[runtime_end]]-projkotlin_binarytrees[[#This Row],[runtime_start]]</f>
        <v>128626088</v>
      </c>
      <c r="K10">
        <f>projkotlin_binarytrees[[#This Row],[native_end]]-projkotlin_binarytrees[[#This Row],[native_start]]</f>
        <v>11864</v>
      </c>
      <c r="L10">
        <f>projkotlin_binarytrees[[#This Row],[pss_end]]-projkotlin_binarytrees[[#This Row],[pss_start]]</f>
        <v>57412</v>
      </c>
    </row>
    <row r="11" spans="1:12" x14ac:dyDescent="0.3">
      <c r="A11">
        <v>9</v>
      </c>
      <c r="B11">
        <v>859</v>
      </c>
      <c r="C11">
        <v>1590</v>
      </c>
      <c r="D11">
        <v>1441096</v>
      </c>
      <c r="E11">
        <v>91841488</v>
      </c>
      <c r="F11">
        <v>6512112</v>
      </c>
      <c r="G11">
        <v>6521976</v>
      </c>
      <c r="H11">
        <v>15859</v>
      </c>
      <c r="I11">
        <v>101307</v>
      </c>
      <c r="J11">
        <f>projkotlin_binarytrees[[#This Row],[runtime_end]]-projkotlin_binarytrees[[#This Row],[runtime_start]]</f>
        <v>90400392</v>
      </c>
      <c r="K11">
        <f>projkotlin_binarytrees[[#This Row],[native_end]]-projkotlin_binarytrees[[#This Row],[native_start]]</f>
        <v>9864</v>
      </c>
      <c r="L11">
        <f>projkotlin_binarytrees[[#This Row],[pss_end]]-projkotlin_binarytrees[[#This Row],[pss_start]]</f>
        <v>85448</v>
      </c>
    </row>
    <row r="12" spans="1:12" x14ac:dyDescent="0.3">
      <c r="A12">
        <v>10</v>
      </c>
      <c r="B12">
        <v>1237</v>
      </c>
      <c r="C12">
        <v>2057</v>
      </c>
      <c r="D12">
        <v>1441096</v>
      </c>
      <c r="E12">
        <v>123696352</v>
      </c>
      <c r="F12">
        <v>6512112</v>
      </c>
      <c r="G12">
        <v>6522736</v>
      </c>
      <c r="H12">
        <v>15758</v>
      </c>
      <c r="I12">
        <v>134844</v>
      </c>
      <c r="J12">
        <f>projkotlin_binarytrees[[#This Row],[runtime_end]]-projkotlin_binarytrees[[#This Row],[runtime_start]]</f>
        <v>122255256</v>
      </c>
      <c r="K12">
        <f>projkotlin_binarytrees[[#This Row],[native_end]]-projkotlin_binarytrees[[#This Row],[native_start]]</f>
        <v>10624</v>
      </c>
      <c r="L12">
        <f>projkotlin_binarytrees[[#This Row],[pss_end]]-projkotlin_binarytrees[[#This Row],[pss_start]]</f>
        <v>119086</v>
      </c>
    </row>
    <row r="13" spans="1:12" x14ac:dyDescent="0.3">
      <c r="A13">
        <v>11</v>
      </c>
      <c r="B13">
        <v>1988</v>
      </c>
      <c r="C13">
        <v>1495</v>
      </c>
      <c r="D13">
        <v>1424608</v>
      </c>
      <c r="E13">
        <v>90307952</v>
      </c>
      <c r="F13">
        <v>6511568</v>
      </c>
      <c r="G13">
        <v>6521152</v>
      </c>
      <c r="H13">
        <v>15794</v>
      </c>
      <c r="I13">
        <v>100029</v>
      </c>
      <c r="J13">
        <f>projkotlin_binarytrees[[#This Row],[runtime_end]]-projkotlin_binarytrees[[#This Row],[runtime_start]]</f>
        <v>88883344</v>
      </c>
      <c r="K13">
        <f>projkotlin_binarytrees[[#This Row],[native_end]]-projkotlin_binarytrees[[#This Row],[native_start]]</f>
        <v>9584</v>
      </c>
      <c r="L13">
        <f>projkotlin_binarytrees[[#This Row],[pss_end]]-projkotlin_binarytrees[[#This Row],[pss_start]]</f>
        <v>84235</v>
      </c>
    </row>
    <row r="14" spans="1:12" x14ac:dyDescent="0.3">
      <c r="A14">
        <v>12</v>
      </c>
      <c r="B14">
        <v>2203</v>
      </c>
      <c r="C14">
        <v>1869</v>
      </c>
      <c r="D14">
        <v>1424608</v>
      </c>
      <c r="E14">
        <v>83926256</v>
      </c>
      <c r="F14">
        <v>6511048</v>
      </c>
      <c r="G14">
        <v>6521888</v>
      </c>
      <c r="H14">
        <v>15994</v>
      </c>
      <c r="I14">
        <v>93949</v>
      </c>
      <c r="J14">
        <f>projkotlin_binarytrees[[#This Row],[runtime_end]]-projkotlin_binarytrees[[#This Row],[runtime_start]]</f>
        <v>82501648</v>
      </c>
      <c r="K14">
        <f>projkotlin_binarytrees[[#This Row],[native_end]]-projkotlin_binarytrees[[#This Row],[native_start]]</f>
        <v>10840</v>
      </c>
      <c r="L14">
        <f>projkotlin_binarytrees[[#This Row],[pss_end]]-projkotlin_binarytrees[[#This Row],[pss_start]]</f>
        <v>77955</v>
      </c>
    </row>
    <row r="15" spans="1:12" x14ac:dyDescent="0.3">
      <c r="A15">
        <v>13</v>
      </c>
      <c r="B15">
        <v>2691</v>
      </c>
      <c r="C15">
        <v>1674</v>
      </c>
      <c r="D15">
        <v>1424712</v>
      </c>
      <c r="E15">
        <v>105446208</v>
      </c>
      <c r="F15">
        <v>6511552</v>
      </c>
      <c r="G15">
        <v>6522936</v>
      </c>
      <c r="H15">
        <v>15621</v>
      </c>
      <c r="I15">
        <v>114724</v>
      </c>
      <c r="J15">
        <f>projkotlin_binarytrees[[#This Row],[runtime_end]]-projkotlin_binarytrees[[#This Row],[runtime_start]]</f>
        <v>104021496</v>
      </c>
      <c r="K15">
        <f>projkotlin_binarytrees[[#This Row],[native_end]]-projkotlin_binarytrees[[#This Row],[native_start]]</f>
        <v>11384</v>
      </c>
      <c r="L15">
        <f>projkotlin_binarytrees[[#This Row],[pss_end]]-projkotlin_binarytrees[[#This Row],[pss_start]]</f>
        <v>99103</v>
      </c>
    </row>
    <row r="16" spans="1:12" x14ac:dyDescent="0.3">
      <c r="A16">
        <v>14</v>
      </c>
      <c r="B16">
        <v>3484</v>
      </c>
      <c r="C16">
        <v>1973</v>
      </c>
      <c r="D16">
        <v>1424712</v>
      </c>
      <c r="E16">
        <v>120849080</v>
      </c>
      <c r="F16">
        <v>6511584</v>
      </c>
      <c r="G16">
        <v>6522616</v>
      </c>
      <c r="H16">
        <v>15538</v>
      </c>
      <c r="I16">
        <v>131862</v>
      </c>
      <c r="J16">
        <f>projkotlin_binarytrees[[#This Row],[runtime_end]]-projkotlin_binarytrees[[#This Row],[runtime_start]]</f>
        <v>119424368</v>
      </c>
      <c r="K16">
        <f>projkotlin_binarytrees[[#This Row],[native_end]]-projkotlin_binarytrees[[#This Row],[native_start]]</f>
        <v>11032</v>
      </c>
      <c r="L16">
        <f>projkotlin_binarytrees[[#This Row],[pss_end]]-projkotlin_binarytrees[[#This Row],[pss_start]]</f>
        <v>116324</v>
      </c>
    </row>
    <row r="17" spans="1:12" x14ac:dyDescent="0.3">
      <c r="A17">
        <v>15</v>
      </c>
      <c r="B17">
        <v>3956</v>
      </c>
      <c r="C17">
        <v>1469</v>
      </c>
      <c r="D17">
        <v>1440960</v>
      </c>
      <c r="E17">
        <v>119946616</v>
      </c>
      <c r="F17">
        <v>6510616</v>
      </c>
      <c r="G17">
        <v>6520864</v>
      </c>
      <c r="H17">
        <v>15518</v>
      </c>
      <c r="I17">
        <v>128466</v>
      </c>
      <c r="J17">
        <f>projkotlin_binarytrees[[#This Row],[runtime_end]]-projkotlin_binarytrees[[#This Row],[runtime_start]]</f>
        <v>118505656</v>
      </c>
      <c r="K17">
        <f>projkotlin_binarytrees[[#This Row],[native_end]]-projkotlin_binarytrees[[#This Row],[native_start]]</f>
        <v>10248</v>
      </c>
      <c r="L17">
        <f>projkotlin_binarytrees[[#This Row],[pss_end]]-projkotlin_binarytrees[[#This Row],[pss_start]]</f>
        <v>112948</v>
      </c>
    </row>
    <row r="18" spans="1:12" x14ac:dyDescent="0.3">
      <c r="A18">
        <v>16</v>
      </c>
      <c r="B18">
        <v>4096</v>
      </c>
      <c r="C18">
        <v>1560</v>
      </c>
      <c r="D18">
        <v>1424712</v>
      </c>
      <c r="E18">
        <v>125512640</v>
      </c>
      <c r="F18">
        <v>6511584</v>
      </c>
      <c r="G18">
        <v>6521848</v>
      </c>
      <c r="H18">
        <v>15479</v>
      </c>
      <c r="I18">
        <v>134042</v>
      </c>
      <c r="J18">
        <f>projkotlin_binarytrees[[#This Row],[runtime_end]]-projkotlin_binarytrees[[#This Row],[runtime_start]]</f>
        <v>124087928</v>
      </c>
      <c r="K18">
        <f>projkotlin_binarytrees[[#This Row],[native_end]]-projkotlin_binarytrees[[#This Row],[native_start]]</f>
        <v>10264</v>
      </c>
      <c r="L18">
        <f>projkotlin_binarytrees[[#This Row],[pss_end]]-projkotlin_binarytrees[[#This Row],[pss_start]]</f>
        <v>118563</v>
      </c>
    </row>
    <row r="19" spans="1:12" x14ac:dyDescent="0.3">
      <c r="A19">
        <v>17</v>
      </c>
      <c r="B19">
        <v>4258</v>
      </c>
      <c r="C19">
        <v>1623</v>
      </c>
      <c r="D19">
        <v>1441096</v>
      </c>
      <c r="E19">
        <v>78454816</v>
      </c>
      <c r="F19">
        <v>6508856</v>
      </c>
      <c r="G19">
        <v>6519120</v>
      </c>
      <c r="H19">
        <v>15642</v>
      </c>
      <c r="I19">
        <v>88090</v>
      </c>
      <c r="J19">
        <f>projkotlin_binarytrees[[#This Row],[runtime_end]]-projkotlin_binarytrees[[#This Row],[runtime_start]]</f>
        <v>77013720</v>
      </c>
      <c r="K19">
        <f>projkotlin_binarytrees[[#This Row],[native_end]]-projkotlin_binarytrees[[#This Row],[native_start]]</f>
        <v>10264</v>
      </c>
      <c r="L19">
        <f>projkotlin_binarytrees[[#This Row],[pss_end]]-projkotlin_binarytrees[[#This Row],[pss_start]]</f>
        <v>72448</v>
      </c>
    </row>
    <row r="20" spans="1:12" x14ac:dyDescent="0.3">
      <c r="A20">
        <v>18</v>
      </c>
      <c r="B20">
        <v>4415</v>
      </c>
      <c r="C20">
        <v>1601</v>
      </c>
      <c r="D20">
        <v>1424712</v>
      </c>
      <c r="E20">
        <v>97597472</v>
      </c>
      <c r="F20">
        <v>6510600</v>
      </c>
      <c r="G20">
        <v>6521176</v>
      </c>
      <c r="H20">
        <v>15659</v>
      </c>
      <c r="I20">
        <v>107835</v>
      </c>
      <c r="J20">
        <f>projkotlin_binarytrees[[#This Row],[runtime_end]]-projkotlin_binarytrees[[#This Row],[runtime_start]]</f>
        <v>96172760</v>
      </c>
      <c r="K20">
        <f>projkotlin_binarytrees[[#This Row],[native_end]]-projkotlin_binarytrees[[#This Row],[native_start]]</f>
        <v>10576</v>
      </c>
      <c r="L20">
        <f>projkotlin_binarytrees[[#This Row],[pss_end]]-projkotlin_binarytrees[[#This Row],[pss_start]]</f>
        <v>92176</v>
      </c>
    </row>
    <row r="21" spans="1:12" x14ac:dyDescent="0.3">
      <c r="A21">
        <v>19</v>
      </c>
      <c r="B21">
        <v>4572</v>
      </c>
      <c r="C21">
        <v>1470</v>
      </c>
      <c r="D21">
        <v>1441096</v>
      </c>
      <c r="E21">
        <v>113905584</v>
      </c>
      <c r="F21">
        <v>6511696</v>
      </c>
      <c r="G21">
        <v>6522736</v>
      </c>
      <c r="H21">
        <v>15860</v>
      </c>
      <c r="I21">
        <v>123967</v>
      </c>
      <c r="J21">
        <f>projkotlin_binarytrees[[#This Row],[runtime_end]]-projkotlin_binarytrees[[#This Row],[runtime_start]]</f>
        <v>112464488</v>
      </c>
      <c r="K21">
        <f>projkotlin_binarytrees[[#This Row],[native_end]]-projkotlin_binarytrees[[#This Row],[native_start]]</f>
        <v>11040</v>
      </c>
      <c r="L21">
        <f>projkotlin_binarytrees[[#This Row],[pss_end]]-projkotlin_binarytrees[[#This Row],[pss_start]]</f>
        <v>108107</v>
      </c>
    </row>
    <row r="22" spans="1:12" x14ac:dyDescent="0.3">
      <c r="A22">
        <v>20</v>
      </c>
      <c r="B22">
        <v>4731</v>
      </c>
      <c r="C22">
        <v>1511</v>
      </c>
      <c r="D22">
        <v>1424712</v>
      </c>
      <c r="E22">
        <v>115238560</v>
      </c>
      <c r="F22">
        <v>6510600</v>
      </c>
      <c r="G22">
        <v>6520448</v>
      </c>
      <c r="H22">
        <v>15810</v>
      </c>
      <c r="I22">
        <v>124524</v>
      </c>
      <c r="J22">
        <f>projkotlin_binarytrees[[#This Row],[runtime_end]]-projkotlin_binarytrees[[#This Row],[runtime_start]]</f>
        <v>113813848</v>
      </c>
      <c r="K22">
        <f>projkotlin_binarytrees[[#This Row],[native_end]]-projkotlin_binarytrees[[#This Row],[native_start]]</f>
        <v>9848</v>
      </c>
      <c r="L22">
        <f>projkotlin_binarytrees[[#This Row],[pss_end]]-projkotlin_binarytrees[[#This Row],[pss_start]]</f>
        <v>108714</v>
      </c>
    </row>
    <row r="23" spans="1:12" x14ac:dyDescent="0.3">
      <c r="A23">
        <v>21</v>
      </c>
      <c r="B23">
        <v>5140</v>
      </c>
      <c r="C23">
        <v>1530</v>
      </c>
      <c r="D23">
        <v>1424712</v>
      </c>
      <c r="E23">
        <v>125765720</v>
      </c>
      <c r="F23">
        <v>6510632</v>
      </c>
      <c r="G23">
        <v>6521472</v>
      </c>
      <c r="H23">
        <v>15659</v>
      </c>
      <c r="I23">
        <v>134731</v>
      </c>
      <c r="J23">
        <f>projkotlin_binarytrees[[#This Row],[runtime_end]]-projkotlin_binarytrees[[#This Row],[runtime_start]]</f>
        <v>124341008</v>
      </c>
      <c r="K23">
        <f>projkotlin_binarytrees[[#This Row],[native_end]]-projkotlin_binarytrees[[#This Row],[native_start]]</f>
        <v>10840</v>
      </c>
      <c r="L23">
        <f>projkotlin_binarytrees[[#This Row],[pss_end]]-projkotlin_binarytrees[[#This Row],[pss_start]]</f>
        <v>119072</v>
      </c>
    </row>
    <row r="24" spans="1:12" x14ac:dyDescent="0.3">
      <c r="A24">
        <v>22</v>
      </c>
      <c r="B24">
        <v>5499</v>
      </c>
      <c r="C24">
        <v>1702</v>
      </c>
      <c r="D24">
        <v>1424576</v>
      </c>
      <c r="E24">
        <v>81690736</v>
      </c>
      <c r="F24">
        <v>6510472</v>
      </c>
      <c r="G24">
        <v>6521216</v>
      </c>
      <c r="H24">
        <v>15648</v>
      </c>
      <c r="I24">
        <v>91265</v>
      </c>
      <c r="J24">
        <f>projkotlin_binarytrees[[#This Row],[runtime_end]]-projkotlin_binarytrees[[#This Row],[runtime_start]]</f>
        <v>80266160</v>
      </c>
      <c r="K24">
        <f>projkotlin_binarytrees[[#This Row],[native_end]]-projkotlin_binarytrees[[#This Row],[native_start]]</f>
        <v>10744</v>
      </c>
      <c r="L24">
        <f>projkotlin_binarytrees[[#This Row],[pss_end]]-projkotlin_binarytrees[[#This Row],[pss_start]]</f>
        <v>75617</v>
      </c>
    </row>
    <row r="25" spans="1:12" x14ac:dyDescent="0.3">
      <c r="A25">
        <v>23</v>
      </c>
      <c r="B25">
        <v>5694</v>
      </c>
      <c r="C25">
        <v>1724</v>
      </c>
      <c r="D25">
        <v>1424576</v>
      </c>
      <c r="E25">
        <v>88988544</v>
      </c>
      <c r="F25">
        <v>6510536</v>
      </c>
      <c r="G25">
        <v>6521168</v>
      </c>
      <c r="H25">
        <v>15557</v>
      </c>
      <c r="I25">
        <v>98589</v>
      </c>
      <c r="J25">
        <f>projkotlin_binarytrees[[#This Row],[runtime_end]]-projkotlin_binarytrees[[#This Row],[runtime_start]]</f>
        <v>87563968</v>
      </c>
      <c r="K25">
        <f>projkotlin_binarytrees[[#This Row],[native_end]]-projkotlin_binarytrees[[#This Row],[native_start]]</f>
        <v>10632</v>
      </c>
      <c r="L25">
        <f>projkotlin_binarytrees[[#This Row],[pss_end]]-projkotlin_binarytrees[[#This Row],[pss_start]]</f>
        <v>83032</v>
      </c>
    </row>
    <row r="26" spans="1:12" x14ac:dyDescent="0.3">
      <c r="A26">
        <v>24</v>
      </c>
      <c r="B26">
        <v>5932</v>
      </c>
      <c r="C26">
        <v>2047</v>
      </c>
      <c r="D26">
        <v>1440960</v>
      </c>
      <c r="E26">
        <v>127958680</v>
      </c>
      <c r="F26">
        <v>6510472</v>
      </c>
      <c r="G26">
        <v>6522880</v>
      </c>
      <c r="H26">
        <v>15672</v>
      </c>
      <c r="I26">
        <v>136712</v>
      </c>
      <c r="J26">
        <f>projkotlin_binarytrees[[#This Row],[runtime_end]]-projkotlin_binarytrees[[#This Row],[runtime_start]]</f>
        <v>126517720</v>
      </c>
      <c r="K26">
        <f>projkotlin_binarytrees[[#This Row],[native_end]]-projkotlin_binarytrees[[#This Row],[native_start]]</f>
        <v>12408</v>
      </c>
      <c r="L26">
        <f>projkotlin_binarytrees[[#This Row],[pss_end]]-projkotlin_binarytrees[[#This Row],[pss_start]]</f>
        <v>121040</v>
      </c>
    </row>
    <row r="27" spans="1:12" x14ac:dyDescent="0.3">
      <c r="A27">
        <v>25</v>
      </c>
      <c r="B27">
        <v>6459</v>
      </c>
      <c r="C27">
        <v>1524</v>
      </c>
      <c r="D27">
        <v>1424712</v>
      </c>
      <c r="E27">
        <v>109740512</v>
      </c>
      <c r="F27">
        <v>6511616</v>
      </c>
      <c r="G27">
        <v>6521992</v>
      </c>
      <c r="H27">
        <v>15532</v>
      </c>
      <c r="I27">
        <v>119270</v>
      </c>
      <c r="J27">
        <f>projkotlin_binarytrees[[#This Row],[runtime_end]]-projkotlin_binarytrees[[#This Row],[runtime_start]]</f>
        <v>108315800</v>
      </c>
      <c r="K27">
        <f>projkotlin_binarytrees[[#This Row],[native_end]]-projkotlin_binarytrees[[#This Row],[native_start]]</f>
        <v>10376</v>
      </c>
      <c r="L27">
        <f>projkotlin_binarytrees[[#This Row],[pss_end]]-projkotlin_binarytrees[[#This Row],[pss_start]]</f>
        <v>103738</v>
      </c>
    </row>
    <row r="28" spans="1:12" x14ac:dyDescent="0.3">
      <c r="A28">
        <v>26</v>
      </c>
      <c r="B28">
        <v>6626</v>
      </c>
      <c r="C28">
        <v>1654</v>
      </c>
      <c r="D28">
        <v>1440960</v>
      </c>
      <c r="E28">
        <v>97310040</v>
      </c>
      <c r="F28">
        <v>6510584</v>
      </c>
      <c r="G28">
        <v>6521088</v>
      </c>
      <c r="H28">
        <v>15517</v>
      </c>
      <c r="I28">
        <v>106724</v>
      </c>
      <c r="J28">
        <f>projkotlin_binarytrees[[#This Row],[runtime_end]]-projkotlin_binarytrees[[#This Row],[runtime_start]]</f>
        <v>95869080</v>
      </c>
      <c r="K28">
        <f>projkotlin_binarytrees[[#This Row],[native_end]]-projkotlin_binarytrees[[#This Row],[native_start]]</f>
        <v>10504</v>
      </c>
      <c r="L28">
        <f>projkotlin_binarytrees[[#This Row],[pss_end]]-projkotlin_binarytrees[[#This Row],[pss_start]]</f>
        <v>91207</v>
      </c>
    </row>
    <row r="29" spans="1:12" x14ac:dyDescent="0.3">
      <c r="A29">
        <v>27</v>
      </c>
      <c r="B29">
        <v>7003</v>
      </c>
      <c r="C29">
        <v>1866</v>
      </c>
      <c r="D29">
        <v>1424576</v>
      </c>
      <c r="E29">
        <v>114347560</v>
      </c>
      <c r="F29">
        <v>6510472</v>
      </c>
      <c r="G29">
        <v>6521880</v>
      </c>
      <c r="H29">
        <v>15518</v>
      </c>
      <c r="I29">
        <v>126185</v>
      </c>
      <c r="J29">
        <f>projkotlin_binarytrees[[#This Row],[runtime_end]]-projkotlin_binarytrees[[#This Row],[runtime_start]]</f>
        <v>112922984</v>
      </c>
      <c r="K29">
        <f>projkotlin_binarytrees[[#This Row],[native_end]]-projkotlin_binarytrees[[#This Row],[native_start]]</f>
        <v>11408</v>
      </c>
      <c r="L29">
        <f>projkotlin_binarytrees[[#This Row],[pss_end]]-projkotlin_binarytrees[[#This Row],[pss_start]]</f>
        <v>110667</v>
      </c>
    </row>
    <row r="30" spans="1:12" x14ac:dyDescent="0.3">
      <c r="A30">
        <v>28</v>
      </c>
      <c r="B30">
        <v>7417</v>
      </c>
      <c r="C30">
        <v>1520</v>
      </c>
      <c r="D30">
        <v>1424712</v>
      </c>
      <c r="E30">
        <v>97672704</v>
      </c>
      <c r="F30">
        <v>6510632</v>
      </c>
      <c r="G30">
        <v>6520960</v>
      </c>
      <c r="H30">
        <v>15707</v>
      </c>
      <c r="I30">
        <v>106902</v>
      </c>
      <c r="J30">
        <f>projkotlin_binarytrees[[#This Row],[runtime_end]]-projkotlin_binarytrees[[#This Row],[runtime_start]]</f>
        <v>96247992</v>
      </c>
      <c r="K30">
        <f>projkotlin_binarytrees[[#This Row],[native_end]]-projkotlin_binarytrees[[#This Row],[native_start]]</f>
        <v>10328</v>
      </c>
      <c r="L30">
        <f>projkotlin_binarytrees[[#This Row],[pss_end]]-projkotlin_binarytrees[[#This Row],[pss_start]]</f>
        <v>91195</v>
      </c>
    </row>
    <row r="31" spans="1:12" x14ac:dyDescent="0.3">
      <c r="A31">
        <v>29</v>
      </c>
      <c r="B31">
        <v>7556</v>
      </c>
      <c r="C31">
        <v>1548</v>
      </c>
      <c r="D31">
        <v>1424712</v>
      </c>
      <c r="E31">
        <v>64319728</v>
      </c>
      <c r="F31">
        <v>6511616</v>
      </c>
      <c r="G31">
        <v>6522904</v>
      </c>
      <c r="H31">
        <v>15706</v>
      </c>
      <c r="I31">
        <v>74485</v>
      </c>
      <c r="J31">
        <f>projkotlin_binarytrees[[#This Row],[runtime_end]]-projkotlin_binarytrees[[#This Row],[runtime_start]]</f>
        <v>62895016</v>
      </c>
      <c r="K31">
        <f>projkotlin_binarytrees[[#This Row],[native_end]]-projkotlin_binarytrees[[#This Row],[native_start]]</f>
        <v>11288</v>
      </c>
      <c r="L31">
        <f>projkotlin_binarytrees[[#This Row],[pss_end]]-projkotlin_binarytrees[[#This Row],[pss_start]]</f>
        <v>58779</v>
      </c>
    </row>
    <row r="32" spans="1:12" x14ac:dyDescent="0.3">
      <c r="A32">
        <v>30</v>
      </c>
      <c r="B32">
        <v>7700</v>
      </c>
      <c r="C32">
        <v>1717</v>
      </c>
      <c r="D32">
        <v>1424712</v>
      </c>
      <c r="E32">
        <v>119259760</v>
      </c>
      <c r="F32">
        <v>6510664</v>
      </c>
      <c r="G32">
        <v>6522352</v>
      </c>
      <c r="H32">
        <v>15849</v>
      </c>
      <c r="I32">
        <v>129423</v>
      </c>
      <c r="J32">
        <f>projkotlin_binarytrees[[#This Row],[runtime_end]]-projkotlin_binarytrees[[#This Row],[runtime_start]]</f>
        <v>117835048</v>
      </c>
      <c r="K32">
        <f>projkotlin_binarytrees[[#This Row],[native_end]]-projkotlin_binarytrees[[#This Row],[native_start]]</f>
        <v>11688</v>
      </c>
      <c r="L32">
        <f>projkotlin_binarytrees[[#This Row],[pss_end]]-projkotlin_binarytrees[[#This Row],[pss_start]]</f>
        <v>113574</v>
      </c>
    </row>
    <row r="33" spans="1:12" x14ac:dyDescent="0.3">
      <c r="A33">
        <v>31</v>
      </c>
      <c r="B33">
        <v>8087</v>
      </c>
      <c r="C33">
        <v>1507</v>
      </c>
      <c r="D33">
        <v>1424712</v>
      </c>
      <c r="E33">
        <v>104593472</v>
      </c>
      <c r="F33">
        <v>6511616</v>
      </c>
      <c r="G33">
        <v>6522136</v>
      </c>
      <c r="H33">
        <v>15654</v>
      </c>
      <c r="I33">
        <v>113601</v>
      </c>
      <c r="J33">
        <f>projkotlin_binarytrees[[#This Row],[runtime_end]]-projkotlin_binarytrees[[#This Row],[runtime_start]]</f>
        <v>103168760</v>
      </c>
      <c r="K33">
        <f>projkotlin_binarytrees[[#This Row],[native_end]]-projkotlin_binarytrees[[#This Row],[native_start]]</f>
        <v>10520</v>
      </c>
      <c r="L33">
        <f>projkotlin_binarytrees[[#This Row],[pss_end]]-projkotlin_binarytrees[[#This Row],[pss_start]]</f>
        <v>97947</v>
      </c>
    </row>
    <row r="34" spans="1:12" x14ac:dyDescent="0.3">
      <c r="A34">
        <v>32</v>
      </c>
      <c r="B34">
        <v>8244</v>
      </c>
      <c r="C34">
        <v>1969</v>
      </c>
      <c r="D34">
        <v>1440960</v>
      </c>
      <c r="E34">
        <v>95208864</v>
      </c>
      <c r="F34">
        <v>6510648</v>
      </c>
      <c r="G34">
        <v>6522288</v>
      </c>
      <c r="H34">
        <v>15642</v>
      </c>
      <c r="I34">
        <v>105484</v>
      </c>
      <c r="J34">
        <f>projkotlin_binarytrees[[#This Row],[runtime_end]]-projkotlin_binarytrees[[#This Row],[runtime_start]]</f>
        <v>93767904</v>
      </c>
      <c r="K34">
        <f>projkotlin_binarytrees[[#This Row],[native_end]]-projkotlin_binarytrees[[#This Row],[native_start]]</f>
        <v>11640</v>
      </c>
      <c r="L34">
        <f>projkotlin_binarytrees[[#This Row],[pss_end]]-projkotlin_binarytrees[[#This Row],[pss_start]]</f>
        <v>89842</v>
      </c>
    </row>
    <row r="35" spans="1:12" x14ac:dyDescent="0.3">
      <c r="A35">
        <v>33</v>
      </c>
      <c r="B35">
        <v>8119</v>
      </c>
      <c r="C35">
        <v>1807</v>
      </c>
      <c r="D35">
        <v>1424280</v>
      </c>
      <c r="E35">
        <v>75978864</v>
      </c>
      <c r="F35">
        <v>6510392</v>
      </c>
      <c r="G35">
        <v>6521640</v>
      </c>
      <c r="H35">
        <v>14490</v>
      </c>
      <c r="I35">
        <v>84485</v>
      </c>
      <c r="J35">
        <f>projkotlin_binarytrees[[#This Row],[runtime_end]]-projkotlin_binarytrees[[#This Row],[runtime_start]]</f>
        <v>74554584</v>
      </c>
      <c r="K35">
        <f>projkotlin_binarytrees[[#This Row],[native_end]]-projkotlin_binarytrees[[#This Row],[native_start]]</f>
        <v>11248</v>
      </c>
      <c r="L35">
        <f>projkotlin_binarytrees[[#This Row],[pss_end]]-projkotlin_binarytrees[[#This Row],[pss_start]]</f>
        <v>69995</v>
      </c>
    </row>
    <row r="36" spans="1:12" x14ac:dyDescent="0.3">
      <c r="A36">
        <v>34</v>
      </c>
      <c r="B36">
        <v>8335</v>
      </c>
      <c r="C36">
        <v>1485</v>
      </c>
      <c r="D36">
        <v>1440576</v>
      </c>
      <c r="E36">
        <v>93101512</v>
      </c>
      <c r="F36">
        <v>6510504</v>
      </c>
      <c r="G36">
        <v>6521496</v>
      </c>
      <c r="H36">
        <v>14510</v>
      </c>
      <c r="I36">
        <v>101215</v>
      </c>
      <c r="J36">
        <f>projkotlin_binarytrees[[#This Row],[runtime_end]]-projkotlin_binarytrees[[#This Row],[runtime_start]]</f>
        <v>91660936</v>
      </c>
      <c r="K36">
        <f>projkotlin_binarytrees[[#This Row],[native_end]]-projkotlin_binarytrees[[#This Row],[native_start]]</f>
        <v>10992</v>
      </c>
      <c r="L36">
        <f>projkotlin_binarytrees[[#This Row],[pss_end]]-projkotlin_binarytrees[[#This Row],[pss_start]]</f>
        <v>86705</v>
      </c>
    </row>
    <row r="37" spans="1:12" x14ac:dyDescent="0.3">
      <c r="A37">
        <v>35</v>
      </c>
      <c r="B37">
        <v>8466</v>
      </c>
      <c r="C37">
        <v>1601</v>
      </c>
      <c r="D37">
        <v>1440576</v>
      </c>
      <c r="E37">
        <v>93964184</v>
      </c>
      <c r="F37">
        <v>6509664</v>
      </c>
      <c r="G37">
        <v>6520128</v>
      </c>
      <c r="H37">
        <v>14510</v>
      </c>
      <c r="I37">
        <v>102066</v>
      </c>
      <c r="J37">
        <f>projkotlin_binarytrees[[#This Row],[runtime_end]]-projkotlin_binarytrees[[#This Row],[runtime_start]]</f>
        <v>92523608</v>
      </c>
      <c r="K37">
        <f>projkotlin_binarytrees[[#This Row],[native_end]]-projkotlin_binarytrees[[#This Row],[native_start]]</f>
        <v>10464</v>
      </c>
      <c r="L37">
        <f>projkotlin_binarytrees[[#This Row],[pss_end]]-projkotlin_binarytrees[[#This Row],[pss_start]]</f>
        <v>87556</v>
      </c>
    </row>
    <row r="38" spans="1:12" x14ac:dyDescent="0.3">
      <c r="A38">
        <v>36</v>
      </c>
      <c r="B38">
        <v>8618</v>
      </c>
      <c r="C38">
        <v>1462</v>
      </c>
      <c r="D38">
        <v>1440440</v>
      </c>
      <c r="E38">
        <v>124625968</v>
      </c>
      <c r="F38">
        <v>6510344</v>
      </c>
      <c r="G38">
        <v>6520648</v>
      </c>
      <c r="H38">
        <v>14517</v>
      </c>
      <c r="I38">
        <v>132015</v>
      </c>
      <c r="J38">
        <f>projkotlin_binarytrees[[#This Row],[runtime_end]]-projkotlin_binarytrees[[#This Row],[runtime_start]]</f>
        <v>123185528</v>
      </c>
      <c r="K38">
        <f>projkotlin_binarytrees[[#This Row],[native_end]]-projkotlin_binarytrees[[#This Row],[native_start]]</f>
        <v>10304</v>
      </c>
      <c r="L38">
        <f>projkotlin_binarytrees[[#This Row],[pss_end]]-projkotlin_binarytrees[[#This Row],[pss_start]]</f>
        <v>117498</v>
      </c>
    </row>
    <row r="39" spans="1:12" x14ac:dyDescent="0.3">
      <c r="A39">
        <v>37</v>
      </c>
      <c r="B39">
        <v>8828</v>
      </c>
      <c r="C39">
        <v>1484</v>
      </c>
      <c r="D39">
        <v>1424192</v>
      </c>
      <c r="E39">
        <v>111699656</v>
      </c>
      <c r="F39">
        <v>6511376</v>
      </c>
      <c r="G39">
        <v>6522048</v>
      </c>
      <c r="H39">
        <v>14425</v>
      </c>
      <c r="I39">
        <v>119360</v>
      </c>
      <c r="J39">
        <f>projkotlin_binarytrees[[#This Row],[runtime_end]]-projkotlin_binarytrees[[#This Row],[runtime_start]]</f>
        <v>110275464</v>
      </c>
      <c r="K39">
        <f>projkotlin_binarytrees[[#This Row],[native_end]]-projkotlin_binarytrees[[#This Row],[native_start]]</f>
        <v>10672</v>
      </c>
      <c r="L39">
        <f>projkotlin_binarytrees[[#This Row],[pss_end]]-projkotlin_binarytrees[[#This Row],[pss_start]]</f>
        <v>104935</v>
      </c>
    </row>
    <row r="40" spans="1:12" x14ac:dyDescent="0.3">
      <c r="A40">
        <v>38</v>
      </c>
      <c r="B40">
        <v>8974</v>
      </c>
      <c r="C40">
        <v>1493</v>
      </c>
      <c r="D40">
        <v>1440576</v>
      </c>
      <c r="E40">
        <v>111518664</v>
      </c>
      <c r="F40">
        <v>6508616</v>
      </c>
      <c r="G40">
        <v>6518744</v>
      </c>
      <c r="H40">
        <v>14524</v>
      </c>
      <c r="I40">
        <v>119192</v>
      </c>
      <c r="J40">
        <f>projkotlin_binarytrees[[#This Row],[runtime_end]]-projkotlin_binarytrees[[#This Row],[runtime_start]]</f>
        <v>110078088</v>
      </c>
      <c r="K40">
        <f>projkotlin_binarytrees[[#This Row],[native_end]]-projkotlin_binarytrees[[#This Row],[native_start]]</f>
        <v>10128</v>
      </c>
      <c r="L40">
        <f>projkotlin_binarytrees[[#This Row],[pss_end]]-projkotlin_binarytrees[[#This Row],[pss_start]]</f>
        <v>104668</v>
      </c>
    </row>
    <row r="41" spans="1:12" x14ac:dyDescent="0.3">
      <c r="A41">
        <v>39</v>
      </c>
      <c r="B41">
        <v>9125</v>
      </c>
      <c r="C41">
        <v>1439</v>
      </c>
      <c r="D41">
        <v>1440576</v>
      </c>
      <c r="E41">
        <v>108772296</v>
      </c>
      <c r="F41">
        <v>6508744</v>
      </c>
      <c r="G41">
        <v>6519528</v>
      </c>
      <c r="H41">
        <v>14520</v>
      </c>
      <c r="I41">
        <v>116509</v>
      </c>
      <c r="J41">
        <f>projkotlin_binarytrees[[#This Row],[runtime_end]]-projkotlin_binarytrees[[#This Row],[runtime_start]]</f>
        <v>107331720</v>
      </c>
      <c r="K41">
        <f>projkotlin_binarytrees[[#This Row],[native_end]]-projkotlin_binarytrees[[#This Row],[native_start]]</f>
        <v>10784</v>
      </c>
      <c r="L41">
        <f>projkotlin_binarytrees[[#This Row],[pss_end]]-projkotlin_binarytrees[[#This Row],[pss_start]]</f>
        <v>101989</v>
      </c>
    </row>
    <row r="42" spans="1:12" x14ac:dyDescent="0.3">
      <c r="A42">
        <v>40</v>
      </c>
      <c r="B42">
        <v>9277</v>
      </c>
      <c r="C42">
        <v>1583</v>
      </c>
      <c r="D42">
        <v>1440576</v>
      </c>
      <c r="E42">
        <v>78051080</v>
      </c>
      <c r="F42">
        <v>6508616</v>
      </c>
      <c r="G42">
        <v>6518904</v>
      </c>
      <c r="H42">
        <v>14520</v>
      </c>
      <c r="I42">
        <v>86539</v>
      </c>
      <c r="J42">
        <f>projkotlin_binarytrees[[#This Row],[runtime_end]]-projkotlin_binarytrees[[#This Row],[runtime_start]]</f>
        <v>76610504</v>
      </c>
      <c r="K42">
        <f>projkotlin_binarytrees[[#This Row],[native_end]]-projkotlin_binarytrees[[#This Row],[native_start]]</f>
        <v>10288</v>
      </c>
      <c r="L42">
        <f>projkotlin_binarytrees[[#This Row],[pss_end]]-projkotlin_binarytrees[[#This Row],[pss_start]]</f>
        <v>72019</v>
      </c>
    </row>
    <row r="43" spans="1:12" x14ac:dyDescent="0.3">
      <c r="A43">
        <v>41</v>
      </c>
      <c r="B43">
        <v>9496</v>
      </c>
      <c r="C43">
        <v>1559</v>
      </c>
      <c r="D43">
        <v>1424056</v>
      </c>
      <c r="E43">
        <v>75702192</v>
      </c>
      <c r="F43">
        <v>6510232</v>
      </c>
      <c r="G43">
        <v>6520328</v>
      </c>
      <c r="H43">
        <v>14470</v>
      </c>
      <c r="I43">
        <v>84199</v>
      </c>
      <c r="J43">
        <f>projkotlin_binarytrees[[#This Row],[runtime_end]]-projkotlin_binarytrees[[#This Row],[runtime_start]]</f>
        <v>74278136</v>
      </c>
      <c r="K43">
        <f>projkotlin_binarytrees[[#This Row],[native_end]]-projkotlin_binarytrees[[#This Row],[native_start]]</f>
        <v>10096</v>
      </c>
      <c r="L43">
        <f>projkotlin_binarytrees[[#This Row],[pss_end]]-projkotlin_binarytrees[[#This Row],[pss_start]]</f>
        <v>69729</v>
      </c>
    </row>
    <row r="44" spans="1:12" x14ac:dyDescent="0.3">
      <c r="A44">
        <v>42</v>
      </c>
      <c r="B44">
        <v>9665</v>
      </c>
      <c r="C44">
        <v>1520</v>
      </c>
      <c r="D44">
        <v>1456960</v>
      </c>
      <c r="E44">
        <v>90464056</v>
      </c>
      <c r="F44">
        <v>6509600</v>
      </c>
      <c r="G44">
        <v>6519888</v>
      </c>
      <c r="H44">
        <v>14510</v>
      </c>
      <c r="I44">
        <v>98614</v>
      </c>
      <c r="J44">
        <f>projkotlin_binarytrees[[#This Row],[runtime_end]]-projkotlin_binarytrees[[#This Row],[runtime_start]]</f>
        <v>89007096</v>
      </c>
      <c r="K44">
        <f>projkotlin_binarytrees[[#This Row],[native_end]]-projkotlin_binarytrees[[#This Row],[native_start]]</f>
        <v>10288</v>
      </c>
      <c r="L44">
        <f>projkotlin_binarytrees[[#This Row],[pss_end]]-projkotlin_binarytrees[[#This Row],[pss_start]]</f>
        <v>84104</v>
      </c>
    </row>
    <row r="45" spans="1:12" x14ac:dyDescent="0.3">
      <c r="A45">
        <v>43</v>
      </c>
      <c r="B45">
        <v>9827</v>
      </c>
      <c r="C45">
        <v>1490</v>
      </c>
      <c r="D45">
        <v>1424056</v>
      </c>
      <c r="E45">
        <v>116771392</v>
      </c>
      <c r="F45">
        <v>6510232</v>
      </c>
      <c r="G45">
        <v>6521128</v>
      </c>
      <c r="H45">
        <v>14516</v>
      </c>
      <c r="I45">
        <v>124328</v>
      </c>
      <c r="J45">
        <f>projkotlin_binarytrees[[#This Row],[runtime_end]]-projkotlin_binarytrees[[#This Row],[runtime_start]]</f>
        <v>115347336</v>
      </c>
      <c r="K45">
        <f>projkotlin_binarytrees[[#This Row],[native_end]]-projkotlin_binarytrees[[#This Row],[native_start]]</f>
        <v>10896</v>
      </c>
      <c r="L45">
        <f>projkotlin_binarytrees[[#This Row],[pss_end]]-projkotlin_binarytrees[[#This Row],[pss_start]]</f>
        <v>109812</v>
      </c>
    </row>
    <row r="46" spans="1:12" x14ac:dyDescent="0.3">
      <c r="A46">
        <v>44</v>
      </c>
      <c r="B46">
        <v>9980</v>
      </c>
      <c r="C46">
        <v>1497</v>
      </c>
      <c r="D46">
        <v>1424056</v>
      </c>
      <c r="E46">
        <v>73930712</v>
      </c>
      <c r="F46">
        <v>6510232</v>
      </c>
      <c r="G46">
        <v>6520296</v>
      </c>
      <c r="H46">
        <v>14524</v>
      </c>
      <c r="I46">
        <v>82486</v>
      </c>
      <c r="J46">
        <f>projkotlin_binarytrees[[#This Row],[runtime_end]]-projkotlin_binarytrees[[#This Row],[runtime_start]]</f>
        <v>72506656</v>
      </c>
      <c r="K46">
        <f>projkotlin_binarytrees[[#This Row],[native_end]]-projkotlin_binarytrees[[#This Row],[native_start]]</f>
        <v>10064</v>
      </c>
      <c r="L46">
        <f>projkotlin_binarytrees[[#This Row],[pss_end]]-projkotlin_binarytrees[[#This Row],[pss_start]]</f>
        <v>67962</v>
      </c>
    </row>
    <row r="47" spans="1:12" x14ac:dyDescent="0.3">
      <c r="A47">
        <v>45</v>
      </c>
      <c r="B47">
        <v>10166</v>
      </c>
      <c r="C47">
        <v>1574</v>
      </c>
      <c r="D47">
        <v>1440576</v>
      </c>
      <c r="E47">
        <v>90679992</v>
      </c>
      <c r="F47">
        <v>6508616</v>
      </c>
      <c r="G47">
        <v>6519072</v>
      </c>
      <c r="H47">
        <v>14510</v>
      </c>
      <c r="I47">
        <v>101384</v>
      </c>
      <c r="J47">
        <f>projkotlin_binarytrees[[#This Row],[runtime_end]]-projkotlin_binarytrees[[#This Row],[runtime_start]]</f>
        <v>89239416</v>
      </c>
      <c r="K47">
        <f>projkotlin_binarytrees[[#This Row],[native_end]]-projkotlin_binarytrees[[#This Row],[native_start]]</f>
        <v>10456</v>
      </c>
      <c r="L47">
        <f>projkotlin_binarytrees[[#This Row],[pss_end]]-projkotlin_binarytrees[[#This Row],[pss_start]]</f>
        <v>86874</v>
      </c>
    </row>
    <row r="48" spans="1:12" x14ac:dyDescent="0.3">
      <c r="A48">
        <v>46</v>
      </c>
      <c r="B48">
        <v>10335</v>
      </c>
      <c r="C48">
        <v>1513</v>
      </c>
      <c r="D48">
        <v>1440576</v>
      </c>
      <c r="E48">
        <v>105401096</v>
      </c>
      <c r="F48">
        <v>6510744</v>
      </c>
      <c r="G48">
        <v>6520824</v>
      </c>
      <c r="H48">
        <v>14479</v>
      </c>
      <c r="I48">
        <v>113231</v>
      </c>
      <c r="J48">
        <f>projkotlin_binarytrees[[#This Row],[runtime_end]]-projkotlin_binarytrees[[#This Row],[runtime_start]]</f>
        <v>103960520</v>
      </c>
      <c r="K48">
        <f>projkotlin_binarytrees[[#This Row],[native_end]]-projkotlin_binarytrees[[#This Row],[native_start]]</f>
        <v>10080</v>
      </c>
      <c r="L48">
        <f>projkotlin_binarytrees[[#This Row],[pss_end]]-projkotlin_binarytrees[[#This Row],[pss_start]]</f>
        <v>98752</v>
      </c>
    </row>
    <row r="49" spans="1:12" x14ac:dyDescent="0.3">
      <c r="A49">
        <v>47</v>
      </c>
      <c r="B49">
        <v>10436</v>
      </c>
      <c r="C49">
        <v>1565</v>
      </c>
      <c r="D49">
        <v>1424192</v>
      </c>
      <c r="E49">
        <v>88973192</v>
      </c>
      <c r="F49">
        <v>6511376</v>
      </c>
      <c r="G49">
        <v>6521888</v>
      </c>
      <c r="H49">
        <v>14532</v>
      </c>
      <c r="I49">
        <v>97192</v>
      </c>
      <c r="J49">
        <f>projkotlin_binarytrees[[#This Row],[runtime_end]]-projkotlin_binarytrees[[#This Row],[runtime_start]]</f>
        <v>87549000</v>
      </c>
      <c r="K49">
        <f>projkotlin_binarytrees[[#This Row],[native_end]]-projkotlin_binarytrees[[#This Row],[native_start]]</f>
        <v>10512</v>
      </c>
      <c r="L49">
        <f>projkotlin_binarytrees[[#This Row],[pss_end]]-projkotlin_binarytrees[[#This Row],[pss_start]]</f>
        <v>82660</v>
      </c>
    </row>
    <row r="50" spans="1:12" x14ac:dyDescent="0.3">
      <c r="A50">
        <v>48</v>
      </c>
      <c r="B50">
        <v>10606</v>
      </c>
      <c r="C50">
        <v>1509</v>
      </c>
      <c r="D50">
        <v>1424192</v>
      </c>
      <c r="E50">
        <v>88926504</v>
      </c>
      <c r="F50">
        <v>6510392</v>
      </c>
      <c r="G50">
        <v>6520712</v>
      </c>
      <c r="H50">
        <v>14525</v>
      </c>
      <c r="I50">
        <v>97148</v>
      </c>
      <c r="J50">
        <f>projkotlin_binarytrees[[#This Row],[runtime_end]]-projkotlin_binarytrees[[#This Row],[runtime_start]]</f>
        <v>87502312</v>
      </c>
      <c r="K50">
        <f>projkotlin_binarytrees[[#This Row],[native_end]]-projkotlin_binarytrees[[#This Row],[native_start]]</f>
        <v>10320</v>
      </c>
      <c r="L50">
        <f>projkotlin_binarytrees[[#This Row],[pss_end]]-projkotlin_binarytrees[[#This Row],[pss_start]]</f>
        <v>82623</v>
      </c>
    </row>
    <row r="51" spans="1:12" x14ac:dyDescent="0.3">
      <c r="A51">
        <v>49</v>
      </c>
      <c r="B51">
        <v>10762</v>
      </c>
      <c r="C51">
        <v>1641</v>
      </c>
      <c r="D51">
        <v>1440440</v>
      </c>
      <c r="E51">
        <v>83761456</v>
      </c>
      <c r="F51">
        <v>6510344</v>
      </c>
      <c r="G51">
        <v>6520424</v>
      </c>
      <c r="H51">
        <v>14521</v>
      </c>
      <c r="I51">
        <v>92090</v>
      </c>
      <c r="J51">
        <f>projkotlin_binarytrees[[#This Row],[runtime_end]]-projkotlin_binarytrees[[#This Row],[runtime_start]]</f>
        <v>82321016</v>
      </c>
      <c r="K51">
        <f>projkotlin_binarytrees[[#This Row],[native_end]]-projkotlin_binarytrees[[#This Row],[native_start]]</f>
        <v>10080</v>
      </c>
      <c r="L51">
        <f>projkotlin_binarytrees[[#This Row],[pss_end]]-projkotlin_binarytrees[[#This Row],[pss_start]]</f>
        <v>77569</v>
      </c>
    </row>
    <row r="52" spans="1:12" x14ac:dyDescent="0.3">
      <c r="A52">
        <v>50</v>
      </c>
      <c r="B52">
        <v>10910</v>
      </c>
      <c r="C52">
        <v>1373</v>
      </c>
      <c r="D52">
        <v>1424192</v>
      </c>
      <c r="E52">
        <v>125373720</v>
      </c>
      <c r="F52">
        <v>6512440</v>
      </c>
      <c r="G52">
        <v>6520672</v>
      </c>
      <c r="H52">
        <v>14525</v>
      </c>
      <c r="I52">
        <v>136504</v>
      </c>
      <c r="J52">
        <f>projkotlin_binarytrees[[#This Row],[runtime_end]]-projkotlin_binarytrees[[#This Row],[runtime_start]]</f>
        <v>123949528</v>
      </c>
      <c r="K52">
        <f>projkotlin_binarytrees[[#This Row],[native_end]]-projkotlin_binarytrees[[#This Row],[native_start]]</f>
        <v>8232</v>
      </c>
      <c r="L52">
        <f>projkotlin_binarytrees[[#This Row],[pss_end]]-projkotlin_binarytrees[[#This Row],[pss_start]]</f>
        <v>121979</v>
      </c>
    </row>
    <row r="53" spans="1:12" x14ac:dyDescent="0.3">
      <c r="A53">
        <v>51</v>
      </c>
      <c r="B53">
        <v>11058</v>
      </c>
      <c r="C53">
        <v>1580</v>
      </c>
      <c r="D53">
        <v>1440440</v>
      </c>
      <c r="E53">
        <v>102683152</v>
      </c>
      <c r="F53">
        <v>6508456</v>
      </c>
      <c r="G53">
        <v>6519352</v>
      </c>
      <c r="H53">
        <v>14505</v>
      </c>
      <c r="I53">
        <v>110558</v>
      </c>
      <c r="J53">
        <f>projkotlin_binarytrees[[#This Row],[runtime_end]]-projkotlin_binarytrees[[#This Row],[runtime_start]]</f>
        <v>101242712</v>
      </c>
      <c r="K53">
        <f>projkotlin_binarytrees[[#This Row],[native_end]]-projkotlin_binarytrees[[#This Row],[native_start]]</f>
        <v>10896</v>
      </c>
      <c r="L53">
        <f>projkotlin_binarytrees[[#This Row],[pss_end]]-projkotlin_binarytrees[[#This Row],[pss_start]]</f>
        <v>96053</v>
      </c>
    </row>
    <row r="54" spans="1:12" x14ac:dyDescent="0.3">
      <c r="A54">
        <v>52</v>
      </c>
      <c r="B54">
        <v>11240</v>
      </c>
      <c r="C54">
        <v>1575</v>
      </c>
      <c r="D54">
        <v>1424192</v>
      </c>
      <c r="E54">
        <v>100049584</v>
      </c>
      <c r="F54">
        <v>6510392</v>
      </c>
      <c r="G54">
        <v>6521096</v>
      </c>
      <c r="H54">
        <v>14533</v>
      </c>
      <c r="I54">
        <v>107992</v>
      </c>
      <c r="J54">
        <f>projkotlin_binarytrees[[#This Row],[runtime_end]]-projkotlin_binarytrees[[#This Row],[runtime_start]]</f>
        <v>98625392</v>
      </c>
      <c r="K54">
        <f>projkotlin_binarytrees[[#This Row],[native_end]]-projkotlin_binarytrees[[#This Row],[native_start]]</f>
        <v>10704</v>
      </c>
      <c r="L54">
        <f>projkotlin_binarytrees[[#This Row],[pss_end]]-projkotlin_binarytrees[[#This Row],[pss_start]]</f>
        <v>93459</v>
      </c>
    </row>
    <row r="55" spans="1:12" x14ac:dyDescent="0.3">
      <c r="A55">
        <v>53</v>
      </c>
      <c r="B55">
        <v>11407</v>
      </c>
      <c r="C55">
        <v>1559</v>
      </c>
      <c r="D55">
        <v>1424056</v>
      </c>
      <c r="E55">
        <v>94811408</v>
      </c>
      <c r="F55">
        <v>6510232</v>
      </c>
      <c r="G55">
        <v>6521800</v>
      </c>
      <c r="H55">
        <v>14517</v>
      </c>
      <c r="I55">
        <v>102860</v>
      </c>
      <c r="J55">
        <f>projkotlin_binarytrees[[#This Row],[runtime_end]]-projkotlin_binarytrees[[#This Row],[runtime_start]]</f>
        <v>93387352</v>
      </c>
      <c r="K55">
        <f>projkotlin_binarytrees[[#This Row],[native_end]]-projkotlin_binarytrees[[#This Row],[native_start]]</f>
        <v>11568</v>
      </c>
      <c r="L55">
        <f>projkotlin_binarytrees[[#This Row],[pss_end]]-projkotlin_binarytrees[[#This Row],[pss_start]]</f>
        <v>88343</v>
      </c>
    </row>
    <row r="56" spans="1:12" x14ac:dyDescent="0.3">
      <c r="A56">
        <v>54</v>
      </c>
      <c r="B56">
        <v>11494</v>
      </c>
      <c r="C56">
        <v>1516</v>
      </c>
      <c r="D56">
        <v>1440440</v>
      </c>
      <c r="E56">
        <v>126755184</v>
      </c>
      <c r="F56">
        <v>6510344</v>
      </c>
      <c r="G56">
        <v>6520928</v>
      </c>
      <c r="H56">
        <v>14517</v>
      </c>
      <c r="I56">
        <v>135796</v>
      </c>
      <c r="J56">
        <f>projkotlin_binarytrees[[#This Row],[runtime_end]]-projkotlin_binarytrees[[#This Row],[runtime_start]]</f>
        <v>125314744</v>
      </c>
      <c r="K56">
        <f>projkotlin_binarytrees[[#This Row],[native_end]]-projkotlin_binarytrees[[#This Row],[native_start]]</f>
        <v>10584</v>
      </c>
      <c r="L56">
        <f>projkotlin_binarytrees[[#This Row],[pss_end]]-projkotlin_binarytrees[[#This Row],[pss_start]]</f>
        <v>121279</v>
      </c>
    </row>
    <row r="57" spans="1:12" x14ac:dyDescent="0.3">
      <c r="A57">
        <v>55</v>
      </c>
      <c r="B57">
        <v>11659</v>
      </c>
      <c r="C57">
        <v>1568</v>
      </c>
      <c r="D57">
        <v>1440576</v>
      </c>
      <c r="E57">
        <v>103348960</v>
      </c>
      <c r="F57">
        <v>6510504</v>
      </c>
      <c r="G57">
        <v>6521336</v>
      </c>
      <c r="H57">
        <v>14533</v>
      </c>
      <c r="I57">
        <v>114270</v>
      </c>
      <c r="J57">
        <f>projkotlin_binarytrees[[#This Row],[runtime_end]]-projkotlin_binarytrees[[#This Row],[runtime_start]]</f>
        <v>101908384</v>
      </c>
      <c r="K57">
        <f>projkotlin_binarytrees[[#This Row],[native_end]]-projkotlin_binarytrees[[#This Row],[native_start]]</f>
        <v>10832</v>
      </c>
      <c r="L57">
        <f>projkotlin_binarytrees[[#This Row],[pss_end]]-projkotlin_binarytrees[[#This Row],[pss_start]]</f>
        <v>99737</v>
      </c>
    </row>
    <row r="58" spans="1:12" x14ac:dyDescent="0.3">
      <c r="A58">
        <v>56</v>
      </c>
      <c r="B58">
        <v>11826</v>
      </c>
      <c r="C58">
        <v>1372</v>
      </c>
      <c r="D58">
        <v>1424192</v>
      </c>
      <c r="E58">
        <v>71481768</v>
      </c>
      <c r="F58">
        <v>6510392</v>
      </c>
      <c r="G58">
        <v>6520680</v>
      </c>
      <c r="H58">
        <v>14529</v>
      </c>
      <c r="I58">
        <v>80088</v>
      </c>
      <c r="J58">
        <f>projkotlin_binarytrees[[#This Row],[runtime_end]]-projkotlin_binarytrees[[#This Row],[runtime_start]]</f>
        <v>70057576</v>
      </c>
      <c r="K58">
        <f>projkotlin_binarytrees[[#This Row],[native_end]]-projkotlin_binarytrees[[#This Row],[native_start]]</f>
        <v>10288</v>
      </c>
      <c r="L58">
        <f>projkotlin_binarytrees[[#This Row],[pss_end]]-projkotlin_binarytrees[[#This Row],[pss_start]]</f>
        <v>65559</v>
      </c>
    </row>
    <row r="59" spans="1:12" x14ac:dyDescent="0.3">
      <c r="A59">
        <v>57</v>
      </c>
      <c r="B59">
        <v>11980</v>
      </c>
      <c r="C59">
        <v>1558</v>
      </c>
      <c r="D59">
        <v>1440576</v>
      </c>
      <c r="E59">
        <v>122888168</v>
      </c>
      <c r="F59">
        <v>6509520</v>
      </c>
      <c r="G59">
        <v>6520104</v>
      </c>
      <c r="H59">
        <v>14527</v>
      </c>
      <c r="I59">
        <v>132208</v>
      </c>
      <c r="J59">
        <f>projkotlin_binarytrees[[#This Row],[runtime_end]]-projkotlin_binarytrees[[#This Row],[runtime_start]]</f>
        <v>121447592</v>
      </c>
      <c r="K59">
        <f>projkotlin_binarytrees[[#This Row],[native_end]]-projkotlin_binarytrees[[#This Row],[native_start]]</f>
        <v>10584</v>
      </c>
      <c r="L59">
        <f>projkotlin_binarytrees[[#This Row],[pss_end]]-projkotlin_binarytrees[[#This Row],[pss_start]]</f>
        <v>117681</v>
      </c>
    </row>
    <row r="60" spans="1:12" x14ac:dyDescent="0.3">
      <c r="A60">
        <v>58</v>
      </c>
      <c r="B60">
        <v>12148</v>
      </c>
      <c r="C60">
        <v>1670</v>
      </c>
      <c r="D60">
        <v>1424056</v>
      </c>
      <c r="E60">
        <v>79244616</v>
      </c>
      <c r="F60">
        <v>6510232</v>
      </c>
      <c r="G60">
        <v>6520456</v>
      </c>
      <c r="H60">
        <v>14531</v>
      </c>
      <c r="I60">
        <v>87692</v>
      </c>
      <c r="J60">
        <f>projkotlin_binarytrees[[#This Row],[runtime_end]]-projkotlin_binarytrees[[#This Row],[runtime_start]]</f>
        <v>77820560</v>
      </c>
      <c r="K60">
        <f>projkotlin_binarytrees[[#This Row],[native_end]]-projkotlin_binarytrees[[#This Row],[native_start]]</f>
        <v>10224</v>
      </c>
      <c r="L60">
        <f>projkotlin_binarytrees[[#This Row],[pss_end]]-projkotlin_binarytrees[[#This Row],[pss_start]]</f>
        <v>73161</v>
      </c>
    </row>
    <row r="61" spans="1:12" x14ac:dyDescent="0.3">
      <c r="A61">
        <v>59</v>
      </c>
      <c r="B61">
        <v>12316</v>
      </c>
      <c r="C61">
        <v>1608</v>
      </c>
      <c r="D61">
        <v>1424056</v>
      </c>
      <c r="E61">
        <v>75391888</v>
      </c>
      <c r="F61">
        <v>6510232</v>
      </c>
      <c r="G61">
        <v>6520072</v>
      </c>
      <c r="H61">
        <v>14535</v>
      </c>
      <c r="I61">
        <v>83922</v>
      </c>
      <c r="J61">
        <f>projkotlin_binarytrees[[#This Row],[runtime_end]]-projkotlin_binarytrees[[#This Row],[runtime_start]]</f>
        <v>73967832</v>
      </c>
      <c r="K61">
        <f>projkotlin_binarytrees[[#This Row],[native_end]]-projkotlin_binarytrees[[#This Row],[native_start]]</f>
        <v>9840</v>
      </c>
      <c r="L61">
        <f>projkotlin_binarytrees[[#This Row],[pss_end]]-projkotlin_binarytrees[[#This Row],[pss_start]]</f>
        <v>69387</v>
      </c>
    </row>
    <row r="62" spans="1:12" x14ac:dyDescent="0.3">
      <c r="A62">
        <v>60</v>
      </c>
      <c r="B62">
        <v>12485</v>
      </c>
      <c r="C62">
        <v>1636</v>
      </c>
      <c r="D62">
        <v>1424192</v>
      </c>
      <c r="E62">
        <v>92565592</v>
      </c>
      <c r="F62">
        <v>6510392</v>
      </c>
      <c r="G62">
        <v>6521032</v>
      </c>
      <c r="H62">
        <v>14547</v>
      </c>
      <c r="I62">
        <v>100698</v>
      </c>
      <c r="J62">
        <f>projkotlin_binarytrees[[#This Row],[runtime_end]]-projkotlin_binarytrees[[#This Row],[runtime_start]]</f>
        <v>91141400</v>
      </c>
      <c r="K62">
        <f>projkotlin_binarytrees[[#This Row],[native_end]]-projkotlin_binarytrees[[#This Row],[native_start]]</f>
        <v>10640</v>
      </c>
      <c r="L62">
        <f>projkotlin_binarytrees[[#This Row],[pss_end]]-projkotlin_binarytrees[[#This Row],[pss_start]]</f>
        <v>86151</v>
      </c>
    </row>
    <row r="63" spans="1:12" x14ac:dyDescent="0.3">
      <c r="A63">
        <v>61</v>
      </c>
      <c r="B63">
        <v>12653</v>
      </c>
      <c r="C63">
        <v>1614</v>
      </c>
      <c r="D63">
        <v>1440440</v>
      </c>
      <c r="E63">
        <v>103527120</v>
      </c>
      <c r="F63">
        <v>6510344</v>
      </c>
      <c r="G63">
        <v>6520552</v>
      </c>
      <c r="H63">
        <v>14531</v>
      </c>
      <c r="I63">
        <v>111382</v>
      </c>
      <c r="J63">
        <f>projkotlin_binarytrees[[#This Row],[runtime_end]]-projkotlin_binarytrees[[#This Row],[runtime_start]]</f>
        <v>102086680</v>
      </c>
      <c r="K63">
        <f>projkotlin_binarytrees[[#This Row],[native_end]]-projkotlin_binarytrees[[#This Row],[native_start]]</f>
        <v>10208</v>
      </c>
      <c r="L63">
        <f>projkotlin_binarytrees[[#This Row],[pss_end]]-projkotlin_binarytrees[[#This Row],[pss_start]]</f>
        <v>96851</v>
      </c>
    </row>
    <row r="64" spans="1:12" x14ac:dyDescent="0.3">
      <c r="A64">
        <v>62</v>
      </c>
      <c r="B64">
        <v>12783</v>
      </c>
      <c r="C64">
        <v>1430</v>
      </c>
      <c r="D64">
        <v>1440440</v>
      </c>
      <c r="E64">
        <v>83395168</v>
      </c>
      <c r="F64">
        <v>6510344</v>
      </c>
      <c r="G64">
        <v>6520776</v>
      </c>
      <c r="H64">
        <v>14539</v>
      </c>
      <c r="I64">
        <v>91712</v>
      </c>
      <c r="J64">
        <f>projkotlin_binarytrees[[#This Row],[runtime_end]]-projkotlin_binarytrees[[#This Row],[runtime_start]]</f>
        <v>81954728</v>
      </c>
      <c r="K64">
        <f>projkotlin_binarytrees[[#This Row],[native_end]]-projkotlin_binarytrees[[#This Row],[native_start]]</f>
        <v>10432</v>
      </c>
      <c r="L64">
        <f>projkotlin_binarytrees[[#This Row],[pss_end]]-projkotlin_binarytrees[[#This Row],[pss_start]]</f>
        <v>77173</v>
      </c>
    </row>
    <row r="65" spans="1:12" x14ac:dyDescent="0.3">
      <c r="A65">
        <v>63</v>
      </c>
      <c r="B65">
        <v>12943</v>
      </c>
      <c r="C65">
        <v>1486</v>
      </c>
      <c r="D65">
        <v>1424192</v>
      </c>
      <c r="E65">
        <v>115416360</v>
      </c>
      <c r="F65">
        <v>6511376</v>
      </c>
      <c r="G65">
        <v>6521984</v>
      </c>
      <c r="H65">
        <v>14546</v>
      </c>
      <c r="I65">
        <v>123014</v>
      </c>
      <c r="J65">
        <f>projkotlin_binarytrees[[#This Row],[runtime_end]]-projkotlin_binarytrees[[#This Row],[runtime_start]]</f>
        <v>113992168</v>
      </c>
      <c r="K65">
        <f>projkotlin_binarytrees[[#This Row],[native_end]]-projkotlin_binarytrees[[#This Row],[native_start]]</f>
        <v>10608</v>
      </c>
      <c r="L65">
        <f>projkotlin_binarytrees[[#This Row],[pss_end]]-projkotlin_binarytrees[[#This Row],[pss_start]]</f>
        <v>108468</v>
      </c>
    </row>
    <row r="66" spans="1:12" x14ac:dyDescent="0.3">
      <c r="A66">
        <v>64</v>
      </c>
      <c r="B66">
        <v>13121</v>
      </c>
      <c r="C66">
        <v>1489</v>
      </c>
      <c r="D66">
        <v>1424192</v>
      </c>
      <c r="E66">
        <v>109804520</v>
      </c>
      <c r="F66">
        <v>6510392</v>
      </c>
      <c r="G66">
        <v>6520840</v>
      </c>
      <c r="H66">
        <v>14542</v>
      </c>
      <c r="I66">
        <v>117516</v>
      </c>
      <c r="J66">
        <f>projkotlin_binarytrees[[#This Row],[runtime_end]]-projkotlin_binarytrees[[#This Row],[runtime_start]]</f>
        <v>108380328</v>
      </c>
      <c r="K66">
        <f>projkotlin_binarytrees[[#This Row],[native_end]]-projkotlin_binarytrees[[#This Row],[native_start]]</f>
        <v>10448</v>
      </c>
      <c r="L66">
        <f>projkotlin_binarytrees[[#This Row],[pss_end]]-projkotlin_binarytrees[[#This Row],[pss_start]]</f>
        <v>102974</v>
      </c>
    </row>
    <row r="67" spans="1:12" x14ac:dyDescent="0.3">
      <c r="A67">
        <v>65</v>
      </c>
      <c r="B67">
        <v>13281</v>
      </c>
      <c r="C67">
        <v>1432</v>
      </c>
      <c r="D67">
        <v>1440576</v>
      </c>
      <c r="E67">
        <v>103725848</v>
      </c>
      <c r="F67">
        <v>6508616</v>
      </c>
      <c r="G67">
        <v>6518456</v>
      </c>
      <c r="H67">
        <v>14529</v>
      </c>
      <c r="I67">
        <v>111598</v>
      </c>
      <c r="J67">
        <f>projkotlin_binarytrees[[#This Row],[runtime_end]]-projkotlin_binarytrees[[#This Row],[runtime_start]]</f>
        <v>102285272</v>
      </c>
      <c r="K67">
        <f>projkotlin_binarytrees[[#This Row],[native_end]]-projkotlin_binarytrees[[#This Row],[native_start]]</f>
        <v>9840</v>
      </c>
      <c r="L67">
        <f>projkotlin_binarytrees[[#This Row],[pss_end]]-projkotlin_binarytrees[[#This Row],[pss_start]]</f>
        <v>97069</v>
      </c>
    </row>
    <row r="68" spans="1:12" x14ac:dyDescent="0.3">
      <c r="A68">
        <v>66</v>
      </c>
      <c r="B68">
        <v>13475</v>
      </c>
      <c r="C68">
        <v>1434</v>
      </c>
      <c r="D68">
        <v>1424192</v>
      </c>
      <c r="E68">
        <v>111941720</v>
      </c>
      <c r="F68">
        <v>6509600</v>
      </c>
      <c r="G68">
        <v>6519616</v>
      </c>
      <c r="H68">
        <v>14515</v>
      </c>
      <c r="I68">
        <v>119578</v>
      </c>
      <c r="J68">
        <f>projkotlin_binarytrees[[#This Row],[runtime_end]]-projkotlin_binarytrees[[#This Row],[runtime_start]]</f>
        <v>110517528</v>
      </c>
      <c r="K68">
        <f>projkotlin_binarytrees[[#This Row],[native_end]]-projkotlin_binarytrees[[#This Row],[native_start]]</f>
        <v>10016</v>
      </c>
      <c r="L68">
        <f>projkotlin_binarytrees[[#This Row],[pss_end]]-projkotlin_binarytrees[[#This Row],[pss_start]]</f>
        <v>105063</v>
      </c>
    </row>
    <row r="69" spans="1:12" x14ac:dyDescent="0.3">
      <c r="A69">
        <v>67</v>
      </c>
      <c r="B69">
        <v>13656</v>
      </c>
      <c r="C69">
        <v>1569</v>
      </c>
      <c r="D69">
        <v>1440576</v>
      </c>
      <c r="E69">
        <v>113771928</v>
      </c>
      <c r="F69">
        <v>6510504</v>
      </c>
      <c r="G69">
        <v>6520880</v>
      </c>
      <c r="H69">
        <v>14570</v>
      </c>
      <c r="I69">
        <v>124384</v>
      </c>
      <c r="J69">
        <f>projkotlin_binarytrees[[#This Row],[runtime_end]]-projkotlin_binarytrees[[#This Row],[runtime_start]]</f>
        <v>112331352</v>
      </c>
      <c r="K69">
        <f>projkotlin_binarytrees[[#This Row],[native_end]]-projkotlin_binarytrees[[#This Row],[native_start]]</f>
        <v>10376</v>
      </c>
      <c r="L69">
        <f>projkotlin_binarytrees[[#This Row],[pss_end]]-projkotlin_binarytrees[[#This Row],[pss_start]]</f>
        <v>109814</v>
      </c>
    </row>
    <row r="70" spans="1:12" x14ac:dyDescent="0.3">
      <c r="A70">
        <v>68</v>
      </c>
      <c r="B70">
        <v>13819</v>
      </c>
      <c r="C70">
        <v>1628</v>
      </c>
      <c r="D70">
        <v>1440576</v>
      </c>
      <c r="E70">
        <v>95327176</v>
      </c>
      <c r="F70">
        <v>6510504</v>
      </c>
      <c r="G70">
        <v>6520904</v>
      </c>
      <c r="H70">
        <v>14566</v>
      </c>
      <c r="I70">
        <v>103407</v>
      </c>
      <c r="J70">
        <f>projkotlin_binarytrees[[#This Row],[runtime_end]]-projkotlin_binarytrees[[#This Row],[runtime_start]]</f>
        <v>93886600</v>
      </c>
      <c r="K70">
        <f>projkotlin_binarytrees[[#This Row],[native_end]]-projkotlin_binarytrees[[#This Row],[native_start]]</f>
        <v>10400</v>
      </c>
      <c r="L70">
        <f>projkotlin_binarytrees[[#This Row],[pss_end]]-projkotlin_binarytrees[[#This Row],[pss_start]]</f>
        <v>88841</v>
      </c>
    </row>
    <row r="71" spans="1:12" x14ac:dyDescent="0.3">
      <c r="A71">
        <v>69</v>
      </c>
      <c r="B71">
        <v>13965</v>
      </c>
      <c r="C71">
        <v>1674</v>
      </c>
      <c r="D71">
        <v>1424272</v>
      </c>
      <c r="E71">
        <v>78619128</v>
      </c>
      <c r="F71">
        <v>6510232</v>
      </c>
      <c r="G71">
        <v>6523680</v>
      </c>
      <c r="H71">
        <v>14558</v>
      </c>
      <c r="I71">
        <v>87095</v>
      </c>
      <c r="J71">
        <f>projkotlin_binarytrees[[#This Row],[runtime_end]]-projkotlin_binarytrees[[#This Row],[runtime_start]]</f>
        <v>77194856</v>
      </c>
      <c r="K71">
        <f>projkotlin_binarytrees[[#This Row],[native_end]]-projkotlin_binarytrees[[#This Row],[native_start]]</f>
        <v>13448</v>
      </c>
      <c r="L71">
        <f>projkotlin_binarytrees[[#This Row],[pss_end]]-projkotlin_binarytrees[[#This Row],[pss_start]]</f>
        <v>72537</v>
      </c>
    </row>
    <row r="72" spans="1:12" x14ac:dyDescent="0.3">
      <c r="A72">
        <v>70</v>
      </c>
      <c r="B72">
        <v>14129</v>
      </c>
      <c r="C72">
        <v>1385</v>
      </c>
      <c r="D72">
        <v>1424056</v>
      </c>
      <c r="E72">
        <v>114300720</v>
      </c>
      <c r="F72">
        <v>6510232</v>
      </c>
      <c r="G72">
        <v>6520504</v>
      </c>
      <c r="H72">
        <v>14558</v>
      </c>
      <c r="I72">
        <v>122997</v>
      </c>
      <c r="J72">
        <f>projkotlin_binarytrees[[#This Row],[runtime_end]]-projkotlin_binarytrees[[#This Row],[runtime_start]]</f>
        <v>112876664</v>
      </c>
      <c r="K72">
        <f>projkotlin_binarytrees[[#This Row],[native_end]]-projkotlin_binarytrees[[#This Row],[native_start]]</f>
        <v>10272</v>
      </c>
      <c r="L72">
        <f>projkotlin_binarytrees[[#This Row],[pss_end]]-projkotlin_binarytrees[[#This Row],[pss_start]]</f>
        <v>108439</v>
      </c>
    </row>
    <row r="73" spans="1:12" x14ac:dyDescent="0.3">
      <c r="A73">
        <v>71</v>
      </c>
      <c r="B73">
        <v>14320</v>
      </c>
      <c r="C73">
        <v>1611</v>
      </c>
      <c r="D73">
        <v>1440576</v>
      </c>
      <c r="E73">
        <v>71656776</v>
      </c>
      <c r="F73">
        <v>6511488</v>
      </c>
      <c r="G73">
        <v>6521696</v>
      </c>
      <c r="H73">
        <v>14569</v>
      </c>
      <c r="I73">
        <v>80281</v>
      </c>
      <c r="J73">
        <f>projkotlin_binarytrees[[#This Row],[runtime_end]]-projkotlin_binarytrees[[#This Row],[runtime_start]]</f>
        <v>70216200</v>
      </c>
      <c r="K73">
        <f>projkotlin_binarytrees[[#This Row],[native_end]]-projkotlin_binarytrees[[#This Row],[native_start]]</f>
        <v>10208</v>
      </c>
      <c r="L73">
        <f>projkotlin_binarytrees[[#This Row],[pss_end]]-projkotlin_binarytrees[[#This Row],[pss_start]]</f>
        <v>65712</v>
      </c>
    </row>
    <row r="74" spans="1:12" x14ac:dyDescent="0.3">
      <c r="A74">
        <v>72</v>
      </c>
      <c r="B74">
        <v>14488</v>
      </c>
      <c r="C74">
        <v>1487</v>
      </c>
      <c r="D74">
        <v>1424056</v>
      </c>
      <c r="E74">
        <v>111400168</v>
      </c>
      <c r="F74">
        <v>6510232</v>
      </c>
      <c r="G74">
        <v>6520552</v>
      </c>
      <c r="H74">
        <v>14557</v>
      </c>
      <c r="I74">
        <v>119090</v>
      </c>
      <c r="J74">
        <f>projkotlin_binarytrees[[#This Row],[runtime_end]]-projkotlin_binarytrees[[#This Row],[runtime_start]]</f>
        <v>109976112</v>
      </c>
      <c r="K74">
        <f>projkotlin_binarytrees[[#This Row],[native_end]]-projkotlin_binarytrees[[#This Row],[native_start]]</f>
        <v>10320</v>
      </c>
      <c r="L74">
        <f>projkotlin_binarytrees[[#This Row],[pss_end]]-projkotlin_binarytrees[[#This Row],[pss_start]]</f>
        <v>104533</v>
      </c>
    </row>
    <row r="75" spans="1:12" x14ac:dyDescent="0.3">
      <c r="A75">
        <v>73</v>
      </c>
      <c r="B75">
        <v>14657</v>
      </c>
      <c r="C75">
        <v>1466</v>
      </c>
      <c r="D75">
        <v>1424056</v>
      </c>
      <c r="E75">
        <v>127140728</v>
      </c>
      <c r="F75">
        <v>6510232</v>
      </c>
      <c r="G75">
        <v>6520360</v>
      </c>
      <c r="H75">
        <v>14557</v>
      </c>
      <c r="I75">
        <v>134422</v>
      </c>
      <c r="J75">
        <f>projkotlin_binarytrees[[#This Row],[runtime_end]]-projkotlin_binarytrees[[#This Row],[runtime_start]]</f>
        <v>125716672</v>
      </c>
      <c r="K75">
        <f>projkotlin_binarytrees[[#This Row],[native_end]]-projkotlin_binarytrees[[#This Row],[native_start]]</f>
        <v>10128</v>
      </c>
      <c r="L75">
        <f>projkotlin_binarytrees[[#This Row],[pss_end]]-projkotlin_binarytrees[[#This Row],[pss_start]]</f>
        <v>119865</v>
      </c>
    </row>
    <row r="76" spans="1:12" x14ac:dyDescent="0.3">
      <c r="A76">
        <v>74</v>
      </c>
      <c r="B76">
        <v>14800</v>
      </c>
      <c r="C76">
        <v>1562</v>
      </c>
      <c r="D76">
        <v>1424192</v>
      </c>
      <c r="E76">
        <v>95010136</v>
      </c>
      <c r="F76">
        <v>6510392</v>
      </c>
      <c r="G76">
        <v>6520744</v>
      </c>
      <c r="H76">
        <v>14561</v>
      </c>
      <c r="I76">
        <v>103078</v>
      </c>
      <c r="J76">
        <f>projkotlin_binarytrees[[#This Row],[runtime_end]]-projkotlin_binarytrees[[#This Row],[runtime_start]]</f>
        <v>93585944</v>
      </c>
      <c r="K76">
        <f>projkotlin_binarytrees[[#This Row],[native_end]]-projkotlin_binarytrees[[#This Row],[native_start]]</f>
        <v>10352</v>
      </c>
      <c r="L76">
        <f>projkotlin_binarytrees[[#This Row],[pss_end]]-projkotlin_binarytrees[[#This Row],[pss_start]]</f>
        <v>88517</v>
      </c>
    </row>
    <row r="77" spans="1:12" x14ac:dyDescent="0.3">
      <c r="A77">
        <v>75</v>
      </c>
      <c r="B77">
        <v>14963</v>
      </c>
      <c r="C77">
        <v>1602</v>
      </c>
      <c r="D77">
        <v>1440440</v>
      </c>
      <c r="E77">
        <v>89250608</v>
      </c>
      <c r="F77">
        <v>6508456</v>
      </c>
      <c r="G77">
        <v>6518744</v>
      </c>
      <c r="H77">
        <v>14541</v>
      </c>
      <c r="I77">
        <v>97428</v>
      </c>
      <c r="J77">
        <f>projkotlin_binarytrees[[#This Row],[runtime_end]]-projkotlin_binarytrees[[#This Row],[runtime_start]]</f>
        <v>87810168</v>
      </c>
      <c r="K77">
        <f>projkotlin_binarytrees[[#This Row],[native_end]]-projkotlin_binarytrees[[#This Row],[native_start]]</f>
        <v>10288</v>
      </c>
      <c r="L77">
        <f>projkotlin_binarytrees[[#This Row],[pss_end]]-projkotlin_binarytrees[[#This Row],[pss_start]]</f>
        <v>82887</v>
      </c>
    </row>
    <row r="78" spans="1:12" x14ac:dyDescent="0.3">
      <c r="A78">
        <v>76</v>
      </c>
      <c r="B78">
        <v>15055</v>
      </c>
      <c r="C78">
        <v>1421</v>
      </c>
      <c r="D78">
        <v>1440576</v>
      </c>
      <c r="E78">
        <v>119287192</v>
      </c>
      <c r="F78">
        <v>6511488</v>
      </c>
      <c r="G78">
        <v>6521328</v>
      </c>
      <c r="H78">
        <v>14572</v>
      </c>
      <c r="I78">
        <v>128349</v>
      </c>
      <c r="J78">
        <f>projkotlin_binarytrees[[#This Row],[runtime_end]]-projkotlin_binarytrees[[#This Row],[runtime_start]]</f>
        <v>117846616</v>
      </c>
      <c r="K78">
        <f>projkotlin_binarytrees[[#This Row],[native_end]]-projkotlin_binarytrees[[#This Row],[native_start]]</f>
        <v>9840</v>
      </c>
      <c r="L78">
        <f>projkotlin_binarytrees[[#This Row],[pss_end]]-projkotlin_binarytrees[[#This Row],[pss_start]]</f>
        <v>113777</v>
      </c>
    </row>
    <row r="79" spans="1:12" x14ac:dyDescent="0.3">
      <c r="A79">
        <v>77</v>
      </c>
      <c r="B79">
        <v>15221</v>
      </c>
      <c r="C79">
        <v>1508</v>
      </c>
      <c r="D79">
        <v>1440792</v>
      </c>
      <c r="E79">
        <v>95497344</v>
      </c>
      <c r="F79">
        <v>6510504</v>
      </c>
      <c r="G79">
        <v>6520552</v>
      </c>
      <c r="H79">
        <v>14571</v>
      </c>
      <c r="I79">
        <v>103588</v>
      </c>
      <c r="J79">
        <f>projkotlin_binarytrees[[#This Row],[runtime_end]]-projkotlin_binarytrees[[#This Row],[runtime_start]]</f>
        <v>94056552</v>
      </c>
      <c r="K79">
        <f>projkotlin_binarytrees[[#This Row],[native_end]]-projkotlin_binarytrees[[#This Row],[native_start]]</f>
        <v>10048</v>
      </c>
      <c r="L79">
        <f>projkotlin_binarytrees[[#This Row],[pss_end]]-projkotlin_binarytrees[[#This Row],[pss_start]]</f>
        <v>89017</v>
      </c>
    </row>
    <row r="80" spans="1:12" x14ac:dyDescent="0.3">
      <c r="A80">
        <v>78</v>
      </c>
      <c r="B80">
        <v>15392</v>
      </c>
      <c r="C80">
        <v>1532</v>
      </c>
      <c r="D80">
        <v>1440440</v>
      </c>
      <c r="E80">
        <v>86950440</v>
      </c>
      <c r="F80">
        <v>6510344</v>
      </c>
      <c r="G80">
        <v>6520808</v>
      </c>
      <c r="H80">
        <v>14561</v>
      </c>
      <c r="I80">
        <v>95206</v>
      </c>
      <c r="J80">
        <f>projkotlin_binarytrees[[#This Row],[runtime_end]]-projkotlin_binarytrees[[#This Row],[runtime_start]]</f>
        <v>85510000</v>
      </c>
      <c r="K80">
        <f>projkotlin_binarytrees[[#This Row],[native_end]]-projkotlin_binarytrees[[#This Row],[native_start]]</f>
        <v>10464</v>
      </c>
      <c r="L80">
        <f>projkotlin_binarytrees[[#This Row],[pss_end]]-projkotlin_binarytrees[[#This Row],[pss_start]]</f>
        <v>80645</v>
      </c>
    </row>
    <row r="81" spans="1:12" x14ac:dyDescent="0.3">
      <c r="A81">
        <v>79</v>
      </c>
      <c r="B81">
        <v>15546</v>
      </c>
      <c r="C81">
        <v>1486</v>
      </c>
      <c r="D81">
        <v>1440440</v>
      </c>
      <c r="E81">
        <v>119732664</v>
      </c>
      <c r="F81">
        <v>6510344</v>
      </c>
      <c r="G81">
        <v>6520264</v>
      </c>
      <c r="H81">
        <v>14557</v>
      </c>
      <c r="I81">
        <v>127250</v>
      </c>
      <c r="J81">
        <f>projkotlin_binarytrees[[#This Row],[runtime_end]]-projkotlin_binarytrees[[#This Row],[runtime_start]]</f>
        <v>118292224</v>
      </c>
      <c r="K81">
        <f>projkotlin_binarytrees[[#This Row],[native_end]]-projkotlin_binarytrees[[#This Row],[native_start]]</f>
        <v>9920</v>
      </c>
      <c r="L81">
        <f>projkotlin_binarytrees[[#This Row],[pss_end]]-projkotlin_binarytrees[[#This Row],[pss_start]]</f>
        <v>112693</v>
      </c>
    </row>
    <row r="82" spans="1:12" x14ac:dyDescent="0.3">
      <c r="A82">
        <v>80</v>
      </c>
      <c r="B82">
        <v>15719</v>
      </c>
      <c r="C82">
        <v>1549</v>
      </c>
      <c r="D82">
        <v>1440576</v>
      </c>
      <c r="E82">
        <v>83597144</v>
      </c>
      <c r="F82">
        <v>6511488</v>
      </c>
      <c r="G82">
        <v>6521376</v>
      </c>
      <c r="H82">
        <v>14572</v>
      </c>
      <c r="I82">
        <v>91965</v>
      </c>
      <c r="J82">
        <f>projkotlin_binarytrees[[#This Row],[runtime_end]]-projkotlin_binarytrees[[#This Row],[runtime_start]]</f>
        <v>82156568</v>
      </c>
      <c r="K82">
        <f>projkotlin_binarytrees[[#This Row],[native_end]]-projkotlin_binarytrees[[#This Row],[native_start]]</f>
        <v>9888</v>
      </c>
      <c r="L82">
        <f>projkotlin_binarytrees[[#This Row],[pss_end]]-projkotlin_binarytrees[[#This Row],[pss_start]]</f>
        <v>77393</v>
      </c>
    </row>
    <row r="83" spans="1:12" x14ac:dyDescent="0.3">
      <c r="A83">
        <v>81</v>
      </c>
      <c r="B83">
        <v>15868</v>
      </c>
      <c r="C83">
        <v>1450</v>
      </c>
      <c r="D83">
        <v>1424192</v>
      </c>
      <c r="E83">
        <v>120925128</v>
      </c>
      <c r="F83">
        <v>6510424</v>
      </c>
      <c r="G83">
        <v>6520576</v>
      </c>
      <c r="H83">
        <v>14569</v>
      </c>
      <c r="I83">
        <v>131610</v>
      </c>
      <c r="J83">
        <f>projkotlin_binarytrees[[#This Row],[runtime_end]]-projkotlin_binarytrees[[#This Row],[runtime_start]]</f>
        <v>119500936</v>
      </c>
      <c r="K83">
        <f>projkotlin_binarytrees[[#This Row],[native_end]]-projkotlin_binarytrees[[#This Row],[native_start]]</f>
        <v>10152</v>
      </c>
      <c r="L83">
        <f>projkotlin_binarytrees[[#This Row],[pss_end]]-projkotlin_binarytrees[[#This Row],[pss_start]]</f>
        <v>117041</v>
      </c>
    </row>
    <row r="84" spans="1:12" x14ac:dyDescent="0.3">
      <c r="A84">
        <v>82</v>
      </c>
      <c r="B84">
        <v>16020</v>
      </c>
      <c r="C84">
        <v>1454</v>
      </c>
      <c r="D84">
        <v>1440440</v>
      </c>
      <c r="E84">
        <v>91178848</v>
      </c>
      <c r="F84">
        <v>6510344</v>
      </c>
      <c r="G84">
        <v>6521384</v>
      </c>
      <c r="H84">
        <v>14561</v>
      </c>
      <c r="I84">
        <v>99334</v>
      </c>
      <c r="J84">
        <f>projkotlin_binarytrees[[#This Row],[runtime_end]]-projkotlin_binarytrees[[#This Row],[runtime_start]]</f>
        <v>89738408</v>
      </c>
      <c r="K84">
        <f>projkotlin_binarytrees[[#This Row],[native_end]]-projkotlin_binarytrees[[#This Row],[native_start]]</f>
        <v>11040</v>
      </c>
      <c r="L84">
        <f>projkotlin_binarytrees[[#This Row],[pss_end]]-projkotlin_binarytrees[[#This Row],[pss_start]]</f>
        <v>84773</v>
      </c>
    </row>
    <row r="85" spans="1:12" x14ac:dyDescent="0.3">
      <c r="A85">
        <v>83</v>
      </c>
      <c r="B85">
        <v>16188</v>
      </c>
      <c r="C85">
        <v>1474</v>
      </c>
      <c r="D85">
        <v>1440440</v>
      </c>
      <c r="E85">
        <v>117769056</v>
      </c>
      <c r="F85">
        <v>6510472</v>
      </c>
      <c r="G85">
        <v>6520488</v>
      </c>
      <c r="H85">
        <v>14561</v>
      </c>
      <c r="I85">
        <v>125322</v>
      </c>
      <c r="J85">
        <f>projkotlin_binarytrees[[#This Row],[runtime_end]]-projkotlin_binarytrees[[#This Row],[runtime_start]]</f>
        <v>116328616</v>
      </c>
      <c r="K85">
        <f>projkotlin_binarytrees[[#This Row],[native_end]]-projkotlin_binarytrees[[#This Row],[native_start]]</f>
        <v>10016</v>
      </c>
      <c r="L85">
        <f>projkotlin_binarytrees[[#This Row],[pss_end]]-projkotlin_binarytrees[[#This Row],[pss_start]]</f>
        <v>110761</v>
      </c>
    </row>
    <row r="86" spans="1:12" x14ac:dyDescent="0.3">
      <c r="A86">
        <v>84</v>
      </c>
      <c r="B86">
        <v>16356</v>
      </c>
      <c r="C86">
        <v>1437</v>
      </c>
      <c r="D86">
        <v>1440440</v>
      </c>
      <c r="E86">
        <v>117286768</v>
      </c>
      <c r="F86">
        <v>6507584</v>
      </c>
      <c r="G86">
        <v>6516784</v>
      </c>
      <c r="H86">
        <v>14535</v>
      </c>
      <c r="I86">
        <v>124776</v>
      </c>
      <c r="J86">
        <f>projkotlin_binarytrees[[#This Row],[runtime_end]]-projkotlin_binarytrees[[#This Row],[runtime_start]]</f>
        <v>115846328</v>
      </c>
      <c r="K86">
        <f>projkotlin_binarytrees[[#This Row],[native_end]]-projkotlin_binarytrees[[#This Row],[native_start]]</f>
        <v>9200</v>
      </c>
      <c r="L86">
        <f>projkotlin_binarytrees[[#This Row],[pss_end]]-projkotlin_binarytrees[[#This Row],[pss_start]]</f>
        <v>110241</v>
      </c>
    </row>
    <row r="87" spans="1:12" x14ac:dyDescent="0.3">
      <c r="A87">
        <v>85</v>
      </c>
      <c r="B87">
        <v>16449</v>
      </c>
      <c r="C87">
        <v>1557</v>
      </c>
      <c r="D87">
        <v>1440440</v>
      </c>
      <c r="E87">
        <v>86718424</v>
      </c>
      <c r="F87">
        <v>6508456</v>
      </c>
      <c r="G87">
        <v>6518296</v>
      </c>
      <c r="H87">
        <v>14538</v>
      </c>
      <c r="I87">
        <v>94949</v>
      </c>
      <c r="J87">
        <f>projkotlin_binarytrees[[#This Row],[runtime_end]]-projkotlin_binarytrees[[#This Row],[runtime_start]]</f>
        <v>85277984</v>
      </c>
      <c r="K87">
        <f>projkotlin_binarytrees[[#This Row],[native_end]]-projkotlin_binarytrees[[#This Row],[native_start]]</f>
        <v>9840</v>
      </c>
      <c r="L87">
        <f>projkotlin_binarytrees[[#This Row],[pss_end]]-projkotlin_binarytrees[[#This Row],[pss_start]]</f>
        <v>80411</v>
      </c>
    </row>
    <row r="88" spans="1:12" x14ac:dyDescent="0.3">
      <c r="A88">
        <v>86</v>
      </c>
      <c r="B88">
        <v>16614</v>
      </c>
      <c r="C88">
        <v>1585</v>
      </c>
      <c r="D88">
        <v>1424168</v>
      </c>
      <c r="E88">
        <v>85523112</v>
      </c>
      <c r="F88">
        <v>6507520</v>
      </c>
      <c r="G88">
        <v>6521064</v>
      </c>
      <c r="H88">
        <v>14554</v>
      </c>
      <c r="I88">
        <v>93801</v>
      </c>
      <c r="J88">
        <f>projkotlin_binarytrees[[#This Row],[runtime_end]]-projkotlin_binarytrees[[#This Row],[runtime_start]]</f>
        <v>84098944</v>
      </c>
      <c r="K88">
        <f>projkotlin_binarytrees[[#This Row],[native_end]]-projkotlin_binarytrees[[#This Row],[native_start]]</f>
        <v>13544</v>
      </c>
      <c r="L88">
        <f>projkotlin_binarytrees[[#This Row],[pss_end]]-projkotlin_binarytrees[[#This Row],[pss_start]]</f>
        <v>79247</v>
      </c>
    </row>
    <row r="89" spans="1:12" x14ac:dyDescent="0.3">
      <c r="A89">
        <v>87</v>
      </c>
      <c r="B89">
        <v>16778</v>
      </c>
      <c r="C89">
        <v>1449</v>
      </c>
      <c r="D89">
        <v>1440440</v>
      </c>
      <c r="E89">
        <v>119725680</v>
      </c>
      <c r="F89">
        <v>6510344</v>
      </c>
      <c r="G89">
        <v>6520488</v>
      </c>
      <c r="H89">
        <v>14558</v>
      </c>
      <c r="I89">
        <v>127227</v>
      </c>
      <c r="J89">
        <f>projkotlin_binarytrees[[#This Row],[runtime_end]]-projkotlin_binarytrees[[#This Row],[runtime_start]]</f>
        <v>118285240</v>
      </c>
      <c r="K89">
        <f>projkotlin_binarytrees[[#This Row],[native_end]]-projkotlin_binarytrees[[#This Row],[native_start]]</f>
        <v>10144</v>
      </c>
      <c r="L89">
        <f>projkotlin_binarytrees[[#This Row],[pss_end]]-projkotlin_binarytrees[[#This Row],[pss_start]]</f>
        <v>112669</v>
      </c>
    </row>
    <row r="90" spans="1:12" x14ac:dyDescent="0.3">
      <c r="A90">
        <v>88</v>
      </c>
      <c r="B90">
        <v>16948</v>
      </c>
      <c r="C90">
        <v>1408</v>
      </c>
      <c r="D90">
        <v>1440576</v>
      </c>
      <c r="E90">
        <v>95885448</v>
      </c>
      <c r="F90">
        <v>6509776</v>
      </c>
      <c r="G90">
        <v>6519808</v>
      </c>
      <c r="H90">
        <v>14566</v>
      </c>
      <c r="I90">
        <v>103919</v>
      </c>
      <c r="J90">
        <f>projkotlin_binarytrees[[#This Row],[runtime_end]]-projkotlin_binarytrees[[#This Row],[runtime_start]]</f>
        <v>94444872</v>
      </c>
      <c r="K90">
        <f>projkotlin_binarytrees[[#This Row],[native_end]]-projkotlin_binarytrees[[#This Row],[native_start]]</f>
        <v>10032</v>
      </c>
      <c r="L90">
        <f>projkotlin_binarytrees[[#This Row],[pss_end]]-projkotlin_binarytrees[[#This Row],[pss_start]]</f>
        <v>89353</v>
      </c>
    </row>
    <row r="91" spans="1:12" x14ac:dyDescent="0.3">
      <c r="A91">
        <v>89</v>
      </c>
      <c r="B91">
        <v>17116</v>
      </c>
      <c r="C91">
        <v>1490</v>
      </c>
      <c r="D91">
        <v>1424056</v>
      </c>
      <c r="E91">
        <v>101401536</v>
      </c>
      <c r="F91">
        <v>6510360</v>
      </c>
      <c r="G91">
        <v>6520512</v>
      </c>
      <c r="H91">
        <v>14558</v>
      </c>
      <c r="I91">
        <v>110789</v>
      </c>
      <c r="J91">
        <f>projkotlin_binarytrees[[#This Row],[runtime_end]]-projkotlin_binarytrees[[#This Row],[runtime_start]]</f>
        <v>99977480</v>
      </c>
      <c r="K91">
        <f>projkotlin_binarytrees[[#This Row],[native_end]]-projkotlin_binarytrees[[#This Row],[native_start]]</f>
        <v>10152</v>
      </c>
      <c r="L91">
        <f>projkotlin_binarytrees[[#This Row],[pss_end]]-projkotlin_binarytrees[[#This Row],[pss_start]]</f>
        <v>96231</v>
      </c>
    </row>
    <row r="92" spans="1:12" x14ac:dyDescent="0.3">
      <c r="A92">
        <v>90</v>
      </c>
      <c r="B92">
        <v>17274</v>
      </c>
      <c r="C92">
        <v>1608</v>
      </c>
      <c r="D92">
        <v>1424192</v>
      </c>
      <c r="E92">
        <v>73080032</v>
      </c>
      <c r="F92">
        <v>6510520</v>
      </c>
      <c r="G92">
        <v>6520936</v>
      </c>
      <c r="H92">
        <v>14570</v>
      </c>
      <c r="I92">
        <v>81704</v>
      </c>
      <c r="J92">
        <f>projkotlin_binarytrees[[#This Row],[runtime_end]]-projkotlin_binarytrees[[#This Row],[runtime_start]]</f>
        <v>71655840</v>
      </c>
      <c r="K92">
        <f>projkotlin_binarytrees[[#This Row],[native_end]]-projkotlin_binarytrees[[#This Row],[native_start]]</f>
        <v>10416</v>
      </c>
      <c r="L92">
        <f>projkotlin_binarytrees[[#This Row],[pss_end]]-projkotlin_binarytrees[[#This Row],[pss_start]]</f>
        <v>67134</v>
      </c>
    </row>
    <row r="93" spans="1:12" x14ac:dyDescent="0.3">
      <c r="A93">
        <v>91</v>
      </c>
      <c r="B93">
        <v>17377</v>
      </c>
      <c r="C93">
        <v>1576</v>
      </c>
      <c r="D93">
        <v>1424192</v>
      </c>
      <c r="E93">
        <v>101625336</v>
      </c>
      <c r="F93">
        <v>6510520</v>
      </c>
      <c r="G93">
        <v>6520328</v>
      </c>
      <c r="H93">
        <v>14566</v>
      </c>
      <c r="I93">
        <v>109550</v>
      </c>
      <c r="J93">
        <f>projkotlin_binarytrees[[#This Row],[runtime_end]]-projkotlin_binarytrees[[#This Row],[runtime_start]]</f>
        <v>100201144</v>
      </c>
      <c r="K93">
        <f>projkotlin_binarytrees[[#This Row],[native_end]]-projkotlin_binarytrees[[#This Row],[native_start]]</f>
        <v>9808</v>
      </c>
      <c r="L93">
        <f>projkotlin_binarytrees[[#This Row],[pss_end]]-projkotlin_binarytrees[[#This Row],[pss_start]]</f>
        <v>94984</v>
      </c>
    </row>
    <row r="94" spans="1:12" x14ac:dyDescent="0.3">
      <c r="A94">
        <v>92</v>
      </c>
      <c r="B94">
        <v>17525</v>
      </c>
      <c r="C94">
        <v>1536</v>
      </c>
      <c r="D94">
        <v>1440576</v>
      </c>
      <c r="E94">
        <v>93852880</v>
      </c>
      <c r="F94">
        <v>6508856</v>
      </c>
      <c r="G94">
        <v>6519144</v>
      </c>
      <c r="H94">
        <v>14556</v>
      </c>
      <c r="I94">
        <v>101932</v>
      </c>
      <c r="J94">
        <f>projkotlin_binarytrees[[#This Row],[runtime_end]]-projkotlin_binarytrees[[#This Row],[runtime_start]]</f>
        <v>92412304</v>
      </c>
      <c r="K94">
        <f>projkotlin_binarytrees[[#This Row],[native_end]]-projkotlin_binarytrees[[#This Row],[native_start]]</f>
        <v>10288</v>
      </c>
      <c r="L94">
        <f>projkotlin_binarytrees[[#This Row],[pss_end]]-projkotlin_binarytrees[[#This Row],[pss_start]]</f>
        <v>87376</v>
      </c>
    </row>
    <row r="95" spans="1:12" x14ac:dyDescent="0.3">
      <c r="A95">
        <v>93</v>
      </c>
      <c r="B95">
        <v>17686</v>
      </c>
      <c r="C95">
        <v>1470</v>
      </c>
      <c r="D95">
        <v>1440440</v>
      </c>
      <c r="E95">
        <v>108850752</v>
      </c>
      <c r="F95">
        <v>6508584</v>
      </c>
      <c r="G95">
        <v>6518776</v>
      </c>
      <c r="H95">
        <v>14546</v>
      </c>
      <c r="I95">
        <v>116558</v>
      </c>
      <c r="J95">
        <f>projkotlin_binarytrees[[#This Row],[runtime_end]]-projkotlin_binarytrees[[#This Row],[runtime_start]]</f>
        <v>107410312</v>
      </c>
      <c r="K95">
        <f>projkotlin_binarytrees[[#This Row],[native_end]]-projkotlin_binarytrees[[#This Row],[native_start]]</f>
        <v>10192</v>
      </c>
      <c r="L95">
        <f>projkotlin_binarytrees[[#This Row],[pss_end]]-projkotlin_binarytrees[[#This Row],[pss_start]]</f>
        <v>102012</v>
      </c>
    </row>
    <row r="96" spans="1:12" x14ac:dyDescent="0.3">
      <c r="A96">
        <v>94</v>
      </c>
      <c r="B96">
        <v>17839</v>
      </c>
      <c r="C96">
        <v>1581</v>
      </c>
      <c r="D96">
        <v>1440576</v>
      </c>
      <c r="E96">
        <v>103143320</v>
      </c>
      <c r="F96">
        <v>6510760</v>
      </c>
      <c r="G96">
        <v>6520360</v>
      </c>
      <c r="H96">
        <v>14566</v>
      </c>
      <c r="I96">
        <v>111026</v>
      </c>
      <c r="J96">
        <f>projkotlin_binarytrees[[#This Row],[runtime_end]]-projkotlin_binarytrees[[#This Row],[runtime_start]]</f>
        <v>101702744</v>
      </c>
      <c r="K96">
        <f>projkotlin_binarytrees[[#This Row],[native_end]]-projkotlin_binarytrees[[#This Row],[native_start]]</f>
        <v>9600</v>
      </c>
      <c r="L96">
        <f>projkotlin_binarytrees[[#This Row],[pss_end]]-projkotlin_binarytrees[[#This Row],[pss_start]]</f>
        <v>96460</v>
      </c>
    </row>
    <row r="97" spans="1:12" x14ac:dyDescent="0.3">
      <c r="A97">
        <v>95</v>
      </c>
      <c r="B97">
        <v>17998</v>
      </c>
      <c r="C97">
        <v>1631</v>
      </c>
      <c r="D97">
        <v>1424192</v>
      </c>
      <c r="E97">
        <v>98157128</v>
      </c>
      <c r="F97">
        <v>6510520</v>
      </c>
      <c r="G97">
        <v>6520040</v>
      </c>
      <c r="H97">
        <v>14566</v>
      </c>
      <c r="I97">
        <v>106152</v>
      </c>
      <c r="J97">
        <f>projkotlin_binarytrees[[#This Row],[runtime_end]]-projkotlin_binarytrees[[#This Row],[runtime_start]]</f>
        <v>96732936</v>
      </c>
      <c r="K97">
        <f>projkotlin_binarytrees[[#This Row],[native_end]]-projkotlin_binarytrees[[#This Row],[native_start]]</f>
        <v>9520</v>
      </c>
      <c r="L97">
        <f>projkotlin_binarytrees[[#This Row],[pss_end]]-projkotlin_binarytrees[[#This Row],[pss_start]]</f>
        <v>91586</v>
      </c>
    </row>
    <row r="98" spans="1:12" x14ac:dyDescent="0.3">
      <c r="A98">
        <v>96</v>
      </c>
      <c r="B98">
        <v>18352</v>
      </c>
      <c r="C98">
        <v>1708</v>
      </c>
      <c r="D98">
        <v>1440440</v>
      </c>
      <c r="E98">
        <v>87030288</v>
      </c>
      <c r="F98">
        <v>6510472</v>
      </c>
      <c r="G98">
        <v>6520808</v>
      </c>
      <c r="H98">
        <v>14561</v>
      </c>
      <c r="I98">
        <v>95320</v>
      </c>
      <c r="J98">
        <f>projkotlin_binarytrees[[#This Row],[runtime_end]]-projkotlin_binarytrees[[#This Row],[runtime_start]]</f>
        <v>85589848</v>
      </c>
      <c r="K98">
        <f>projkotlin_binarytrees[[#This Row],[native_end]]-projkotlin_binarytrees[[#This Row],[native_start]]</f>
        <v>10336</v>
      </c>
      <c r="L98">
        <f>projkotlin_binarytrees[[#This Row],[pss_end]]-projkotlin_binarytrees[[#This Row],[pss_start]]</f>
        <v>80759</v>
      </c>
    </row>
    <row r="99" spans="1:12" x14ac:dyDescent="0.3">
      <c r="A99">
        <v>97</v>
      </c>
      <c r="B99">
        <v>18463</v>
      </c>
      <c r="C99">
        <v>1514</v>
      </c>
      <c r="D99">
        <v>1440952</v>
      </c>
      <c r="E99">
        <v>115594408</v>
      </c>
      <c r="F99">
        <v>6509488</v>
      </c>
      <c r="G99">
        <v>6520384</v>
      </c>
      <c r="H99">
        <v>14633</v>
      </c>
      <c r="I99">
        <v>124076</v>
      </c>
      <c r="J99">
        <f>projkotlin_binarytrees[[#This Row],[runtime_end]]-projkotlin_binarytrees[[#This Row],[runtime_start]]</f>
        <v>114153456</v>
      </c>
      <c r="K99">
        <f>projkotlin_binarytrees[[#This Row],[native_end]]-projkotlin_binarytrees[[#This Row],[native_start]]</f>
        <v>10896</v>
      </c>
      <c r="L99">
        <f>projkotlin_binarytrees[[#This Row],[pss_end]]-projkotlin_binarytrees[[#This Row],[pss_start]]</f>
        <v>109443</v>
      </c>
    </row>
    <row r="100" spans="1:12" x14ac:dyDescent="0.3">
      <c r="A100">
        <v>98</v>
      </c>
      <c r="B100">
        <v>18629</v>
      </c>
      <c r="C100">
        <v>1501</v>
      </c>
      <c r="D100">
        <v>1440952</v>
      </c>
      <c r="E100">
        <v>124305800</v>
      </c>
      <c r="F100">
        <v>6510472</v>
      </c>
      <c r="G100">
        <v>6521376</v>
      </c>
      <c r="H100">
        <v>14633</v>
      </c>
      <c r="I100">
        <v>135560</v>
      </c>
      <c r="J100">
        <f>projkotlin_binarytrees[[#This Row],[runtime_end]]-projkotlin_binarytrees[[#This Row],[runtime_start]]</f>
        <v>122864848</v>
      </c>
      <c r="K100">
        <f>projkotlin_binarytrees[[#This Row],[native_end]]-projkotlin_binarytrees[[#This Row],[native_start]]</f>
        <v>10904</v>
      </c>
      <c r="L100">
        <f>projkotlin_binarytrees[[#This Row],[pss_end]]-projkotlin_binarytrees[[#This Row],[pss_start]]</f>
        <v>120927</v>
      </c>
    </row>
    <row r="101" spans="1:12" x14ac:dyDescent="0.3">
      <c r="A101">
        <v>99</v>
      </c>
      <c r="B101">
        <v>18812</v>
      </c>
      <c r="C101">
        <v>1517</v>
      </c>
      <c r="D101">
        <v>1441176</v>
      </c>
      <c r="E101">
        <v>81377088</v>
      </c>
      <c r="F101">
        <v>6510632</v>
      </c>
      <c r="G101">
        <v>6520520</v>
      </c>
      <c r="H101">
        <v>14641</v>
      </c>
      <c r="I101">
        <v>89813</v>
      </c>
      <c r="J101">
        <f>projkotlin_binarytrees[[#This Row],[runtime_end]]-projkotlin_binarytrees[[#This Row],[runtime_start]]</f>
        <v>79935912</v>
      </c>
      <c r="K101">
        <f>projkotlin_binarytrees[[#This Row],[native_end]]-projkotlin_binarytrees[[#This Row],[native_start]]</f>
        <v>9888</v>
      </c>
      <c r="L101">
        <f>projkotlin_binarytrees[[#This Row],[pss_end]]-projkotlin_binarytrees[[#This Row],[pss_start]]</f>
        <v>75172</v>
      </c>
    </row>
    <row r="102" spans="1:12" x14ac:dyDescent="0.3">
      <c r="A102">
        <v>100</v>
      </c>
      <c r="B102">
        <v>18964</v>
      </c>
      <c r="C102">
        <v>1606</v>
      </c>
      <c r="D102">
        <v>1440952</v>
      </c>
      <c r="E102">
        <v>96028672</v>
      </c>
      <c r="F102">
        <v>6508712</v>
      </c>
      <c r="G102">
        <v>6519384</v>
      </c>
      <c r="H102">
        <v>14617</v>
      </c>
      <c r="I102">
        <v>104129</v>
      </c>
      <c r="J102">
        <f>projkotlin_binarytrees[[#This Row],[runtime_end]]-projkotlin_binarytrees[[#This Row],[runtime_start]]</f>
        <v>94587720</v>
      </c>
      <c r="K102">
        <f>projkotlin_binarytrees[[#This Row],[native_end]]-projkotlin_binarytrees[[#This Row],[native_start]]</f>
        <v>10672</v>
      </c>
      <c r="L102">
        <f>projkotlin_binarytrees[[#This Row],[pss_end]]-projkotlin_binarytrees[[#This Row],[pss_start]]</f>
        <v>89512</v>
      </c>
    </row>
    <row r="103" spans="1:12" x14ac:dyDescent="0.3">
      <c r="A103">
        <v>101</v>
      </c>
      <c r="B103">
        <v>19143</v>
      </c>
      <c r="C103">
        <v>1542</v>
      </c>
      <c r="D103">
        <v>1424568</v>
      </c>
      <c r="E103">
        <v>93591816</v>
      </c>
      <c r="F103">
        <v>6510360</v>
      </c>
      <c r="G103">
        <v>6520904</v>
      </c>
      <c r="H103">
        <v>14633</v>
      </c>
      <c r="I103">
        <v>101745</v>
      </c>
      <c r="J103">
        <f>projkotlin_binarytrees[[#This Row],[runtime_end]]-projkotlin_binarytrees[[#This Row],[runtime_start]]</f>
        <v>92167248</v>
      </c>
      <c r="K103">
        <f>projkotlin_binarytrees[[#This Row],[native_end]]-projkotlin_binarytrees[[#This Row],[native_start]]</f>
        <v>10544</v>
      </c>
      <c r="L103">
        <f>projkotlin_binarytrees[[#This Row],[pss_end]]-projkotlin_binarytrees[[#This Row],[pss_start]]</f>
        <v>87112</v>
      </c>
    </row>
    <row r="104" spans="1:12" x14ac:dyDescent="0.3">
      <c r="A104">
        <v>102</v>
      </c>
      <c r="B104">
        <v>19305</v>
      </c>
      <c r="C104">
        <v>1525</v>
      </c>
      <c r="D104">
        <v>1424704</v>
      </c>
      <c r="E104">
        <v>110967184</v>
      </c>
      <c r="F104">
        <v>6510520</v>
      </c>
      <c r="G104">
        <v>6520808</v>
      </c>
      <c r="H104">
        <v>14645</v>
      </c>
      <c r="I104">
        <v>118745</v>
      </c>
      <c r="J104">
        <f>projkotlin_binarytrees[[#This Row],[runtime_end]]-projkotlin_binarytrees[[#This Row],[runtime_start]]</f>
        <v>109542480</v>
      </c>
      <c r="K104">
        <f>projkotlin_binarytrees[[#This Row],[native_end]]-projkotlin_binarytrees[[#This Row],[native_start]]</f>
        <v>10288</v>
      </c>
      <c r="L104">
        <f>projkotlin_binarytrees[[#This Row],[pss_end]]-projkotlin_binarytrees[[#This Row],[pss_start]]</f>
        <v>104100</v>
      </c>
    </row>
    <row r="105" spans="1:12" x14ac:dyDescent="0.3">
      <c r="A105">
        <v>103</v>
      </c>
      <c r="B105">
        <v>19467</v>
      </c>
      <c r="C105">
        <v>1639</v>
      </c>
      <c r="D105">
        <v>1441088</v>
      </c>
      <c r="E105">
        <v>70578088</v>
      </c>
      <c r="F105">
        <v>6510632</v>
      </c>
      <c r="G105">
        <v>6520488</v>
      </c>
      <c r="H105">
        <v>14641</v>
      </c>
      <c r="I105">
        <v>79309</v>
      </c>
      <c r="J105">
        <f>projkotlin_binarytrees[[#This Row],[runtime_end]]-projkotlin_binarytrees[[#This Row],[runtime_start]]</f>
        <v>69137000</v>
      </c>
      <c r="K105">
        <f>projkotlin_binarytrees[[#This Row],[native_end]]-projkotlin_binarytrees[[#This Row],[native_start]]</f>
        <v>9856</v>
      </c>
      <c r="L105">
        <f>projkotlin_binarytrees[[#This Row],[pss_end]]-projkotlin_binarytrees[[#This Row],[pss_start]]</f>
        <v>64668</v>
      </c>
    </row>
    <row r="106" spans="1:12" x14ac:dyDescent="0.3">
      <c r="A106">
        <v>104</v>
      </c>
      <c r="B106">
        <v>19634</v>
      </c>
      <c r="C106">
        <v>1534</v>
      </c>
      <c r="D106">
        <v>1441088</v>
      </c>
      <c r="E106">
        <v>83913880</v>
      </c>
      <c r="F106">
        <v>6510632</v>
      </c>
      <c r="G106">
        <v>6520584</v>
      </c>
      <c r="H106">
        <v>14645</v>
      </c>
      <c r="I106">
        <v>92316</v>
      </c>
      <c r="J106">
        <f>projkotlin_binarytrees[[#This Row],[runtime_end]]-projkotlin_binarytrees[[#This Row],[runtime_start]]</f>
        <v>82472792</v>
      </c>
      <c r="K106">
        <f>projkotlin_binarytrees[[#This Row],[native_end]]-projkotlin_binarytrees[[#This Row],[native_start]]</f>
        <v>9952</v>
      </c>
      <c r="L106">
        <f>projkotlin_binarytrees[[#This Row],[pss_end]]-projkotlin_binarytrees[[#This Row],[pss_start]]</f>
        <v>77671</v>
      </c>
    </row>
    <row r="107" spans="1:12" x14ac:dyDescent="0.3">
      <c r="A107">
        <v>105</v>
      </c>
      <c r="B107">
        <v>19724</v>
      </c>
      <c r="C107">
        <v>1575</v>
      </c>
      <c r="D107">
        <v>1424568</v>
      </c>
      <c r="E107">
        <v>103133368</v>
      </c>
      <c r="F107">
        <v>6510360</v>
      </c>
      <c r="G107">
        <v>6520648</v>
      </c>
      <c r="H107">
        <v>14633</v>
      </c>
      <c r="I107">
        <v>111080</v>
      </c>
      <c r="J107">
        <f>projkotlin_binarytrees[[#This Row],[runtime_end]]-projkotlin_binarytrees[[#This Row],[runtime_start]]</f>
        <v>101708800</v>
      </c>
      <c r="K107">
        <f>projkotlin_binarytrees[[#This Row],[native_end]]-projkotlin_binarytrees[[#This Row],[native_start]]</f>
        <v>10288</v>
      </c>
      <c r="L107">
        <f>projkotlin_binarytrees[[#This Row],[pss_end]]-projkotlin_binarytrees[[#This Row],[pss_start]]</f>
        <v>96447</v>
      </c>
    </row>
    <row r="108" spans="1:12" x14ac:dyDescent="0.3">
      <c r="A108">
        <v>106</v>
      </c>
      <c r="B108">
        <v>19894</v>
      </c>
      <c r="C108">
        <v>1511</v>
      </c>
      <c r="D108">
        <v>1424568</v>
      </c>
      <c r="E108">
        <v>83929544</v>
      </c>
      <c r="F108">
        <v>6510360</v>
      </c>
      <c r="G108">
        <v>6520136</v>
      </c>
      <c r="H108">
        <v>14633</v>
      </c>
      <c r="I108">
        <v>92284</v>
      </c>
      <c r="J108">
        <f>projkotlin_binarytrees[[#This Row],[runtime_end]]-projkotlin_binarytrees[[#This Row],[runtime_start]]</f>
        <v>82504976</v>
      </c>
      <c r="K108">
        <f>projkotlin_binarytrees[[#This Row],[native_end]]-projkotlin_binarytrees[[#This Row],[native_start]]</f>
        <v>9776</v>
      </c>
      <c r="L108">
        <f>projkotlin_binarytrees[[#This Row],[pss_end]]-projkotlin_binarytrees[[#This Row],[pss_start]]</f>
        <v>77651</v>
      </c>
    </row>
    <row r="109" spans="1:12" x14ac:dyDescent="0.3">
      <c r="A109">
        <v>107</v>
      </c>
      <c r="B109">
        <v>20060</v>
      </c>
      <c r="C109">
        <v>1524</v>
      </c>
      <c r="D109">
        <v>1441088</v>
      </c>
      <c r="E109">
        <v>117119464</v>
      </c>
      <c r="F109">
        <v>6510632</v>
      </c>
      <c r="G109">
        <v>6520584</v>
      </c>
      <c r="H109">
        <v>14641</v>
      </c>
      <c r="I109">
        <v>124748</v>
      </c>
      <c r="J109">
        <f>projkotlin_binarytrees[[#This Row],[runtime_end]]-projkotlin_binarytrees[[#This Row],[runtime_start]]</f>
        <v>115678376</v>
      </c>
      <c r="K109">
        <f>projkotlin_binarytrees[[#This Row],[native_end]]-projkotlin_binarytrees[[#This Row],[native_start]]</f>
        <v>9952</v>
      </c>
      <c r="L109">
        <f>projkotlin_binarytrees[[#This Row],[pss_end]]-projkotlin_binarytrees[[#This Row],[pss_start]]</f>
        <v>110107</v>
      </c>
    </row>
    <row r="110" spans="1:12" x14ac:dyDescent="0.3">
      <c r="A110">
        <v>108</v>
      </c>
      <c r="B110">
        <v>20227</v>
      </c>
      <c r="C110">
        <v>1475</v>
      </c>
      <c r="D110">
        <v>1424568</v>
      </c>
      <c r="E110">
        <v>115606624</v>
      </c>
      <c r="F110">
        <v>6510360</v>
      </c>
      <c r="G110">
        <v>6521472</v>
      </c>
      <c r="H110">
        <v>14641</v>
      </c>
      <c r="I110">
        <v>127504</v>
      </c>
      <c r="J110">
        <f>projkotlin_binarytrees[[#This Row],[runtime_end]]-projkotlin_binarytrees[[#This Row],[runtime_start]]</f>
        <v>114182056</v>
      </c>
      <c r="K110">
        <f>projkotlin_binarytrees[[#This Row],[native_end]]-projkotlin_binarytrees[[#This Row],[native_start]]</f>
        <v>11112</v>
      </c>
      <c r="L110">
        <f>projkotlin_binarytrees[[#This Row],[pss_end]]-projkotlin_binarytrees[[#This Row],[pss_start]]</f>
        <v>112863</v>
      </c>
    </row>
    <row r="111" spans="1:12" x14ac:dyDescent="0.3">
      <c r="A111">
        <v>109</v>
      </c>
      <c r="B111">
        <v>20408</v>
      </c>
      <c r="C111">
        <v>1491</v>
      </c>
      <c r="D111">
        <v>1440952</v>
      </c>
      <c r="E111">
        <v>125612080</v>
      </c>
      <c r="F111">
        <v>6510472</v>
      </c>
      <c r="G111">
        <v>6521096</v>
      </c>
      <c r="H111">
        <v>14637</v>
      </c>
      <c r="I111">
        <v>133020</v>
      </c>
      <c r="J111">
        <f>projkotlin_binarytrees[[#This Row],[runtime_end]]-projkotlin_binarytrees[[#This Row],[runtime_start]]</f>
        <v>124171128</v>
      </c>
      <c r="K111">
        <f>projkotlin_binarytrees[[#This Row],[native_end]]-projkotlin_binarytrees[[#This Row],[native_start]]</f>
        <v>10624</v>
      </c>
      <c r="L111">
        <f>projkotlin_binarytrees[[#This Row],[pss_end]]-projkotlin_binarytrees[[#This Row],[pss_start]]</f>
        <v>118383</v>
      </c>
    </row>
    <row r="112" spans="1:12" x14ac:dyDescent="0.3">
      <c r="A112">
        <v>110</v>
      </c>
      <c r="B112">
        <v>20497</v>
      </c>
      <c r="C112">
        <v>1662</v>
      </c>
      <c r="D112">
        <v>1424704</v>
      </c>
      <c r="E112">
        <v>67337480</v>
      </c>
      <c r="F112">
        <v>6510520</v>
      </c>
      <c r="G112">
        <v>6520936</v>
      </c>
      <c r="H112">
        <v>14641</v>
      </c>
      <c r="I112">
        <v>76120</v>
      </c>
      <c r="J112">
        <f>projkotlin_binarytrees[[#This Row],[runtime_end]]-projkotlin_binarytrees[[#This Row],[runtime_start]]</f>
        <v>65912776</v>
      </c>
      <c r="K112">
        <f>projkotlin_binarytrees[[#This Row],[native_end]]-projkotlin_binarytrees[[#This Row],[native_start]]</f>
        <v>10416</v>
      </c>
      <c r="L112">
        <f>projkotlin_binarytrees[[#This Row],[pss_end]]-projkotlin_binarytrees[[#This Row],[pss_start]]</f>
        <v>61479</v>
      </c>
    </row>
    <row r="113" spans="1:12" x14ac:dyDescent="0.3">
      <c r="A113">
        <v>111</v>
      </c>
      <c r="B113">
        <v>20669</v>
      </c>
      <c r="C113">
        <v>1444</v>
      </c>
      <c r="D113">
        <v>1441088</v>
      </c>
      <c r="E113">
        <v>91160440</v>
      </c>
      <c r="F113">
        <v>6510632</v>
      </c>
      <c r="G113">
        <v>6520520</v>
      </c>
      <c r="H113">
        <v>14649</v>
      </c>
      <c r="I113">
        <v>99384</v>
      </c>
      <c r="J113">
        <f>projkotlin_binarytrees[[#This Row],[runtime_end]]-projkotlin_binarytrees[[#This Row],[runtime_start]]</f>
        <v>89719352</v>
      </c>
      <c r="K113">
        <f>projkotlin_binarytrees[[#This Row],[native_end]]-projkotlin_binarytrees[[#This Row],[native_start]]</f>
        <v>9888</v>
      </c>
      <c r="L113">
        <f>projkotlin_binarytrees[[#This Row],[pss_end]]-projkotlin_binarytrees[[#This Row],[pss_start]]</f>
        <v>84735</v>
      </c>
    </row>
    <row r="114" spans="1:12" x14ac:dyDescent="0.3">
      <c r="A114">
        <v>112</v>
      </c>
      <c r="B114">
        <v>20837</v>
      </c>
      <c r="C114">
        <v>1648</v>
      </c>
      <c r="D114">
        <v>1441088</v>
      </c>
      <c r="E114">
        <v>93894080</v>
      </c>
      <c r="F114">
        <v>6510632</v>
      </c>
      <c r="G114">
        <v>6521120</v>
      </c>
      <c r="H114">
        <v>14645</v>
      </c>
      <c r="I114">
        <v>105468</v>
      </c>
      <c r="J114">
        <f>projkotlin_binarytrees[[#This Row],[runtime_end]]-projkotlin_binarytrees[[#This Row],[runtime_start]]</f>
        <v>92452992</v>
      </c>
      <c r="K114">
        <f>projkotlin_binarytrees[[#This Row],[native_end]]-projkotlin_binarytrees[[#This Row],[native_start]]</f>
        <v>10488</v>
      </c>
      <c r="L114">
        <f>projkotlin_binarytrees[[#This Row],[pss_end]]-projkotlin_binarytrees[[#This Row],[pss_start]]</f>
        <v>90823</v>
      </c>
    </row>
    <row r="115" spans="1:12" x14ac:dyDescent="0.3">
      <c r="A115">
        <v>113</v>
      </c>
      <c r="B115">
        <v>20990</v>
      </c>
      <c r="C115">
        <v>1540</v>
      </c>
      <c r="D115">
        <v>1440952</v>
      </c>
      <c r="E115">
        <v>97240704</v>
      </c>
      <c r="F115">
        <v>6510472</v>
      </c>
      <c r="G115">
        <v>6520840</v>
      </c>
      <c r="H115">
        <v>14645</v>
      </c>
      <c r="I115">
        <v>105320</v>
      </c>
      <c r="J115">
        <f>projkotlin_binarytrees[[#This Row],[runtime_end]]-projkotlin_binarytrees[[#This Row],[runtime_start]]</f>
        <v>95799752</v>
      </c>
      <c r="K115">
        <f>projkotlin_binarytrees[[#This Row],[native_end]]-projkotlin_binarytrees[[#This Row],[native_start]]</f>
        <v>10368</v>
      </c>
      <c r="L115">
        <f>projkotlin_binarytrees[[#This Row],[pss_end]]-projkotlin_binarytrees[[#This Row],[pss_start]]</f>
        <v>90675</v>
      </c>
    </row>
    <row r="116" spans="1:12" x14ac:dyDescent="0.3">
      <c r="A116">
        <v>114</v>
      </c>
      <c r="B116">
        <v>21143</v>
      </c>
      <c r="C116">
        <v>1611</v>
      </c>
      <c r="D116">
        <v>1441088</v>
      </c>
      <c r="E116">
        <v>99004632</v>
      </c>
      <c r="F116">
        <v>6510888</v>
      </c>
      <c r="G116">
        <v>6521128</v>
      </c>
      <c r="H116">
        <v>14645</v>
      </c>
      <c r="I116">
        <v>107040</v>
      </c>
      <c r="J116">
        <f>projkotlin_binarytrees[[#This Row],[runtime_end]]-projkotlin_binarytrees[[#This Row],[runtime_start]]</f>
        <v>97563544</v>
      </c>
      <c r="K116">
        <f>projkotlin_binarytrees[[#This Row],[native_end]]-projkotlin_binarytrees[[#This Row],[native_start]]</f>
        <v>10240</v>
      </c>
      <c r="L116">
        <f>projkotlin_binarytrees[[#This Row],[pss_end]]-projkotlin_binarytrees[[#This Row],[pss_start]]</f>
        <v>92395</v>
      </c>
    </row>
    <row r="117" spans="1:12" x14ac:dyDescent="0.3">
      <c r="A117">
        <v>115</v>
      </c>
      <c r="B117">
        <v>21235</v>
      </c>
      <c r="C117">
        <v>1396</v>
      </c>
      <c r="D117">
        <v>1441088</v>
      </c>
      <c r="E117">
        <v>77505576</v>
      </c>
      <c r="F117">
        <v>6511616</v>
      </c>
      <c r="G117">
        <v>6521760</v>
      </c>
      <c r="H117">
        <v>14649</v>
      </c>
      <c r="I117">
        <v>86061</v>
      </c>
      <c r="J117">
        <f>projkotlin_binarytrees[[#This Row],[runtime_end]]-projkotlin_binarytrees[[#This Row],[runtime_start]]</f>
        <v>76064488</v>
      </c>
      <c r="K117">
        <f>projkotlin_binarytrees[[#This Row],[native_end]]-projkotlin_binarytrees[[#This Row],[native_start]]</f>
        <v>10144</v>
      </c>
      <c r="L117">
        <f>projkotlin_binarytrees[[#This Row],[pss_end]]-projkotlin_binarytrees[[#This Row],[pss_start]]</f>
        <v>71412</v>
      </c>
    </row>
    <row r="118" spans="1:12" x14ac:dyDescent="0.3">
      <c r="A118">
        <v>116</v>
      </c>
      <c r="B118">
        <v>21405</v>
      </c>
      <c r="C118">
        <v>1579</v>
      </c>
      <c r="D118">
        <v>1424704</v>
      </c>
      <c r="E118">
        <v>79815832</v>
      </c>
      <c r="F118">
        <v>6510520</v>
      </c>
      <c r="G118">
        <v>6520552</v>
      </c>
      <c r="H118">
        <v>14649</v>
      </c>
      <c r="I118">
        <v>88336</v>
      </c>
      <c r="J118">
        <f>projkotlin_binarytrees[[#This Row],[runtime_end]]-projkotlin_binarytrees[[#This Row],[runtime_start]]</f>
        <v>78391128</v>
      </c>
      <c r="K118">
        <f>projkotlin_binarytrees[[#This Row],[native_end]]-projkotlin_binarytrees[[#This Row],[native_start]]</f>
        <v>10032</v>
      </c>
      <c r="L118">
        <f>projkotlin_binarytrees[[#This Row],[pss_end]]-projkotlin_binarytrees[[#This Row],[pss_start]]</f>
        <v>73687</v>
      </c>
    </row>
    <row r="119" spans="1:12" x14ac:dyDescent="0.3">
      <c r="A119">
        <v>117</v>
      </c>
      <c r="B119">
        <v>21568</v>
      </c>
      <c r="C119">
        <v>1385</v>
      </c>
      <c r="D119">
        <v>1424568</v>
      </c>
      <c r="E119">
        <v>102359504</v>
      </c>
      <c r="F119">
        <v>6510392</v>
      </c>
      <c r="G119">
        <v>6520392</v>
      </c>
      <c r="H119">
        <v>14641</v>
      </c>
      <c r="I119">
        <v>110340</v>
      </c>
      <c r="J119">
        <f>projkotlin_binarytrees[[#This Row],[runtime_end]]-projkotlin_binarytrees[[#This Row],[runtime_start]]</f>
        <v>100934936</v>
      </c>
      <c r="K119">
        <f>projkotlin_binarytrees[[#This Row],[native_end]]-projkotlin_binarytrees[[#This Row],[native_start]]</f>
        <v>10000</v>
      </c>
      <c r="L119">
        <f>projkotlin_binarytrees[[#This Row],[pss_end]]-projkotlin_binarytrees[[#This Row],[pss_start]]</f>
        <v>95699</v>
      </c>
    </row>
    <row r="120" spans="1:12" x14ac:dyDescent="0.3">
      <c r="A120">
        <v>118</v>
      </c>
      <c r="B120">
        <v>21730</v>
      </c>
      <c r="C120">
        <v>1500</v>
      </c>
      <c r="D120">
        <v>1424704</v>
      </c>
      <c r="E120">
        <v>108183512</v>
      </c>
      <c r="F120">
        <v>6511504</v>
      </c>
      <c r="G120">
        <v>6521504</v>
      </c>
      <c r="H120">
        <v>14645</v>
      </c>
      <c r="I120">
        <v>116013</v>
      </c>
      <c r="J120">
        <f>projkotlin_binarytrees[[#This Row],[runtime_end]]-projkotlin_binarytrees[[#This Row],[runtime_start]]</f>
        <v>106758808</v>
      </c>
      <c r="K120">
        <f>projkotlin_binarytrees[[#This Row],[native_end]]-projkotlin_binarytrees[[#This Row],[native_start]]</f>
        <v>10000</v>
      </c>
      <c r="L120">
        <f>projkotlin_binarytrees[[#This Row],[pss_end]]-projkotlin_binarytrees[[#This Row],[pss_start]]</f>
        <v>101368</v>
      </c>
    </row>
    <row r="121" spans="1:12" x14ac:dyDescent="0.3">
      <c r="A121">
        <v>119</v>
      </c>
      <c r="B121">
        <v>21890</v>
      </c>
      <c r="C121">
        <v>1506</v>
      </c>
      <c r="D121">
        <v>1440952</v>
      </c>
      <c r="E121">
        <v>112272816</v>
      </c>
      <c r="F121">
        <v>6510472</v>
      </c>
      <c r="G121">
        <v>6521512</v>
      </c>
      <c r="H121">
        <v>14641</v>
      </c>
      <c r="I121">
        <v>122176</v>
      </c>
      <c r="J121">
        <f>projkotlin_binarytrees[[#This Row],[runtime_end]]-projkotlin_binarytrees[[#This Row],[runtime_start]]</f>
        <v>110831864</v>
      </c>
      <c r="K121">
        <f>projkotlin_binarytrees[[#This Row],[native_end]]-projkotlin_binarytrees[[#This Row],[native_start]]</f>
        <v>11040</v>
      </c>
      <c r="L121">
        <f>projkotlin_binarytrees[[#This Row],[pss_end]]-projkotlin_binarytrees[[#This Row],[pss_start]]</f>
        <v>107535</v>
      </c>
    </row>
    <row r="122" spans="1:12" x14ac:dyDescent="0.3">
      <c r="A122">
        <v>120</v>
      </c>
      <c r="B122">
        <v>22066</v>
      </c>
      <c r="C122">
        <v>1477</v>
      </c>
      <c r="D122">
        <v>1424704</v>
      </c>
      <c r="E122">
        <v>127076936</v>
      </c>
      <c r="F122">
        <v>6510520</v>
      </c>
      <c r="G122">
        <v>6521168</v>
      </c>
      <c r="H122">
        <v>14649</v>
      </c>
      <c r="I122">
        <v>138096</v>
      </c>
      <c r="J122">
        <f>projkotlin_binarytrees[[#This Row],[runtime_end]]-projkotlin_binarytrees[[#This Row],[runtime_start]]</f>
        <v>125652232</v>
      </c>
      <c r="K122">
        <f>projkotlin_binarytrees[[#This Row],[native_end]]-projkotlin_binarytrees[[#This Row],[native_start]]</f>
        <v>10648</v>
      </c>
      <c r="L122">
        <f>projkotlin_binarytrees[[#This Row],[pss_end]]-projkotlin_binarytrees[[#This Row],[pss_start]]</f>
        <v>123447</v>
      </c>
    </row>
    <row r="123" spans="1:12" x14ac:dyDescent="0.3">
      <c r="A123">
        <v>121</v>
      </c>
      <c r="B123">
        <v>22233</v>
      </c>
      <c r="C123">
        <v>1592</v>
      </c>
      <c r="D123">
        <v>1440952</v>
      </c>
      <c r="E123">
        <v>116292280</v>
      </c>
      <c r="F123">
        <v>6510472</v>
      </c>
      <c r="G123">
        <v>6520960</v>
      </c>
      <c r="H123">
        <v>14637</v>
      </c>
      <c r="I123">
        <v>126872</v>
      </c>
      <c r="J123">
        <f>projkotlin_binarytrees[[#This Row],[runtime_end]]-projkotlin_binarytrees[[#This Row],[runtime_start]]</f>
        <v>114851328</v>
      </c>
      <c r="K123">
        <f>projkotlin_binarytrees[[#This Row],[native_end]]-projkotlin_binarytrees[[#This Row],[native_start]]</f>
        <v>10488</v>
      </c>
      <c r="L123">
        <f>projkotlin_binarytrees[[#This Row],[pss_end]]-projkotlin_binarytrees[[#This Row],[pss_start]]</f>
        <v>112235</v>
      </c>
    </row>
    <row r="124" spans="1:12" x14ac:dyDescent="0.3">
      <c r="A124">
        <v>122</v>
      </c>
      <c r="B124">
        <v>22400</v>
      </c>
      <c r="C124">
        <v>1588</v>
      </c>
      <c r="D124">
        <v>1424704</v>
      </c>
      <c r="E124">
        <v>78369400</v>
      </c>
      <c r="F124">
        <v>6511632</v>
      </c>
      <c r="G124">
        <v>6521440</v>
      </c>
      <c r="H124">
        <v>14645</v>
      </c>
      <c r="I124">
        <v>86929</v>
      </c>
      <c r="J124">
        <f>projkotlin_binarytrees[[#This Row],[runtime_end]]-projkotlin_binarytrees[[#This Row],[runtime_start]]</f>
        <v>76944696</v>
      </c>
      <c r="K124">
        <f>projkotlin_binarytrees[[#This Row],[native_end]]-projkotlin_binarytrees[[#This Row],[native_start]]</f>
        <v>9808</v>
      </c>
      <c r="L124">
        <f>projkotlin_binarytrees[[#This Row],[pss_end]]-projkotlin_binarytrees[[#This Row],[pss_start]]</f>
        <v>72284</v>
      </c>
    </row>
    <row r="125" spans="1:12" x14ac:dyDescent="0.3">
      <c r="A125">
        <v>123</v>
      </c>
      <c r="B125">
        <v>22568</v>
      </c>
      <c r="C125">
        <v>1598</v>
      </c>
      <c r="D125">
        <v>1440952</v>
      </c>
      <c r="E125">
        <v>106292800</v>
      </c>
      <c r="F125">
        <v>6507824</v>
      </c>
      <c r="G125">
        <v>6518960</v>
      </c>
      <c r="H125">
        <v>14617</v>
      </c>
      <c r="I125">
        <v>114156</v>
      </c>
      <c r="J125">
        <f>projkotlin_binarytrees[[#This Row],[runtime_end]]-projkotlin_binarytrees[[#This Row],[runtime_start]]</f>
        <v>104851848</v>
      </c>
      <c r="K125">
        <f>projkotlin_binarytrees[[#This Row],[native_end]]-projkotlin_binarytrees[[#This Row],[native_start]]</f>
        <v>11136</v>
      </c>
      <c r="L125">
        <f>projkotlin_binarytrees[[#This Row],[pss_end]]-projkotlin_binarytrees[[#This Row],[pss_start]]</f>
        <v>99539</v>
      </c>
    </row>
    <row r="126" spans="1:12" x14ac:dyDescent="0.3">
      <c r="A126">
        <v>124</v>
      </c>
      <c r="B126">
        <v>22739</v>
      </c>
      <c r="C126">
        <v>1560</v>
      </c>
      <c r="D126">
        <v>1440952</v>
      </c>
      <c r="E126">
        <v>116159952</v>
      </c>
      <c r="F126">
        <v>6508584</v>
      </c>
      <c r="G126">
        <v>6518360</v>
      </c>
      <c r="H126">
        <v>14585</v>
      </c>
      <c r="I126">
        <v>123772</v>
      </c>
      <c r="J126">
        <f>projkotlin_binarytrees[[#This Row],[runtime_end]]-projkotlin_binarytrees[[#This Row],[runtime_start]]</f>
        <v>114719000</v>
      </c>
      <c r="K126">
        <f>projkotlin_binarytrees[[#This Row],[native_end]]-projkotlin_binarytrees[[#This Row],[native_start]]</f>
        <v>9776</v>
      </c>
      <c r="L126">
        <f>projkotlin_binarytrees[[#This Row],[pss_end]]-projkotlin_binarytrees[[#This Row],[pss_start]]</f>
        <v>109187</v>
      </c>
    </row>
    <row r="127" spans="1:12" x14ac:dyDescent="0.3">
      <c r="A127">
        <v>125</v>
      </c>
      <c r="B127">
        <v>22890</v>
      </c>
      <c r="C127">
        <v>1601</v>
      </c>
      <c r="D127">
        <v>1440472</v>
      </c>
      <c r="E127">
        <v>91172216</v>
      </c>
      <c r="F127">
        <v>6510672</v>
      </c>
      <c r="G127">
        <v>6521608</v>
      </c>
      <c r="H127">
        <v>14529</v>
      </c>
      <c r="I127">
        <v>99384</v>
      </c>
      <c r="J127">
        <f>projkotlin_binarytrees[[#This Row],[runtime_end]]-projkotlin_binarytrees[[#This Row],[runtime_start]]</f>
        <v>89731744</v>
      </c>
      <c r="K127">
        <f>projkotlin_binarytrees[[#This Row],[native_end]]-projkotlin_binarytrees[[#This Row],[native_start]]</f>
        <v>10936</v>
      </c>
      <c r="L127">
        <f>projkotlin_binarytrees[[#This Row],[pss_end]]-projkotlin_binarytrees[[#This Row],[pss_start]]</f>
        <v>84855</v>
      </c>
    </row>
    <row r="128" spans="1:12" x14ac:dyDescent="0.3">
      <c r="A128">
        <v>126</v>
      </c>
      <c r="B128">
        <v>23061</v>
      </c>
      <c r="C128">
        <v>1515</v>
      </c>
      <c r="D128">
        <v>1440336</v>
      </c>
      <c r="E128">
        <v>98550728</v>
      </c>
      <c r="F128">
        <v>6510512</v>
      </c>
      <c r="G128">
        <v>6521160</v>
      </c>
      <c r="H128">
        <v>14521</v>
      </c>
      <c r="I128">
        <v>106576</v>
      </c>
      <c r="J128">
        <f>projkotlin_binarytrees[[#This Row],[runtime_end]]-projkotlin_binarytrees[[#This Row],[runtime_start]]</f>
        <v>97110392</v>
      </c>
      <c r="K128">
        <f>projkotlin_binarytrees[[#This Row],[native_end]]-projkotlin_binarytrees[[#This Row],[native_start]]</f>
        <v>10648</v>
      </c>
      <c r="L128">
        <f>projkotlin_binarytrees[[#This Row],[pss_end]]-projkotlin_binarytrees[[#This Row],[pss_start]]</f>
        <v>92055</v>
      </c>
    </row>
    <row r="129" spans="1:12" x14ac:dyDescent="0.3">
      <c r="A129">
        <v>127</v>
      </c>
      <c r="B129">
        <v>23210</v>
      </c>
      <c r="C129">
        <v>1581</v>
      </c>
      <c r="D129">
        <v>1440472</v>
      </c>
      <c r="E129">
        <v>82698288</v>
      </c>
      <c r="F129">
        <v>6510672</v>
      </c>
      <c r="G129">
        <v>6521896</v>
      </c>
      <c r="H129">
        <v>14529</v>
      </c>
      <c r="I129">
        <v>91104</v>
      </c>
      <c r="J129">
        <f>projkotlin_binarytrees[[#This Row],[runtime_end]]-projkotlin_binarytrees[[#This Row],[runtime_start]]</f>
        <v>81257816</v>
      </c>
      <c r="K129">
        <f>projkotlin_binarytrees[[#This Row],[native_end]]-projkotlin_binarytrees[[#This Row],[native_start]]</f>
        <v>11224</v>
      </c>
      <c r="L129">
        <f>projkotlin_binarytrees[[#This Row],[pss_end]]-projkotlin_binarytrees[[#This Row],[pss_start]]</f>
        <v>76575</v>
      </c>
    </row>
    <row r="130" spans="1:12" x14ac:dyDescent="0.3">
      <c r="A130">
        <v>128</v>
      </c>
      <c r="B130">
        <v>23359</v>
      </c>
      <c r="C130">
        <v>1468</v>
      </c>
      <c r="D130">
        <v>1441088</v>
      </c>
      <c r="E130">
        <v>127097656</v>
      </c>
      <c r="F130">
        <v>6508872</v>
      </c>
      <c r="G130">
        <v>6519456</v>
      </c>
      <c r="H130">
        <v>14517</v>
      </c>
      <c r="I130">
        <v>137044</v>
      </c>
      <c r="J130">
        <f>projkotlin_binarytrees[[#This Row],[runtime_end]]-projkotlin_binarytrees[[#This Row],[runtime_start]]</f>
        <v>125656568</v>
      </c>
      <c r="K130">
        <f>projkotlin_binarytrees[[#This Row],[native_end]]-projkotlin_binarytrees[[#This Row],[native_start]]</f>
        <v>10584</v>
      </c>
      <c r="L130">
        <f>projkotlin_binarytrees[[#This Row],[pss_end]]-projkotlin_binarytrees[[#This Row],[pss_start]]</f>
        <v>122527</v>
      </c>
    </row>
    <row r="131" spans="1:12" x14ac:dyDescent="0.3">
      <c r="A131">
        <v>129</v>
      </c>
      <c r="B131">
        <v>23503</v>
      </c>
      <c r="C131">
        <v>1440</v>
      </c>
      <c r="D131">
        <v>1424568</v>
      </c>
      <c r="E131">
        <v>122580712</v>
      </c>
      <c r="F131">
        <v>6510488</v>
      </c>
      <c r="G131">
        <v>6520424</v>
      </c>
      <c r="H131">
        <v>14533</v>
      </c>
      <c r="I131">
        <v>130076</v>
      </c>
      <c r="J131">
        <f>projkotlin_binarytrees[[#This Row],[runtime_end]]-projkotlin_binarytrees[[#This Row],[runtime_start]]</f>
        <v>121156144</v>
      </c>
      <c r="K131">
        <f>projkotlin_binarytrees[[#This Row],[native_end]]-projkotlin_binarytrees[[#This Row],[native_start]]</f>
        <v>9936</v>
      </c>
      <c r="L131">
        <f>projkotlin_binarytrees[[#This Row],[pss_end]]-projkotlin_binarytrees[[#This Row],[pss_start]]</f>
        <v>115543</v>
      </c>
    </row>
    <row r="132" spans="1:12" x14ac:dyDescent="0.3">
      <c r="A132">
        <v>130</v>
      </c>
      <c r="B132">
        <v>23674</v>
      </c>
      <c r="C132">
        <v>1586</v>
      </c>
      <c r="D132">
        <v>1441088</v>
      </c>
      <c r="E132">
        <v>102102664</v>
      </c>
      <c r="F132">
        <v>6510760</v>
      </c>
      <c r="G132">
        <v>6520648</v>
      </c>
      <c r="H132">
        <v>14541</v>
      </c>
      <c r="I132">
        <v>110068</v>
      </c>
      <c r="J132">
        <f>projkotlin_binarytrees[[#This Row],[runtime_end]]-projkotlin_binarytrees[[#This Row],[runtime_start]]</f>
        <v>100661576</v>
      </c>
      <c r="K132">
        <f>projkotlin_binarytrees[[#This Row],[native_end]]-projkotlin_binarytrees[[#This Row],[native_start]]</f>
        <v>9888</v>
      </c>
      <c r="L132">
        <f>projkotlin_binarytrees[[#This Row],[pss_end]]-projkotlin_binarytrees[[#This Row],[pss_start]]</f>
        <v>95527</v>
      </c>
    </row>
    <row r="133" spans="1:12" x14ac:dyDescent="0.3">
      <c r="A133">
        <v>131</v>
      </c>
      <c r="B133">
        <v>23839</v>
      </c>
      <c r="C133">
        <v>1564</v>
      </c>
      <c r="D133">
        <v>1441088</v>
      </c>
      <c r="E133">
        <v>81731896</v>
      </c>
      <c r="F133">
        <v>6510760</v>
      </c>
      <c r="G133">
        <v>6521224</v>
      </c>
      <c r="H133">
        <v>14541</v>
      </c>
      <c r="I133">
        <v>90160</v>
      </c>
      <c r="J133">
        <f>projkotlin_binarytrees[[#This Row],[runtime_end]]-projkotlin_binarytrees[[#This Row],[runtime_start]]</f>
        <v>80290808</v>
      </c>
      <c r="K133">
        <f>projkotlin_binarytrees[[#This Row],[native_end]]-projkotlin_binarytrees[[#This Row],[native_start]]</f>
        <v>10464</v>
      </c>
      <c r="L133">
        <f>projkotlin_binarytrees[[#This Row],[pss_end]]-projkotlin_binarytrees[[#This Row],[pss_start]]</f>
        <v>75619</v>
      </c>
    </row>
    <row r="134" spans="1:12" x14ac:dyDescent="0.3">
      <c r="A134">
        <v>132</v>
      </c>
      <c r="B134">
        <v>24011</v>
      </c>
      <c r="C134">
        <v>1502</v>
      </c>
      <c r="D134">
        <v>1440952</v>
      </c>
      <c r="E134">
        <v>101728864</v>
      </c>
      <c r="F134">
        <v>6507872</v>
      </c>
      <c r="G134">
        <v>6518128</v>
      </c>
      <c r="H134">
        <v>14521</v>
      </c>
      <c r="I134">
        <v>109676</v>
      </c>
      <c r="J134">
        <f>projkotlin_binarytrees[[#This Row],[runtime_end]]-projkotlin_binarytrees[[#This Row],[runtime_start]]</f>
        <v>100287912</v>
      </c>
      <c r="K134">
        <f>projkotlin_binarytrees[[#This Row],[native_end]]-projkotlin_binarytrees[[#This Row],[native_start]]</f>
        <v>10256</v>
      </c>
      <c r="L134">
        <f>projkotlin_binarytrees[[#This Row],[pss_end]]-projkotlin_binarytrees[[#This Row],[pss_start]]</f>
        <v>95155</v>
      </c>
    </row>
    <row r="135" spans="1:12" x14ac:dyDescent="0.3">
      <c r="A135">
        <v>133</v>
      </c>
      <c r="B135">
        <v>24176</v>
      </c>
      <c r="C135">
        <v>1552</v>
      </c>
      <c r="D135">
        <v>1440952</v>
      </c>
      <c r="E135">
        <v>115789248</v>
      </c>
      <c r="F135">
        <v>6510600</v>
      </c>
      <c r="G135">
        <v>6521288</v>
      </c>
      <c r="H135">
        <v>14541</v>
      </c>
      <c r="I135">
        <v>126400</v>
      </c>
      <c r="J135">
        <f>projkotlin_binarytrees[[#This Row],[runtime_end]]-projkotlin_binarytrees[[#This Row],[runtime_start]]</f>
        <v>114348296</v>
      </c>
      <c r="K135">
        <f>projkotlin_binarytrees[[#This Row],[native_end]]-projkotlin_binarytrees[[#This Row],[native_start]]</f>
        <v>10688</v>
      </c>
      <c r="L135">
        <f>projkotlin_binarytrees[[#This Row],[pss_end]]-projkotlin_binarytrees[[#This Row],[pss_start]]</f>
        <v>111859</v>
      </c>
    </row>
    <row r="136" spans="1:12" x14ac:dyDescent="0.3">
      <c r="A136">
        <v>134</v>
      </c>
      <c r="B136">
        <v>24266</v>
      </c>
      <c r="C136">
        <v>1567</v>
      </c>
      <c r="D136">
        <v>1424704</v>
      </c>
      <c r="E136">
        <v>102932008</v>
      </c>
      <c r="F136">
        <v>6510648</v>
      </c>
      <c r="G136">
        <v>6520904</v>
      </c>
      <c r="H136">
        <v>14549</v>
      </c>
      <c r="I136">
        <v>110888</v>
      </c>
      <c r="J136">
        <f>projkotlin_binarytrees[[#This Row],[runtime_end]]-projkotlin_binarytrees[[#This Row],[runtime_start]]</f>
        <v>101507304</v>
      </c>
      <c r="K136">
        <f>projkotlin_binarytrees[[#This Row],[native_end]]-projkotlin_binarytrees[[#This Row],[native_start]]</f>
        <v>10256</v>
      </c>
      <c r="L136">
        <f>projkotlin_binarytrees[[#This Row],[pss_end]]-projkotlin_binarytrees[[#This Row],[pss_start]]</f>
        <v>96339</v>
      </c>
    </row>
    <row r="137" spans="1:12" x14ac:dyDescent="0.3">
      <c r="A137">
        <v>135</v>
      </c>
      <c r="B137">
        <v>24430</v>
      </c>
      <c r="C137">
        <v>1591</v>
      </c>
      <c r="D137">
        <v>1424704</v>
      </c>
      <c r="E137">
        <v>124777928</v>
      </c>
      <c r="F137">
        <v>6510648</v>
      </c>
      <c r="G137">
        <v>6521168</v>
      </c>
      <c r="H137">
        <v>14553</v>
      </c>
      <c r="I137">
        <v>134468</v>
      </c>
      <c r="J137">
        <f>projkotlin_binarytrees[[#This Row],[runtime_end]]-projkotlin_binarytrees[[#This Row],[runtime_start]]</f>
        <v>123353224</v>
      </c>
      <c r="K137">
        <f>projkotlin_binarytrees[[#This Row],[native_end]]-projkotlin_binarytrees[[#This Row],[native_start]]</f>
        <v>10520</v>
      </c>
      <c r="L137">
        <f>projkotlin_binarytrees[[#This Row],[pss_end]]-projkotlin_binarytrees[[#This Row],[pss_start]]</f>
        <v>119915</v>
      </c>
    </row>
    <row r="138" spans="1:12" x14ac:dyDescent="0.3">
      <c r="A138">
        <v>136</v>
      </c>
      <c r="B138">
        <v>24595</v>
      </c>
      <c r="C138">
        <v>1622</v>
      </c>
      <c r="D138">
        <v>1440952</v>
      </c>
      <c r="E138">
        <v>95872960</v>
      </c>
      <c r="F138">
        <v>6508712</v>
      </c>
      <c r="G138">
        <v>6519176</v>
      </c>
      <c r="H138">
        <v>14521</v>
      </c>
      <c r="I138">
        <v>105044</v>
      </c>
      <c r="J138">
        <f>projkotlin_binarytrees[[#This Row],[runtime_end]]-projkotlin_binarytrees[[#This Row],[runtime_start]]</f>
        <v>94432008</v>
      </c>
      <c r="K138">
        <f>projkotlin_binarytrees[[#This Row],[native_end]]-projkotlin_binarytrees[[#This Row],[native_start]]</f>
        <v>10464</v>
      </c>
      <c r="L138">
        <f>projkotlin_binarytrees[[#This Row],[pss_end]]-projkotlin_binarytrees[[#This Row],[pss_start]]</f>
        <v>90523</v>
      </c>
    </row>
    <row r="139" spans="1:12" x14ac:dyDescent="0.3">
      <c r="A139">
        <v>137</v>
      </c>
      <c r="B139">
        <v>24773</v>
      </c>
      <c r="C139">
        <v>1523</v>
      </c>
      <c r="D139">
        <v>1424704</v>
      </c>
      <c r="E139">
        <v>118517656</v>
      </c>
      <c r="F139">
        <v>6510648</v>
      </c>
      <c r="G139">
        <v>6520200</v>
      </c>
      <c r="H139">
        <v>14549</v>
      </c>
      <c r="I139">
        <v>126116</v>
      </c>
      <c r="J139">
        <f>projkotlin_binarytrees[[#This Row],[runtime_end]]-projkotlin_binarytrees[[#This Row],[runtime_start]]</f>
        <v>117092952</v>
      </c>
      <c r="K139">
        <f>projkotlin_binarytrees[[#This Row],[native_end]]-projkotlin_binarytrees[[#This Row],[native_start]]</f>
        <v>9552</v>
      </c>
      <c r="L139">
        <f>projkotlin_binarytrees[[#This Row],[pss_end]]-projkotlin_binarytrees[[#This Row],[pss_start]]</f>
        <v>111567</v>
      </c>
    </row>
    <row r="140" spans="1:12" x14ac:dyDescent="0.3">
      <c r="A140">
        <v>138</v>
      </c>
      <c r="B140">
        <v>24937</v>
      </c>
      <c r="C140">
        <v>1525</v>
      </c>
      <c r="D140">
        <v>1424568</v>
      </c>
      <c r="E140">
        <v>121090944</v>
      </c>
      <c r="F140">
        <v>6510488</v>
      </c>
      <c r="G140">
        <v>6520712</v>
      </c>
      <c r="H140">
        <v>14541</v>
      </c>
      <c r="I140">
        <v>128604</v>
      </c>
      <c r="J140">
        <f>projkotlin_binarytrees[[#This Row],[runtime_end]]-projkotlin_binarytrees[[#This Row],[runtime_start]]</f>
        <v>119666376</v>
      </c>
      <c r="K140">
        <f>projkotlin_binarytrees[[#This Row],[native_end]]-projkotlin_binarytrees[[#This Row],[native_start]]</f>
        <v>10224</v>
      </c>
      <c r="L140">
        <f>projkotlin_binarytrees[[#This Row],[pss_end]]-projkotlin_binarytrees[[#This Row],[pss_start]]</f>
        <v>114063</v>
      </c>
    </row>
    <row r="141" spans="1:12" x14ac:dyDescent="0.3">
      <c r="A141">
        <v>139</v>
      </c>
      <c r="B141">
        <v>25110</v>
      </c>
      <c r="C141">
        <v>1453</v>
      </c>
      <c r="D141">
        <v>1441088</v>
      </c>
      <c r="E141">
        <v>93177304</v>
      </c>
      <c r="F141">
        <v>6511744</v>
      </c>
      <c r="G141">
        <v>6521568</v>
      </c>
      <c r="H141">
        <v>14545</v>
      </c>
      <c r="I141">
        <v>101349</v>
      </c>
      <c r="J141">
        <f>projkotlin_binarytrees[[#This Row],[runtime_end]]-projkotlin_binarytrees[[#This Row],[runtime_start]]</f>
        <v>91736216</v>
      </c>
      <c r="K141">
        <f>projkotlin_binarytrees[[#This Row],[native_end]]-projkotlin_binarytrees[[#This Row],[native_start]]</f>
        <v>9824</v>
      </c>
      <c r="L141">
        <f>projkotlin_binarytrees[[#This Row],[pss_end]]-projkotlin_binarytrees[[#This Row],[pss_start]]</f>
        <v>86804</v>
      </c>
    </row>
    <row r="142" spans="1:12" x14ac:dyDescent="0.3">
      <c r="A142">
        <v>140</v>
      </c>
      <c r="B142">
        <v>25292</v>
      </c>
      <c r="C142">
        <v>1546</v>
      </c>
      <c r="D142">
        <v>1424568</v>
      </c>
      <c r="E142">
        <v>118765224</v>
      </c>
      <c r="F142">
        <v>6510488</v>
      </c>
      <c r="G142">
        <v>6520632</v>
      </c>
      <c r="H142">
        <v>14541</v>
      </c>
      <c r="I142">
        <v>127104</v>
      </c>
      <c r="J142">
        <f>projkotlin_binarytrees[[#This Row],[runtime_end]]-projkotlin_binarytrees[[#This Row],[runtime_start]]</f>
        <v>117340656</v>
      </c>
      <c r="K142">
        <f>projkotlin_binarytrees[[#This Row],[native_end]]-projkotlin_binarytrees[[#This Row],[native_start]]</f>
        <v>10144</v>
      </c>
      <c r="L142">
        <f>projkotlin_binarytrees[[#This Row],[pss_end]]-projkotlin_binarytrees[[#This Row],[pss_start]]</f>
        <v>112563</v>
      </c>
    </row>
    <row r="143" spans="1:12" x14ac:dyDescent="0.3">
      <c r="A143">
        <v>141</v>
      </c>
      <c r="B143">
        <v>25383</v>
      </c>
      <c r="C143">
        <v>1619</v>
      </c>
      <c r="D143">
        <v>1440952</v>
      </c>
      <c r="E143">
        <v>89658928</v>
      </c>
      <c r="F143">
        <v>6510600</v>
      </c>
      <c r="G143">
        <v>6521256</v>
      </c>
      <c r="H143">
        <v>14537</v>
      </c>
      <c r="I143">
        <v>97888</v>
      </c>
      <c r="J143">
        <f>projkotlin_binarytrees[[#This Row],[runtime_end]]-projkotlin_binarytrees[[#This Row],[runtime_start]]</f>
        <v>88217976</v>
      </c>
      <c r="K143">
        <f>projkotlin_binarytrees[[#This Row],[native_end]]-projkotlin_binarytrees[[#This Row],[native_start]]</f>
        <v>10656</v>
      </c>
      <c r="L143">
        <f>projkotlin_binarytrees[[#This Row],[pss_end]]-projkotlin_binarytrees[[#This Row],[pss_start]]</f>
        <v>83351</v>
      </c>
    </row>
    <row r="144" spans="1:12" x14ac:dyDescent="0.3">
      <c r="A144">
        <v>142</v>
      </c>
      <c r="B144">
        <v>25561</v>
      </c>
      <c r="C144">
        <v>1640</v>
      </c>
      <c r="D144">
        <v>1424704</v>
      </c>
      <c r="E144">
        <v>115185336</v>
      </c>
      <c r="F144">
        <v>6510648</v>
      </c>
      <c r="G144">
        <v>6521672</v>
      </c>
      <c r="H144">
        <v>14545</v>
      </c>
      <c r="I144">
        <v>122836</v>
      </c>
      <c r="J144">
        <f>projkotlin_binarytrees[[#This Row],[runtime_end]]-projkotlin_binarytrees[[#This Row],[runtime_start]]</f>
        <v>113760632</v>
      </c>
      <c r="K144">
        <f>projkotlin_binarytrees[[#This Row],[native_end]]-projkotlin_binarytrees[[#This Row],[native_start]]</f>
        <v>11024</v>
      </c>
      <c r="L144">
        <f>projkotlin_binarytrees[[#This Row],[pss_end]]-projkotlin_binarytrees[[#This Row],[pss_start]]</f>
        <v>108291</v>
      </c>
    </row>
    <row r="145" spans="1:12" x14ac:dyDescent="0.3">
      <c r="A145">
        <v>143</v>
      </c>
      <c r="B145">
        <v>25657</v>
      </c>
      <c r="C145">
        <v>1523</v>
      </c>
      <c r="D145">
        <v>1440952</v>
      </c>
      <c r="E145">
        <v>105408000</v>
      </c>
      <c r="F145">
        <v>6510600</v>
      </c>
      <c r="G145">
        <v>6520456</v>
      </c>
      <c r="H145">
        <v>14541</v>
      </c>
      <c r="I145">
        <v>113296</v>
      </c>
      <c r="J145">
        <f>projkotlin_binarytrees[[#This Row],[runtime_end]]-projkotlin_binarytrees[[#This Row],[runtime_start]]</f>
        <v>103967048</v>
      </c>
      <c r="K145">
        <f>projkotlin_binarytrees[[#This Row],[native_end]]-projkotlin_binarytrees[[#This Row],[native_start]]</f>
        <v>9856</v>
      </c>
      <c r="L145">
        <f>projkotlin_binarytrees[[#This Row],[pss_end]]-projkotlin_binarytrees[[#This Row],[pss_start]]</f>
        <v>98755</v>
      </c>
    </row>
    <row r="146" spans="1:12" x14ac:dyDescent="0.3">
      <c r="A146">
        <v>144</v>
      </c>
      <c r="B146">
        <v>25791</v>
      </c>
      <c r="C146">
        <v>1467</v>
      </c>
      <c r="D146">
        <v>1424568</v>
      </c>
      <c r="E146">
        <v>122533480</v>
      </c>
      <c r="F146">
        <v>6510488</v>
      </c>
      <c r="G146">
        <v>6521336</v>
      </c>
      <c r="H146">
        <v>14545</v>
      </c>
      <c r="I146">
        <v>132308</v>
      </c>
      <c r="J146">
        <f>projkotlin_binarytrees[[#This Row],[runtime_end]]-projkotlin_binarytrees[[#This Row],[runtime_start]]</f>
        <v>121108912</v>
      </c>
      <c r="K146">
        <f>projkotlin_binarytrees[[#This Row],[native_end]]-projkotlin_binarytrees[[#This Row],[native_start]]</f>
        <v>10848</v>
      </c>
      <c r="L146">
        <f>projkotlin_binarytrees[[#This Row],[pss_end]]-projkotlin_binarytrees[[#This Row],[pss_start]]</f>
        <v>117763</v>
      </c>
    </row>
    <row r="147" spans="1:12" x14ac:dyDescent="0.3">
      <c r="A147">
        <v>145</v>
      </c>
      <c r="B147">
        <v>25969</v>
      </c>
      <c r="C147">
        <v>1684</v>
      </c>
      <c r="D147">
        <v>1424568</v>
      </c>
      <c r="E147">
        <v>116826912</v>
      </c>
      <c r="F147">
        <v>6511360</v>
      </c>
      <c r="G147">
        <v>6522392</v>
      </c>
      <c r="H147">
        <v>14545</v>
      </c>
      <c r="I147">
        <v>126719</v>
      </c>
      <c r="J147">
        <f>projkotlin_binarytrees[[#This Row],[runtime_end]]-projkotlin_binarytrees[[#This Row],[runtime_start]]</f>
        <v>115402344</v>
      </c>
      <c r="K147">
        <f>projkotlin_binarytrees[[#This Row],[native_end]]-projkotlin_binarytrees[[#This Row],[native_start]]</f>
        <v>11032</v>
      </c>
      <c r="L147">
        <f>projkotlin_binarytrees[[#This Row],[pss_end]]-projkotlin_binarytrees[[#This Row],[pss_start]]</f>
        <v>112174</v>
      </c>
    </row>
    <row r="148" spans="1:12" x14ac:dyDescent="0.3">
      <c r="A148">
        <v>146</v>
      </c>
      <c r="B148">
        <v>26163</v>
      </c>
      <c r="C148">
        <v>1560</v>
      </c>
      <c r="D148">
        <v>1424704</v>
      </c>
      <c r="E148">
        <v>94179432</v>
      </c>
      <c r="F148">
        <v>6508872</v>
      </c>
      <c r="G148">
        <v>6519552</v>
      </c>
      <c r="H148">
        <v>14525</v>
      </c>
      <c r="I148">
        <v>104124</v>
      </c>
      <c r="J148">
        <f>projkotlin_binarytrees[[#This Row],[runtime_end]]-projkotlin_binarytrees[[#This Row],[runtime_start]]</f>
        <v>92754728</v>
      </c>
      <c r="K148">
        <f>projkotlin_binarytrees[[#This Row],[native_end]]-projkotlin_binarytrees[[#This Row],[native_start]]</f>
        <v>10680</v>
      </c>
      <c r="L148">
        <f>projkotlin_binarytrees[[#This Row],[pss_end]]-projkotlin_binarytrees[[#This Row],[pss_start]]</f>
        <v>89599</v>
      </c>
    </row>
    <row r="149" spans="1:12" x14ac:dyDescent="0.3">
      <c r="A149">
        <v>147</v>
      </c>
      <c r="B149">
        <v>26328</v>
      </c>
      <c r="C149">
        <v>1462</v>
      </c>
      <c r="D149">
        <v>1440440</v>
      </c>
      <c r="E149">
        <v>113114112</v>
      </c>
      <c r="F149">
        <v>6510600</v>
      </c>
      <c r="G149">
        <v>6521400</v>
      </c>
      <c r="H149">
        <v>14494</v>
      </c>
      <c r="I149">
        <v>121983</v>
      </c>
      <c r="J149">
        <f>projkotlin_binarytrees[[#This Row],[runtime_end]]-projkotlin_binarytrees[[#This Row],[runtime_start]]</f>
        <v>111673672</v>
      </c>
      <c r="K149">
        <f>projkotlin_binarytrees[[#This Row],[native_end]]-projkotlin_binarytrees[[#This Row],[native_start]]</f>
        <v>10800</v>
      </c>
      <c r="L149">
        <f>projkotlin_binarytrees[[#This Row],[pss_end]]-projkotlin_binarytrees[[#This Row],[pss_start]]</f>
        <v>107489</v>
      </c>
    </row>
    <row r="150" spans="1:12" x14ac:dyDescent="0.3">
      <c r="A150">
        <v>148</v>
      </c>
      <c r="B150">
        <v>26493</v>
      </c>
      <c r="C150">
        <v>1629</v>
      </c>
      <c r="D150">
        <v>1424056</v>
      </c>
      <c r="E150">
        <v>91301216</v>
      </c>
      <c r="F150">
        <v>6510488</v>
      </c>
      <c r="G150">
        <v>6521400</v>
      </c>
      <c r="H150">
        <v>14494</v>
      </c>
      <c r="I150">
        <v>99463</v>
      </c>
      <c r="J150">
        <f>projkotlin_binarytrees[[#This Row],[runtime_end]]-projkotlin_binarytrees[[#This Row],[runtime_start]]</f>
        <v>89877160</v>
      </c>
      <c r="K150">
        <f>projkotlin_binarytrees[[#This Row],[native_end]]-projkotlin_binarytrees[[#This Row],[native_start]]</f>
        <v>10912</v>
      </c>
      <c r="L150">
        <f>projkotlin_binarytrees[[#This Row],[pss_end]]-projkotlin_binarytrees[[#This Row],[pss_start]]</f>
        <v>84969</v>
      </c>
    </row>
    <row r="151" spans="1:12" x14ac:dyDescent="0.3">
      <c r="A151">
        <v>149</v>
      </c>
      <c r="B151">
        <v>26665</v>
      </c>
      <c r="C151">
        <v>1552</v>
      </c>
      <c r="D151">
        <v>1440576</v>
      </c>
      <c r="E151">
        <v>88794696</v>
      </c>
      <c r="F151">
        <v>6511016</v>
      </c>
      <c r="G151">
        <v>6521096</v>
      </c>
      <c r="H151">
        <v>14506</v>
      </c>
      <c r="I151">
        <v>97011</v>
      </c>
      <c r="J151">
        <f>projkotlin_binarytrees[[#This Row],[runtime_end]]-projkotlin_binarytrees[[#This Row],[runtime_start]]</f>
        <v>87354120</v>
      </c>
      <c r="K151">
        <f>projkotlin_binarytrees[[#This Row],[native_end]]-projkotlin_binarytrees[[#This Row],[native_start]]</f>
        <v>10080</v>
      </c>
      <c r="L151">
        <f>projkotlin_binarytrees[[#This Row],[pss_end]]-projkotlin_binarytrees[[#This Row],[pss_start]]</f>
        <v>82505</v>
      </c>
    </row>
    <row r="152" spans="1:12" x14ac:dyDescent="0.3">
      <c r="A152">
        <v>150</v>
      </c>
      <c r="B152">
        <v>26831</v>
      </c>
      <c r="C152">
        <v>1561</v>
      </c>
      <c r="D152">
        <v>1424192</v>
      </c>
      <c r="E152">
        <v>72212312</v>
      </c>
      <c r="F152">
        <v>6510648</v>
      </c>
      <c r="G152">
        <v>6521032</v>
      </c>
      <c r="H152">
        <v>14502</v>
      </c>
      <c r="I152">
        <v>80839</v>
      </c>
      <c r="J152">
        <f>projkotlin_binarytrees[[#This Row],[runtime_end]]-projkotlin_binarytrees[[#This Row],[runtime_start]]</f>
        <v>70788120</v>
      </c>
      <c r="K152">
        <f>projkotlin_binarytrees[[#This Row],[native_end]]-projkotlin_binarytrees[[#This Row],[native_start]]</f>
        <v>10384</v>
      </c>
      <c r="L152">
        <f>projkotlin_binarytrees[[#This Row],[pss_end]]-projkotlin_binarytrees[[#This Row],[pss_start]]</f>
        <v>66337</v>
      </c>
    </row>
    <row r="153" spans="1:12" x14ac:dyDescent="0.3">
      <c r="A153">
        <v>151</v>
      </c>
      <c r="B153">
        <v>27021</v>
      </c>
      <c r="C153">
        <v>1474</v>
      </c>
      <c r="D153">
        <v>1424192</v>
      </c>
      <c r="E153">
        <v>120785784</v>
      </c>
      <c r="F153">
        <v>6510648</v>
      </c>
      <c r="G153">
        <v>6521320</v>
      </c>
      <c r="H153">
        <v>14504</v>
      </c>
      <c r="I153">
        <v>128281</v>
      </c>
      <c r="J153">
        <f>projkotlin_binarytrees[[#This Row],[runtime_end]]-projkotlin_binarytrees[[#This Row],[runtime_start]]</f>
        <v>119361592</v>
      </c>
      <c r="K153">
        <f>projkotlin_binarytrees[[#This Row],[native_end]]-projkotlin_binarytrees[[#This Row],[native_start]]</f>
        <v>10672</v>
      </c>
      <c r="L153">
        <f>projkotlin_binarytrees[[#This Row],[pss_end]]-projkotlin_binarytrees[[#This Row],[pss_start]]</f>
        <v>113777</v>
      </c>
    </row>
    <row r="154" spans="1:12" x14ac:dyDescent="0.3">
      <c r="A154">
        <v>152</v>
      </c>
      <c r="B154">
        <v>27180</v>
      </c>
      <c r="C154">
        <v>1542</v>
      </c>
      <c r="D154">
        <v>1440576</v>
      </c>
      <c r="E154">
        <v>82779320</v>
      </c>
      <c r="F154">
        <v>6509888</v>
      </c>
      <c r="G154">
        <v>6520672</v>
      </c>
      <c r="H154">
        <v>14500</v>
      </c>
      <c r="I154">
        <v>91169</v>
      </c>
      <c r="J154">
        <f>projkotlin_binarytrees[[#This Row],[runtime_end]]-projkotlin_binarytrees[[#This Row],[runtime_start]]</f>
        <v>81338744</v>
      </c>
      <c r="K154">
        <f>projkotlin_binarytrees[[#This Row],[native_end]]-projkotlin_binarytrees[[#This Row],[native_start]]</f>
        <v>10784</v>
      </c>
      <c r="L154">
        <f>projkotlin_binarytrees[[#This Row],[pss_end]]-projkotlin_binarytrees[[#This Row],[pss_start]]</f>
        <v>76669</v>
      </c>
    </row>
    <row r="155" spans="1:12" x14ac:dyDescent="0.3">
      <c r="A155">
        <v>153</v>
      </c>
      <c r="B155">
        <v>27343</v>
      </c>
      <c r="C155">
        <v>1544</v>
      </c>
      <c r="D155">
        <v>1424056</v>
      </c>
      <c r="E155">
        <v>85070464</v>
      </c>
      <c r="F155">
        <v>6510488</v>
      </c>
      <c r="G155">
        <v>6520552</v>
      </c>
      <c r="H155">
        <v>14496</v>
      </c>
      <c r="I155">
        <v>93401</v>
      </c>
      <c r="J155">
        <f>projkotlin_binarytrees[[#This Row],[runtime_end]]-projkotlin_binarytrees[[#This Row],[runtime_start]]</f>
        <v>83646408</v>
      </c>
      <c r="K155">
        <f>projkotlin_binarytrees[[#This Row],[native_end]]-projkotlin_binarytrees[[#This Row],[native_start]]</f>
        <v>10064</v>
      </c>
      <c r="L155">
        <f>projkotlin_binarytrees[[#This Row],[pss_end]]-projkotlin_binarytrees[[#This Row],[pss_start]]</f>
        <v>78905</v>
      </c>
    </row>
    <row r="156" spans="1:12" x14ac:dyDescent="0.3">
      <c r="A156">
        <v>154</v>
      </c>
      <c r="B156">
        <v>27432</v>
      </c>
      <c r="C156">
        <v>1593</v>
      </c>
      <c r="D156">
        <v>1424192</v>
      </c>
      <c r="E156">
        <v>96519720</v>
      </c>
      <c r="F156">
        <v>6510648</v>
      </c>
      <c r="G156">
        <v>6520856</v>
      </c>
      <c r="H156">
        <v>14540</v>
      </c>
      <c r="I156">
        <v>107749</v>
      </c>
      <c r="J156">
        <f>projkotlin_binarytrees[[#This Row],[runtime_end]]-projkotlin_binarytrees[[#This Row],[runtime_start]]</f>
        <v>95095528</v>
      </c>
      <c r="K156">
        <f>projkotlin_binarytrees[[#This Row],[native_end]]-projkotlin_binarytrees[[#This Row],[native_start]]</f>
        <v>10208</v>
      </c>
      <c r="L156">
        <f>projkotlin_binarytrees[[#This Row],[pss_end]]-projkotlin_binarytrees[[#This Row],[pss_start]]</f>
        <v>93209</v>
      </c>
    </row>
    <row r="157" spans="1:12" x14ac:dyDescent="0.3">
      <c r="A157">
        <v>155</v>
      </c>
      <c r="B157">
        <v>27599</v>
      </c>
      <c r="C157">
        <v>1670</v>
      </c>
      <c r="D157">
        <v>1424192</v>
      </c>
      <c r="E157">
        <v>86799368</v>
      </c>
      <c r="F157">
        <v>6510680</v>
      </c>
      <c r="G157">
        <v>6520680</v>
      </c>
      <c r="H157">
        <v>14540</v>
      </c>
      <c r="I157">
        <v>95101</v>
      </c>
      <c r="J157">
        <f>projkotlin_binarytrees[[#This Row],[runtime_end]]-projkotlin_binarytrees[[#This Row],[runtime_start]]</f>
        <v>85375176</v>
      </c>
      <c r="K157">
        <f>projkotlin_binarytrees[[#This Row],[native_end]]-projkotlin_binarytrees[[#This Row],[native_start]]</f>
        <v>10000</v>
      </c>
      <c r="L157">
        <f>projkotlin_binarytrees[[#This Row],[pss_end]]-projkotlin_binarytrees[[#This Row],[pss_start]]</f>
        <v>80561</v>
      </c>
    </row>
    <row r="158" spans="1:12" x14ac:dyDescent="0.3">
      <c r="A158">
        <v>156</v>
      </c>
      <c r="B158">
        <v>27769</v>
      </c>
      <c r="C158">
        <v>1549</v>
      </c>
      <c r="D158">
        <v>1440576</v>
      </c>
      <c r="E158">
        <v>85908936</v>
      </c>
      <c r="F158">
        <v>6510760</v>
      </c>
      <c r="G158">
        <v>6520824</v>
      </c>
      <c r="H158">
        <v>14541</v>
      </c>
      <c r="I158">
        <v>94217</v>
      </c>
      <c r="J158">
        <f>projkotlin_binarytrees[[#This Row],[runtime_end]]-projkotlin_binarytrees[[#This Row],[runtime_start]]</f>
        <v>84468360</v>
      </c>
      <c r="K158">
        <f>projkotlin_binarytrees[[#This Row],[native_end]]-projkotlin_binarytrees[[#This Row],[native_start]]</f>
        <v>10064</v>
      </c>
      <c r="L158">
        <f>projkotlin_binarytrees[[#This Row],[pss_end]]-projkotlin_binarytrees[[#This Row],[pss_start]]</f>
        <v>79676</v>
      </c>
    </row>
    <row r="159" spans="1:12" x14ac:dyDescent="0.3">
      <c r="A159">
        <v>157</v>
      </c>
      <c r="B159">
        <v>27936</v>
      </c>
      <c r="C159">
        <v>1612</v>
      </c>
      <c r="D159">
        <v>1440440</v>
      </c>
      <c r="E159">
        <v>83378496</v>
      </c>
      <c r="F159">
        <v>6510600</v>
      </c>
      <c r="G159">
        <v>6520520</v>
      </c>
      <c r="H159">
        <v>14532</v>
      </c>
      <c r="I159">
        <v>91761</v>
      </c>
      <c r="J159">
        <f>projkotlin_binarytrees[[#This Row],[runtime_end]]-projkotlin_binarytrees[[#This Row],[runtime_start]]</f>
        <v>81938056</v>
      </c>
      <c r="K159">
        <f>projkotlin_binarytrees[[#This Row],[native_end]]-projkotlin_binarytrees[[#This Row],[native_start]]</f>
        <v>9920</v>
      </c>
      <c r="L159">
        <f>projkotlin_binarytrees[[#This Row],[pss_end]]-projkotlin_binarytrees[[#This Row],[pss_start]]</f>
        <v>77229</v>
      </c>
    </row>
    <row r="160" spans="1:12" x14ac:dyDescent="0.3">
      <c r="A160">
        <v>158</v>
      </c>
      <c r="B160">
        <v>28102</v>
      </c>
      <c r="C160">
        <v>1486</v>
      </c>
      <c r="D160">
        <v>1424192</v>
      </c>
      <c r="E160">
        <v>131689816</v>
      </c>
      <c r="F160">
        <v>6510760</v>
      </c>
      <c r="G160">
        <v>6520856</v>
      </c>
      <c r="H160">
        <v>14544</v>
      </c>
      <c r="I160">
        <v>138961</v>
      </c>
      <c r="J160">
        <f>projkotlin_binarytrees[[#This Row],[runtime_end]]-projkotlin_binarytrees[[#This Row],[runtime_start]]</f>
        <v>130265624</v>
      </c>
      <c r="K160">
        <f>projkotlin_binarytrees[[#This Row],[native_end]]-projkotlin_binarytrees[[#This Row],[native_start]]</f>
        <v>10096</v>
      </c>
      <c r="L160">
        <f>projkotlin_binarytrees[[#This Row],[pss_end]]-projkotlin_binarytrees[[#This Row],[pss_start]]</f>
        <v>124417</v>
      </c>
    </row>
    <row r="161" spans="1:12" x14ac:dyDescent="0.3">
      <c r="A161">
        <v>159</v>
      </c>
      <c r="B161">
        <v>28270</v>
      </c>
      <c r="C161">
        <v>1510</v>
      </c>
      <c r="D161">
        <v>1424192</v>
      </c>
      <c r="E161">
        <v>121017912</v>
      </c>
      <c r="F161">
        <v>6510648</v>
      </c>
      <c r="G161">
        <v>6520768</v>
      </c>
      <c r="H161">
        <v>14536</v>
      </c>
      <c r="I161">
        <v>131613</v>
      </c>
      <c r="J161">
        <f>projkotlin_binarytrees[[#This Row],[runtime_end]]-projkotlin_binarytrees[[#This Row],[runtime_start]]</f>
        <v>119593720</v>
      </c>
      <c r="K161">
        <f>projkotlin_binarytrees[[#This Row],[native_end]]-projkotlin_binarytrees[[#This Row],[native_start]]</f>
        <v>10120</v>
      </c>
      <c r="L161">
        <f>projkotlin_binarytrees[[#This Row],[pss_end]]-projkotlin_binarytrees[[#This Row],[pss_start]]</f>
        <v>117077</v>
      </c>
    </row>
    <row r="162" spans="1:12" x14ac:dyDescent="0.3">
      <c r="A162">
        <v>160</v>
      </c>
      <c r="B162">
        <v>28437</v>
      </c>
      <c r="C162">
        <v>1452</v>
      </c>
      <c r="D162">
        <v>1440576</v>
      </c>
      <c r="E162">
        <v>101573960</v>
      </c>
      <c r="F162">
        <v>6510760</v>
      </c>
      <c r="G162">
        <v>6521416</v>
      </c>
      <c r="H162">
        <v>14540</v>
      </c>
      <c r="I162">
        <v>109533</v>
      </c>
      <c r="J162">
        <f>projkotlin_binarytrees[[#This Row],[runtime_end]]-projkotlin_binarytrees[[#This Row],[runtime_start]]</f>
        <v>100133384</v>
      </c>
      <c r="K162">
        <f>projkotlin_binarytrees[[#This Row],[native_end]]-projkotlin_binarytrees[[#This Row],[native_start]]</f>
        <v>10656</v>
      </c>
      <c r="L162">
        <f>projkotlin_binarytrees[[#This Row],[pss_end]]-projkotlin_binarytrees[[#This Row],[pss_start]]</f>
        <v>94993</v>
      </c>
    </row>
    <row r="163" spans="1:12" x14ac:dyDescent="0.3">
      <c r="A163">
        <v>161</v>
      </c>
      <c r="B163">
        <v>28617</v>
      </c>
      <c r="C163">
        <v>1573</v>
      </c>
      <c r="D163">
        <v>1440440</v>
      </c>
      <c r="E163">
        <v>132498960</v>
      </c>
      <c r="F163">
        <v>6510600</v>
      </c>
      <c r="G163">
        <v>6520752</v>
      </c>
      <c r="H163">
        <v>14530</v>
      </c>
      <c r="I163">
        <v>143215</v>
      </c>
      <c r="J163">
        <f>projkotlin_binarytrees[[#This Row],[runtime_end]]-projkotlin_binarytrees[[#This Row],[runtime_start]]</f>
        <v>131058520</v>
      </c>
      <c r="K163">
        <f>projkotlin_binarytrees[[#This Row],[native_end]]-projkotlin_binarytrees[[#This Row],[native_start]]</f>
        <v>10152</v>
      </c>
      <c r="L163">
        <f>projkotlin_binarytrees[[#This Row],[pss_end]]-projkotlin_binarytrees[[#This Row],[pss_start]]</f>
        <v>128685</v>
      </c>
    </row>
    <row r="164" spans="1:12" x14ac:dyDescent="0.3">
      <c r="A164">
        <v>162</v>
      </c>
      <c r="B164">
        <v>28707</v>
      </c>
      <c r="C164">
        <v>1452</v>
      </c>
      <c r="D164">
        <v>1424192</v>
      </c>
      <c r="E164">
        <v>92865848</v>
      </c>
      <c r="F164">
        <v>6510648</v>
      </c>
      <c r="G164">
        <v>6520776</v>
      </c>
      <c r="H164">
        <v>14542</v>
      </c>
      <c r="I164">
        <v>101027</v>
      </c>
      <c r="J164">
        <f>projkotlin_binarytrees[[#This Row],[runtime_end]]-projkotlin_binarytrees[[#This Row],[runtime_start]]</f>
        <v>91441656</v>
      </c>
      <c r="K164">
        <f>projkotlin_binarytrees[[#This Row],[native_end]]-projkotlin_binarytrees[[#This Row],[native_start]]</f>
        <v>10128</v>
      </c>
      <c r="L164">
        <f>projkotlin_binarytrees[[#This Row],[pss_end]]-projkotlin_binarytrees[[#This Row],[pss_start]]</f>
        <v>86485</v>
      </c>
    </row>
    <row r="165" spans="1:12" x14ac:dyDescent="0.3">
      <c r="A165">
        <v>163</v>
      </c>
      <c r="B165">
        <v>28860</v>
      </c>
      <c r="C165">
        <v>1562</v>
      </c>
      <c r="D165">
        <v>1424192</v>
      </c>
      <c r="E165">
        <v>103366104</v>
      </c>
      <c r="F165">
        <v>6510648</v>
      </c>
      <c r="G165">
        <v>6520872</v>
      </c>
      <c r="H165">
        <v>14542</v>
      </c>
      <c r="I165">
        <v>112283</v>
      </c>
      <c r="J165">
        <f>projkotlin_binarytrees[[#This Row],[runtime_end]]-projkotlin_binarytrees[[#This Row],[runtime_start]]</f>
        <v>101941912</v>
      </c>
      <c r="K165">
        <f>projkotlin_binarytrees[[#This Row],[native_end]]-projkotlin_binarytrees[[#This Row],[native_start]]</f>
        <v>10224</v>
      </c>
      <c r="L165">
        <f>projkotlin_binarytrees[[#This Row],[pss_end]]-projkotlin_binarytrees[[#This Row],[pss_start]]</f>
        <v>97741</v>
      </c>
    </row>
    <row r="166" spans="1:12" x14ac:dyDescent="0.3">
      <c r="A166">
        <v>164</v>
      </c>
      <c r="B166">
        <v>28953</v>
      </c>
      <c r="C166">
        <v>1573</v>
      </c>
      <c r="D166">
        <v>1440576</v>
      </c>
      <c r="E166">
        <v>120942096</v>
      </c>
      <c r="F166">
        <v>6510760</v>
      </c>
      <c r="G166">
        <v>6522080</v>
      </c>
      <c r="H166">
        <v>14494</v>
      </c>
      <c r="I166">
        <v>131303</v>
      </c>
      <c r="J166">
        <f>projkotlin_binarytrees[[#This Row],[runtime_end]]-projkotlin_binarytrees[[#This Row],[runtime_start]]</f>
        <v>119501520</v>
      </c>
      <c r="K166">
        <f>projkotlin_binarytrees[[#This Row],[native_end]]-projkotlin_binarytrees[[#This Row],[native_start]]</f>
        <v>11320</v>
      </c>
      <c r="L166">
        <f>projkotlin_binarytrees[[#This Row],[pss_end]]-projkotlin_binarytrees[[#This Row],[pss_start]]</f>
        <v>116809</v>
      </c>
    </row>
    <row r="167" spans="1:12" x14ac:dyDescent="0.3">
      <c r="A167">
        <v>165</v>
      </c>
      <c r="B167">
        <v>29104</v>
      </c>
      <c r="C167">
        <v>1615</v>
      </c>
      <c r="D167">
        <v>1440576</v>
      </c>
      <c r="E167">
        <v>88029192</v>
      </c>
      <c r="F167">
        <v>6510320</v>
      </c>
      <c r="G167">
        <v>6519984</v>
      </c>
      <c r="H167">
        <v>14537</v>
      </c>
      <c r="I167">
        <v>96275</v>
      </c>
      <c r="J167">
        <f>projkotlin_binarytrees[[#This Row],[runtime_end]]-projkotlin_binarytrees[[#This Row],[runtime_start]]</f>
        <v>86588616</v>
      </c>
      <c r="K167">
        <f>projkotlin_binarytrees[[#This Row],[native_end]]-projkotlin_binarytrees[[#This Row],[native_start]]</f>
        <v>9664</v>
      </c>
      <c r="L167">
        <f>projkotlin_binarytrees[[#This Row],[pss_end]]-projkotlin_binarytrees[[#This Row],[pss_start]]</f>
        <v>81738</v>
      </c>
    </row>
    <row r="168" spans="1:12" x14ac:dyDescent="0.3">
      <c r="A168">
        <v>166</v>
      </c>
      <c r="B168">
        <v>29266</v>
      </c>
      <c r="C168">
        <v>1505</v>
      </c>
      <c r="D168">
        <v>1424056</v>
      </c>
      <c r="E168">
        <v>121681272</v>
      </c>
      <c r="F168">
        <v>6510488</v>
      </c>
      <c r="G168">
        <v>6521400</v>
      </c>
      <c r="H168">
        <v>14534</v>
      </c>
      <c r="I168">
        <v>129367</v>
      </c>
      <c r="J168">
        <f>projkotlin_binarytrees[[#This Row],[runtime_end]]-projkotlin_binarytrees[[#This Row],[runtime_start]]</f>
        <v>120257216</v>
      </c>
      <c r="K168">
        <f>projkotlin_binarytrees[[#This Row],[native_end]]-projkotlin_binarytrees[[#This Row],[native_start]]</f>
        <v>10912</v>
      </c>
      <c r="L168">
        <f>projkotlin_binarytrees[[#This Row],[pss_end]]-projkotlin_binarytrees[[#This Row],[pss_start]]</f>
        <v>114833</v>
      </c>
    </row>
    <row r="169" spans="1:12" x14ac:dyDescent="0.3">
      <c r="A169">
        <v>167</v>
      </c>
      <c r="B169">
        <v>29434</v>
      </c>
      <c r="C169">
        <v>1471</v>
      </c>
      <c r="D169">
        <v>1440576</v>
      </c>
      <c r="E169">
        <v>87987280</v>
      </c>
      <c r="F169">
        <v>6511744</v>
      </c>
      <c r="G169">
        <v>6522176</v>
      </c>
      <c r="H169">
        <v>14551</v>
      </c>
      <c r="I169">
        <v>96259</v>
      </c>
      <c r="J169">
        <f>projkotlin_binarytrees[[#This Row],[runtime_end]]-projkotlin_binarytrees[[#This Row],[runtime_start]]</f>
        <v>86546704</v>
      </c>
      <c r="K169">
        <f>projkotlin_binarytrees[[#This Row],[native_end]]-projkotlin_binarytrees[[#This Row],[native_start]]</f>
        <v>10432</v>
      </c>
      <c r="L169">
        <f>projkotlin_binarytrees[[#This Row],[pss_end]]-projkotlin_binarytrees[[#This Row],[pss_start]]</f>
        <v>81708</v>
      </c>
    </row>
    <row r="170" spans="1:12" x14ac:dyDescent="0.3">
      <c r="A170">
        <v>168</v>
      </c>
      <c r="B170">
        <v>29587</v>
      </c>
      <c r="C170">
        <v>1555</v>
      </c>
      <c r="D170">
        <v>1424192</v>
      </c>
      <c r="E170">
        <v>80450984</v>
      </c>
      <c r="F170">
        <v>6511632</v>
      </c>
      <c r="G170">
        <v>6522560</v>
      </c>
      <c r="H170">
        <v>14547</v>
      </c>
      <c r="I170">
        <v>88891</v>
      </c>
      <c r="J170">
        <f>projkotlin_binarytrees[[#This Row],[runtime_end]]-projkotlin_binarytrees[[#This Row],[runtime_start]]</f>
        <v>79026792</v>
      </c>
      <c r="K170">
        <f>projkotlin_binarytrees[[#This Row],[native_end]]-projkotlin_binarytrees[[#This Row],[native_start]]</f>
        <v>10928</v>
      </c>
      <c r="L170">
        <f>projkotlin_binarytrees[[#This Row],[pss_end]]-projkotlin_binarytrees[[#This Row],[pss_start]]</f>
        <v>74344</v>
      </c>
    </row>
    <row r="171" spans="1:12" x14ac:dyDescent="0.3">
      <c r="A171">
        <v>169</v>
      </c>
      <c r="B171">
        <v>29727</v>
      </c>
      <c r="C171">
        <v>1526</v>
      </c>
      <c r="D171">
        <v>1440440</v>
      </c>
      <c r="E171">
        <v>120484656</v>
      </c>
      <c r="F171">
        <v>6510600</v>
      </c>
      <c r="G171">
        <v>6520360</v>
      </c>
      <c r="H171">
        <v>14534</v>
      </c>
      <c r="I171">
        <v>127967</v>
      </c>
      <c r="J171">
        <f>projkotlin_binarytrees[[#This Row],[runtime_end]]-projkotlin_binarytrees[[#This Row],[runtime_start]]</f>
        <v>119044216</v>
      </c>
      <c r="K171">
        <f>projkotlin_binarytrees[[#This Row],[native_end]]-projkotlin_binarytrees[[#This Row],[native_start]]</f>
        <v>9760</v>
      </c>
      <c r="L171">
        <f>projkotlin_binarytrees[[#This Row],[pss_end]]-projkotlin_binarytrees[[#This Row],[pss_start]]</f>
        <v>113433</v>
      </c>
    </row>
    <row r="172" spans="1:12" x14ac:dyDescent="0.3">
      <c r="A172">
        <v>170</v>
      </c>
      <c r="B172">
        <v>29875</v>
      </c>
      <c r="C172">
        <v>1495</v>
      </c>
      <c r="D172">
        <v>1424192</v>
      </c>
      <c r="E172">
        <v>120902808</v>
      </c>
      <c r="F172">
        <v>6511632</v>
      </c>
      <c r="G172">
        <v>6521528</v>
      </c>
      <c r="H172">
        <v>14551</v>
      </c>
      <c r="I172">
        <v>130707</v>
      </c>
      <c r="J172">
        <f>projkotlin_binarytrees[[#This Row],[runtime_end]]-projkotlin_binarytrees[[#This Row],[runtime_start]]</f>
        <v>119478616</v>
      </c>
      <c r="K172">
        <f>projkotlin_binarytrees[[#This Row],[native_end]]-projkotlin_binarytrees[[#This Row],[native_start]]</f>
        <v>9896</v>
      </c>
      <c r="L172">
        <f>projkotlin_binarytrees[[#This Row],[pss_end]]-projkotlin_binarytrees[[#This Row],[pss_start]]</f>
        <v>116156</v>
      </c>
    </row>
    <row r="173" spans="1:12" x14ac:dyDescent="0.3">
      <c r="A173">
        <v>171</v>
      </c>
      <c r="B173">
        <v>30025</v>
      </c>
      <c r="C173">
        <v>1388</v>
      </c>
      <c r="D173">
        <v>1424192</v>
      </c>
      <c r="E173">
        <v>102796520</v>
      </c>
      <c r="F173">
        <v>6509776</v>
      </c>
      <c r="G173">
        <v>6520384</v>
      </c>
      <c r="H173">
        <v>14542</v>
      </c>
      <c r="I173">
        <v>110687</v>
      </c>
      <c r="J173">
        <f>projkotlin_binarytrees[[#This Row],[runtime_end]]-projkotlin_binarytrees[[#This Row],[runtime_start]]</f>
        <v>101372328</v>
      </c>
      <c r="K173">
        <f>projkotlin_binarytrees[[#This Row],[native_end]]-projkotlin_binarytrees[[#This Row],[native_start]]</f>
        <v>10608</v>
      </c>
      <c r="L173">
        <f>projkotlin_binarytrees[[#This Row],[pss_end]]-projkotlin_binarytrees[[#This Row],[pss_start]]</f>
        <v>96145</v>
      </c>
    </row>
    <row r="174" spans="1:12" x14ac:dyDescent="0.3">
      <c r="A174">
        <v>172</v>
      </c>
      <c r="B174">
        <v>30166</v>
      </c>
      <c r="C174">
        <v>1510</v>
      </c>
      <c r="D174">
        <v>1424192</v>
      </c>
      <c r="E174">
        <v>118517240</v>
      </c>
      <c r="F174">
        <v>6510792</v>
      </c>
      <c r="G174">
        <v>6520880</v>
      </c>
      <c r="H174">
        <v>14550</v>
      </c>
      <c r="I174">
        <v>127283</v>
      </c>
      <c r="J174">
        <f>projkotlin_binarytrees[[#This Row],[runtime_end]]-projkotlin_binarytrees[[#This Row],[runtime_start]]</f>
        <v>117093048</v>
      </c>
      <c r="K174">
        <f>projkotlin_binarytrees[[#This Row],[native_end]]-projkotlin_binarytrees[[#This Row],[native_start]]</f>
        <v>10088</v>
      </c>
      <c r="L174">
        <f>projkotlin_binarytrees[[#This Row],[pss_end]]-projkotlin_binarytrees[[#This Row],[pss_start]]</f>
        <v>112733</v>
      </c>
    </row>
    <row r="175" spans="1:12" x14ac:dyDescent="0.3">
      <c r="A175">
        <v>173</v>
      </c>
      <c r="B175">
        <v>30313</v>
      </c>
      <c r="C175">
        <v>1487</v>
      </c>
      <c r="D175">
        <v>1440576</v>
      </c>
      <c r="E175">
        <v>116763904</v>
      </c>
      <c r="F175">
        <v>6510760</v>
      </c>
      <c r="G175">
        <v>6520776</v>
      </c>
      <c r="H175">
        <v>14544</v>
      </c>
      <c r="I175">
        <v>124334</v>
      </c>
      <c r="J175">
        <f>projkotlin_binarytrees[[#This Row],[runtime_end]]-projkotlin_binarytrees[[#This Row],[runtime_start]]</f>
        <v>115323328</v>
      </c>
      <c r="K175">
        <f>projkotlin_binarytrees[[#This Row],[native_end]]-projkotlin_binarytrees[[#This Row],[native_start]]</f>
        <v>10016</v>
      </c>
      <c r="L175">
        <f>projkotlin_binarytrees[[#This Row],[pss_end]]-projkotlin_binarytrees[[#This Row],[pss_start]]</f>
        <v>109790</v>
      </c>
    </row>
    <row r="176" spans="1:12" x14ac:dyDescent="0.3">
      <c r="A176">
        <v>174</v>
      </c>
      <c r="B176">
        <v>30801</v>
      </c>
      <c r="C176">
        <v>1871</v>
      </c>
      <c r="D176">
        <v>1440576</v>
      </c>
      <c r="E176">
        <v>110080520</v>
      </c>
      <c r="F176">
        <v>6510760</v>
      </c>
      <c r="G176">
        <v>6520776</v>
      </c>
      <c r="H176">
        <v>14325</v>
      </c>
      <c r="I176">
        <v>117469</v>
      </c>
      <c r="J176">
        <f>projkotlin_binarytrees[[#This Row],[runtime_end]]-projkotlin_binarytrees[[#This Row],[runtime_start]]</f>
        <v>108639944</v>
      </c>
      <c r="K176">
        <f>projkotlin_binarytrees[[#This Row],[native_end]]-projkotlin_binarytrees[[#This Row],[native_start]]</f>
        <v>10016</v>
      </c>
      <c r="L176">
        <f>projkotlin_binarytrees[[#This Row],[pss_end]]-projkotlin_binarytrees[[#This Row],[pss_start]]</f>
        <v>103144</v>
      </c>
    </row>
    <row r="177" spans="1:12" x14ac:dyDescent="0.3">
      <c r="A177">
        <v>175</v>
      </c>
      <c r="B177">
        <v>30913</v>
      </c>
      <c r="C177">
        <v>1975</v>
      </c>
      <c r="D177">
        <v>1440576</v>
      </c>
      <c r="E177">
        <v>116990224</v>
      </c>
      <c r="F177">
        <v>6510760</v>
      </c>
      <c r="G177">
        <v>6525472</v>
      </c>
      <c r="H177">
        <v>14521</v>
      </c>
      <c r="I177">
        <v>124521</v>
      </c>
      <c r="J177">
        <f>projkotlin_binarytrees[[#This Row],[runtime_end]]-projkotlin_binarytrees[[#This Row],[runtime_start]]</f>
        <v>115549648</v>
      </c>
      <c r="K177">
        <f>projkotlin_binarytrees[[#This Row],[native_end]]-projkotlin_binarytrees[[#This Row],[native_start]]</f>
        <v>14712</v>
      </c>
      <c r="L177">
        <f>projkotlin_binarytrees[[#This Row],[pss_end]]-projkotlin_binarytrees[[#This Row],[pss_start]]</f>
        <v>110000</v>
      </c>
    </row>
    <row r="178" spans="1:12" x14ac:dyDescent="0.3">
      <c r="A178">
        <v>176</v>
      </c>
      <c r="B178">
        <v>31124</v>
      </c>
      <c r="C178">
        <v>2266</v>
      </c>
      <c r="D178">
        <v>1424704</v>
      </c>
      <c r="E178">
        <v>113224160</v>
      </c>
      <c r="F178">
        <v>6510904</v>
      </c>
      <c r="G178">
        <v>6522472</v>
      </c>
      <c r="H178">
        <v>14473</v>
      </c>
      <c r="I178">
        <v>120733</v>
      </c>
      <c r="J178">
        <f>projkotlin_binarytrees[[#This Row],[runtime_end]]-projkotlin_binarytrees[[#This Row],[runtime_start]]</f>
        <v>111799456</v>
      </c>
      <c r="K178">
        <f>projkotlin_binarytrees[[#This Row],[native_end]]-projkotlin_binarytrees[[#This Row],[native_start]]</f>
        <v>11568</v>
      </c>
      <c r="L178">
        <f>projkotlin_binarytrees[[#This Row],[pss_end]]-projkotlin_binarytrees[[#This Row],[pss_start]]</f>
        <v>106260</v>
      </c>
    </row>
    <row r="179" spans="1:12" x14ac:dyDescent="0.3">
      <c r="A179">
        <v>177</v>
      </c>
      <c r="B179">
        <v>31320</v>
      </c>
      <c r="C179">
        <v>2734</v>
      </c>
      <c r="D179">
        <v>1441088</v>
      </c>
      <c r="E179">
        <v>92263720</v>
      </c>
      <c r="F179">
        <v>6510760</v>
      </c>
      <c r="G179">
        <v>6522824</v>
      </c>
      <c r="H179">
        <v>14507</v>
      </c>
      <c r="I179">
        <v>100454</v>
      </c>
      <c r="J179">
        <f>projkotlin_binarytrees[[#This Row],[runtime_end]]-projkotlin_binarytrees[[#This Row],[runtime_start]]</f>
        <v>90822632</v>
      </c>
      <c r="K179">
        <f>projkotlin_binarytrees[[#This Row],[native_end]]-projkotlin_binarytrees[[#This Row],[native_start]]</f>
        <v>12064</v>
      </c>
      <c r="L179">
        <f>projkotlin_binarytrees[[#This Row],[pss_end]]-projkotlin_binarytrees[[#This Row],[pss_start]]</f>
        <v>85947</v>
      </c>
    </row>
    <row r="180" spans="1:12" x14ac:dyDescent="0.3">
      <c r="A180">
        <v>178</v>
      </c>
      <c r="B180">
        <v>31598</v>
      </c>
      <c r="C180">
        <v>2745</v>
      </c>
      <c r="D180">
        <v>1424568</v>
      </c>
      <c r="E180">
        <v>130472816</v>
      </c>
      <c r="F180">
        <v>6509648</v>
      </c>
      <c r="G180">
        <v>6521168</v>
      </c>
      <c r="H180">
        <v>14524</v>
      </c>
      <c r="I180">
        <v>134147</v>
      </c>
      <c r="J180">
        <f>projkotlin_binarytrees[[#This Row],[runtime_end]]-projkotlin_binarytrees[[#This Row],[runtime_start]]</f>
        <v>129048248</v>
      </c>
      <c r="K180">
        <f>projkotlin_binarytrees[[#This Row],[native_end]]-projkotlin_binarytrees[[#This Row],[native_start]]</f>
        <v>11520</v>
      </c>
      <c r="L180">
        <f>projkotlin_binarytrees[[#This Row],[pss_end]]-projkotlin_binarytrees[[#This Row],[pss_start]]</f>
        <v>119623</v>
      </c>
    </row>
    <row r="181" spans="1:12" x14ac:dyDescent="0.3">
      <c r="A181">
        <v>179</v>
      </c>
      <c r="B181">
        <v>31872</v>
      </c>
      <c r="C181">
        <v>1616</v>
      </c>
      <c r="D181">
        <v>1424704</v>
      </c>
      <c r="E181">
        <v>92126024</v>
      </c>
      <c r="F181">
        <v>6510904</v>
      </c>
      <c r="G181">
        <v>6520456</v>
      </c>
      <c r="H181">
        <v>14653</v>
      </c>
      <c r="I181">
        <v>100244</v>
      </c>
      <c r="J181">
        <f>projkotlin_binarytrees[[#This Row],[runtime_end]]-projkotlin_binarytrees[[#This Row],[runtime_start]]</f>
        <v>90701320</v>
      </c>
      <c r="K181">
        <f>projkotlin_binarytrees[[#This Row],[native_end]]-projkotlin_binarytrees[[#This Row],[native_start]]</f>
        <v>9552</v>
      </c>
      <c r="L181">
        <f>projkotlin_binarytrees[[#This Row],[pss_end]]-projkotlin_binarytrees[[#This Row],[pss_start]]</f>
        <v>85591</v>
      </c>
    </row>
    <row r="182" spans="1:12" x14ac:dyDescent="0.3">
      <c r="A182">
        <v>180</v>
      </c>
      <c r="B182">
        <v>32115</v>
      </c>
      <c r="C182">
        <v>1691</v>
      </c>
      <c r="D182">
        <v>1424568</v>
      </c>
      <c r="E182">
        <v>77416928</v>
      </c>
      <c r="F182">
        <v>6509616</v>
      </c>
      <c r="G182">
        <v>6522456</v>
      </c>
      <c r="H182">
        <v>14497</v>
      </c>
      <c r="I182">
        <v>85734</v>
      </c>
      <c r="J182">
        <f>projkotlin_binarytrees[[#This Row],[runtime_end]]-projkotlin_binarytrees[[#This Row],[runtime_start]]</f>
        <v>75992360</v>
      </c>
      <c r="K182">
        <f>projkotlin_binarytrees[[#This Row],[native_end]]-projkotlin_binarytrees[[#This Row],[native_start]]</f>
        <v>12840</v>
      </c>
      <c r="L182">
        <f>projkotlin_binarytrees[[#This Row],[pss_end]]-projkotlin_binarytrees[[#This Row],[pss_start]]</f>
        <v>71237</v>
      </c>
    </row>
    <row r="183" spans="1:12" x14ac:dyDescent="0.3">
      <c r="A183">
        <v>181</v>
      </c>
      <c r="B183">
        <v>32405</v>
      </c>
      <c r="C183">
        <v>1545</v>
      </c>
      <c r="D183">
        <v>1441088</v>
      </c>
      <c r="E183">
        <v>90659040</v>
      </c>
      <c r="F183">
        <v>6510904</v>
      </c>
      <c r="G183">
        <v>6520616</v>
      </c>
      <c r="H183">
        <v>14656</v>
      </c>
      <c r="I183">
        <v>98895</v>
      </c>
      <c r="J183">
        <f>projkotlin_binarytrees[[#This Row],[runtime_end]]-projkotlin_binarytrees[[#This Row],[runtime_start]]</f>
        <v>89217952</v>
      </c>
      <c r="K183">
        <f>projkotlin_binarytrees[[#This Row],[native_end]]-projkotlin_binarytrees[[#This Row],[native_start]]</f>
        <v>9712</v>
      </c>
      <c r="L183">
        <f>projkotlin_binarytrees[[#This Row],[pss_end]]-projkotlin_binarytrees[[#This Row],[pss_start]]</f>
        <v>84239</v>
      </c>
    </row>
    <row r="184" spans="1:12" x14ac:dyDescent="0.3">
      <c r="A184">
        <v>182</v>
      </c>
      <c r="B184">
        <v>32639</v>
      </c>
      <c r="C184">
        <v>1694</v>
      </c>
      <c r="D184">
        <v>1441088</v>
      </c>
      <c r="E184">
        <v>101562920</v>
      </c>
      <c r="F184">
        <v>6509616</v>
      </c>
      <c r="G184">
        <v>6520472</v>
      </c>
      <c r="H184">
        <v>14454</v>
      </c>
      <c r="I184">
        <v>112816</v>
      </c>
      <c r="J184">
        <f>projkotlin_binarytrees[[#This Row],[runtime_end]]-projkotlin_binarytrees[[#This Row],[runtime_start]]</f>
        <v>100121832</v>
      </c>
      <c r="K184">
        <f>projkotlin_binarytrees[[#This Row],[native_end]]-projkotlin_binarytrees[[#This Row],[native_start]]</f>
        <v>10856</v>
      </c>
      <c r="L184">
        <f>projkotlin_binarytrees[[#This Row],[pss_end]]-projkotlin_binarytrees[[#This Row],[pss_start]]</f>
        <v>98362</v>
      </c>
    </row>
    <row r="185" spans="1:12" x14ac:dyDescent="0.3">
      <c r="A185">
        <v>183</v>
      </c>
      <c r="B185">
        <v>494</v>
      </c>
      <c r="C185">
        <v>1585</v>
      </c>
      <c r="D185">
        <v>1424568</v>
      </c>
      <c r="E185">
        <v>125369448</v>
      </c>
      <c r="F185">
        <v>6509616</v>
      </c>
      <c r="G185">
        <v>6520488</v>
      </c>
      <c r="H185">
        <v>14645</v>
      </c>
      <c r="I185">
        <v>134147</v>
      </c>
      <c r="J185">
        <f>projkotlin_binarytrees[[#This Row],[runtime_end]]-projkotlin_binarytrees[[#This Row],[runtime_start]]</f>
        <v>123944880</v>
      </c>
      <c r="K185">
        <f>projkotlin_binarytrees[[#This Row],[native_end]]-projkotlin_binarytrees[[#This Row],[native_start]]</f>
        <v>10872</v>
      </c>
      <c r="L185">
        <f>projkotlin_binarytrees[[#This Row],[pss_end]]-projkotlin_binarytrees[[#This Row],[pss_start]]</f>
        <v>119502</v>
      </c>
    </row>
    <row r="186" spans="1:12" x14ac:dyDescent="0.3">
      <c r="A186">
        <v>184</v>
      </c>
      <c r="B186">
        <v>1251</v>
      </c>
      <c r="C186">
        <v>2105</v>
      </c>
      <c r="D186">
        <v>1422984</v>
      </c>
      <c r="E186">
        <v>59812560</v>
      </c>
      <c r="F186">
        <v>6512352</v>
      </c>
      <c r="G186">
        <v>6523328</v>
      </c>
      <c r="H186">
        <v>8462</v>
      </c>
      <c r="I186">
        <v>65577</v>
      </c>
      <c r="J186">
        <f>projkotlin_binarytrees[[#This Row],[runtime_end]]-projkotlin_binarytrees[[#This Row],[runtime_start]]</f>
        <v>58389576</v>
      </c>
      <c r="K186">
        <f>projkotlin_binarytrees[[#This Row],[native_end]]-projkotlin_binarytrees[[#This Row],[native_start]]</f>
        <v>10976</v>
      </c>
      <c r="L186">
        <f>projkotlin_binarytrees[[#This Row],[pss_end]]-projkotlin_binarytrees[[#This Row],[pss_start]]</f>
        <v>57115</v>
      </c>
    </row>
    <row r="187" spans="1:12" x14ac:dyDescent="0.3">
      <c r="A187">
        <v>185</v>
      </c>
      <c r="B187">
        <v>1752</v>
      </c>
      <c r="C187">
        <v>3488</v>
      </c>
      <c r="D187">
        <v>1439560</v>
      </c>
      <c r="E187">
        <v>104887104</v>
      </c>
      <c r="F187">
        <v>6514592</v>
      </c>
      <c r="G187">
        <v>6527784</v>
      </c>
      <c r="H187">
        <v>8402</v>
      </c>
      <c r="I187">
        <v>110896</v>
      </c>
      <c r="J187">
        <f>projkotlin_binarytrees[[#This Row],[runtime_end]]-projkotlin_binarytrees[[#This Row],[runtime_start]]</f>
        <v>103447544</v>
      </c>
      <c r="K187">
        <f>projkotlin_binarytrees[[#This Row],[native_end]]-projkotlin_binarytrees[[#This Row],[native_start]]</f>
        <v>13192</v>
      </c>
      <c r="L187">
        <f>projkotlin_binarytrees[[#This Row],[pss_end]]-projkotlin_binarytrees[[#This Row],[pss_start]]</f>
        <v>102494</v>
      </c>
    </row>
    <row r="188" spans="1:12" x14ac:dyDescent="0.3">
      <c r="A188">
        <v>186</v>
      </c>
      <c r="B188">
        <v>2148</v>
      </c>
      <c r="C188">
        <v>3511</v>
      </c>
      <c r="D188">
        <v>1423120</v>
      </c>
      <c r="E188">
        <v>198906024</v>
      </c>
      <c r="F188">
        <v>6511672</v>
      </c>
      <c r="G188">
        <v>6524216</v>
      </c>
      <c r="H188">
        <v>8240</v>
      </c>
      <c r="I188">
        <v>202972</v>
      </c>
      <c r="J188">
        <f>projkotlin_binarytrees[[#This Row],[runtime_end]]-projkotlin_binarytrees[[#This Row],[runtime_start]]</f>
        <v>197482904</v>
      </c>
      <c r="K188">
        <f>projkotlin_binarytrees[[#This Row],[native_end]]-projkotlin_binarytrees[[#This Row],[native_start]]</f>
        <v>12544</v>
      </c>
      <c r="L188">
        <f>projkotlin_binarytrees[[#This Row],[pss_end]]-projkotlin_binarytrees[[#This Row],[pss_start]]</f>
        <v>194732</v>
      </c>
    </row>
    <row r="189" spans="1:12" x14ac:dyDescent="0.3">
      <c r="A189">
        <v>187</v>
      </c>
      <c r="B189">
        <v>2422</v>
      </c>
      <c r="C189">
        <v>3252</v>
      </c>
      <c r="D189">
        <v>1423120</v>
      </c>
      <c r="E189">
        <v>87260488</v>
      </c>
      <c r="F189">
        <v>6511640</v>
      </c>
      <c r="G189">
        <v>6524424</v>
      </c>
      <c r="H189">
        <v>8184</v>
      </c>
      <c r="I189">
        <v>92095</v>
      </c>
      <c r="J189">
        <f>projkotlin_binarytrees[[#This Row],[runtime_end]]-projkotlin_binarytrees[[#This Row],[runtime_start]]</f>
        <v>85837368</v>
      </c>
      <c r="K189">
        <f>projkotlin_binarytrees[[#This Row],[native_end]]-projkotlin_binarytrees[[#This Row],[native_start]]</f>
        <v>12784</v>
      </c>
      <c r="L189">
        <f>projkotlin_binarytrees[[#This Row],[pss_end]]-projkotlin_binarytrees[[#This Row],[pss_start]]</f>
        <v>83911</v>
      </c>
    </row>
    <row r="190" spans="1:12" x14ac:dyDescent="0.3">
      <c r="A190">
        <v>188</v>
      </c>
      <c r="B190">
        <v>2699</v>
      </c>
      <c r="C190">
        <v>1601</v>
      </c>
      <c r="D190">
        <v>1423120</v>
      </c>
      <c r="E190">
        <v>89554128</v>
      </c>
      <c r="F190">
        <v>6512880</v>
      </c>
      <c r="G190">
        <v>6526264</v>
      </c>
      <c r="H190">
        <v>8474</v>
      </c>
      <c r="I190">
        <v>94577</v>
      </c>
      <c r="J190">
        <f>projkotlin_binarytrees[[#This Row],[runtime_end]]-projkotlin_binarytrees[[#This Row],[runtime_start]]</f>
        <v>88131008</v>
      </c>
      <c r="K190">
        <f>projkotlin_binarytrees[[#This Row],[native_end]]-projkotlin_binarytrees[[#This Row],[native_start]]</f>
        <v>13384</v>
      </c>
      <c r="L190">
        <f>projkotlin_binarytrees[[#This Row],[pss_end]]-projkotlin_binarytrees[[#This Row],[pss_start]]</f>
        <v>86103</v>
      </c>
    </row>
    <row r="191" spans="1:12" x14ac:dyDescent="0.3">
      <c r="A191">
        <v>189</v>
      </c>
      <c r="B191">
        <v>3172</v>
      </c>
      <c r="C191">
        <v>1678</v>
      </c>
      <c r="D191">
        <v>1439368</v>
      </c>
      <c r="E191">
        <v>108701040</v>
      </c>
      <c r="F191">
        <v>6512464</v>
      </c>
      <c r="G191">
        <v>6523016</v>
      </c>
      <c r="H191">
        <v>8468</v>
      </c>
      <c r="I191">
        <v>115602</v>
      </c>
      <c r="J191">
        <f>projkotlin_binarytrees[[#This Row],[runtime_end]]-projkotlin_binarytrees[[#This Row],[runtime_start]]</f>
        <v>107261672</v>
      </c>
      <c r="K191">
        <f>projkotlin_binarytrees[[#This Row],[native_end]]-projkotlin_binarytrees[[#This Row],[native_start]]</f>
        <v>10552</v>
      </c>
      <c r="L191">
        <f>projkotlin_binarytrees[[#This Row],[pss_end]]-projkotlin_binarytrees[[#This Row],[pss_start]]</f>
        <v>107134</v>
      </c>
    </row>
    <row r="192" spans="1:12" x14ac:dyDescent="0.3">
      <c r="A192">
        <v>190</v>
      </c>
      <c r="B192">
        <v>3584</v>
      </c>
      <c r="C192">
        <v>1830</v>
      </c>
      <c r="D192">
        <v>1439368</v>
      </c>
      <c r="E192">
        <v>71385920</v>
      </c>
      <c r="F192">
        <v>6512720</v>
      </c>
      <c r="G192">
        <v>6523184</v>
      </c>
      <c r="H192">
        <v>8465</v>
      </c>
      <c r="I192">
        <v>76897</v>
      </c>
      <c r="J192">
        <f>projkotlin_binarytrees[[#This Row],[runtime_end]]-projkotlin_binarytrees[[#This Row],[runtime_start]]</f>
        <v>69946552</v>
      </c>
      <c r="K192">
        <f>projkotlin_binarytrees[[#This Row],[native_end]]-projkotlin_binarytrees[[#This Row],[native_start]]</f>
        <v>10464</v>
      </c>
      <c r="L192">
        <f>projkotlin_binarytrees[[#This Row],[pss_end]]-projkotlin_binarytrees[[#This Row],[pss_start]]</f>
        <v>68432</v>
      </c>
    </row>
    <row r="193" spans="1:12" x14ac:dyDescent="0.3">
      <c r="A193">
        <v>191</v>
      </c>
      <c r="B193">
        <v>3924</v>
      </c>
      <c r="C193">
        <v>1702</v>
      </c>
      <c r="D193">
        <v>1423336</v>
      </c>
      <c r="E193">
        <v>101450480</v>
      </c>
      <c r="F193">
        <v>6512512</v>
      </c>
      <c r="G193">
        <v>6524592</v>
      </c>
      <c r="H193">
        <v>8418</v>
      </c>
      <c r="I193">
        <v>106327</v>
      </c>
      <c r="J193">
        <f>projkotlin_binarytrees[[#This Row],[runtime_end]]-projkotlin_binarytrees[[#This Row],[runtime_start]]</f>
        <v>100027144</v>
      </c>
      <c r="K193">
        <f>projkotlin_binarytrees[[#This Row],[native_end]]-projkotlin_binarytrees[[#This Row],[native_start]]</f>
        <v>12080</v>
      </c>
      <c r="L193">
        <f>projkotlin_binarytrees[[#This Row],[pss_end]]-projkotlin_binarytrees[[#This Row],[pss_start]]</f>
        <v>97909</v>
      </c>
    </row>
    <row r="194" spans="1:12" x14ac:dyDescent="0.3">
      <c r="A194">
        <v>192</v>
      </c>
      <c r="B194">
        <v>4331</v>
      </c>
      <c r="C194">
        <v>1615</v>
      </c>
      <c r="D194">
        <v>1423120</v>
      </c>
      <c r="E194">
        <v>111365920</v>
      </c>
      <c r="F194">
        <v>6512512</v>
      </c>
      <c r="G194">
        <v>6522864</v>
      </c>
      <c r="H194">
        <v>8374</v>
      </c>
      <c r="I194">
        <v>115960</v>
      </c>
      <c r="J194">
        <f>projkotlin_binarytrees[[#This Row],[runtime_end]]-projkotlin_binarytrees[[#This Row],[runtime_start]]</f>
        <v>109942800</v>
      </c>
      <c r="K194">
        <f>projkotlin_binarytrees[[#This Row],[native_end]]-projkotlin_binarytrees[[#This Row],[native_start]]</f>
        <v>10352</v>
      </c>
      <c r="L194">
        <f>projkotlin_binarytrees[[#This Row],[pss_end]]-projkotlin_binarytrees[[#This Row],[pss_start]]</f>
        <v>107586</v>
      </c>
    </row>
    <row r="195" spans="1:12" x14ac:dyDescent="0.3">
      <c r="A195">
        <v>193</v>
      </c>
      <c r="B195">
        <v>4535</v>
      </c>
      <c r="C195">
        <v>2395</v>
      </c>
      <c r="D195">
        <v>1423120</v>
      </c>
      <c r="E195">
        <v>96351896</v>
      </c>
      <c r="F195">
        <v>6511928</v>
      </c>
      <c r="G195">
        <v>6525032</v>
      </c>
      <c r="H195">
        <v>8568</v>
      </c>
      <c r="I195">
        <v>103922</v>
      </c>
      <c r="J195">
        <f>projkotlin_binarytrees[[#This Row],[runtime_end]]-projkotlin_binarytrees[[#This Row],[runtime_start]]</f>
        <v>94928776</v>
      </c>
      <c r="K195">
        <f>projkotlin_binarytrees[[#This Row],[native_end]]-projkotlin_binarytrees[[#This Row],[native_start]]</f>
        <v>13104</v>
      </c>
      <c r="L195">
        <f>projkotlin_binarytrees[[#This Row],[pss_end]]-projkotlin_binarytrees[[#This Row],[pss_start]]</f>
        <v>95354</v>
      </c>
    </row>
    <row r="196" spans="1:12" x14ac:dyDescent="0.3">
      <c r="A196">
        <v>194</v>
      </c>
      <c r="B196">
        <v>4714</v>
      </c>
      <c r="C196">
        <v>1500</v>
      </c>
      <c r="D196">
        <v>1439504</v>
      </c>
      <c r="E196">
        <v>119430824</v>
      </c>
      <c r="F196">
        <v>6512624</v>
      </c>
      <c r="G196">
        <v>6522224</v>
      </c>
      <c r="H196">
        <v>8577</v>
      </c>
      <c r="I196">
        <v>123934</v>
      </c>
      <c r="J196">
        <f>projkotlin_binarytrees[[#This Row],[runtime_end]]-projkotlin_binarytrees[[#This Row],[runtime_start]]</f>
        <v>117991320</v>
      </c>
      <c r="K196">
        <f>projkotlin_binarytrees[[#This Row],[native_end]]-projkotlin_binarytrees[[#This Row],[native_start]]</f>
        <v>9600</v>
      </c>
      <c r="L196">
        <f>projkotlin_binarytrees[[#This Row],[pss_end]]-projkotlin_binarytrees[[#This Row],[pss_start]]</f>
        <v>115357</v>
      </c>
    </row>
    <row r="197" spans="1:12" x14ac:dyDescent="0.3">
      <c r="A197">
        <v>195</v>
      </c>
      <c r="B197">
        <v>4959</v>
      </c>
      <c r="C197">
        <v>1592</v>
      </c>
      <c r="D197">
        <v>1439832</v>
      </c>
      <c r="E197">
        <v>100585720</v>
      </c>
      <c r="F197">
        <v>6513232</v>
      </c>
      <c r="G197">
        <v>6523376</v>
      </c>
      <c r="H197">
        <v>8580</v>
      </c>
      <c r="I197">
        <v>105530</v>
      </c>
      <c r="J197">
        <f>projkotlin_binarytrees[[#This Row],[runtime_end]]-projkotlin_binarytrees[[#This Row],[runtime_start]]</f>
        <v>99145888</v>
      </c>
      <c r="K197">
        <f>projkotlin_binarytrees[[#This Row],[native_end]]-projkotlin_binarytrees[[#This Row],[native_start]]</f>
        <v>10144</v>
      </c>
      <c r="L197">
        <f>projkotlin_binarytrees[[#This Row],[pss_end]]-projkotlin_binarytrees[[#This Row],[pss_start]]</f>
        <v>96950</v>
      </c>
    </row>
    <row r="198" spans="1:12" x14ac:dyDescent="0.3">
      <c r="A198">
        <v>196</v>
      </c>
      <c r="B198">
        <v>5232</v>
      </c>
      <c r="C198">
        <v>1568</v>
      </c>
      <c r="D198">
        <v>1423120</v>
      </c>
      <c r="E198">
        <v>74654808</v>
      </c>
      <c r="F198">
        <v>6513496</v>
      </c>
      <c r="G198">
        <v>6524264</v>
      </c>
      <c r="H198">
        <v>8580</v>
      </c>
      <c r="I198">
        <v>80212</v>
      </c>
      <c r="J198">
        <f>projkotlin_binarytrees[[#This Row],[runtime_end]]-projkotlin_binarytrees[[#This Row],[runtime_start]]</f>
        <v>73231688</v>
      </c>
      <c r="K198">
        <f>projkotlin_binarytrees[[#This Row],[native_end]]-projkotlin_binarytrees[[#This Row],[native_start]]</f>
        <v>10768</v>
      </c>
      <c r="L198">
        <f>projkotlin_binarytrees[[#This Row],[pss_end]]-projkotlin_binarytrees[[#This Row],[pss_start]]</f>
        <v>71632</v>
      </c>
    </row>
    <row r="199" spans="1:12" x14ac:dyDescent="0.3">
      <c r="A199">
        <v>197</v>
      </c>
      <c r="B199">
        <v>5574</v>
      </c>
      <c r="C199">
        <v>1819</v>
      </c>
      <c r="D199">
        <v>1439312</v>
      </c>
      <c r="E199">
        <v>99440040</v>
      </c>
      <c r="F199">
        <v>6512904</v>
      </c>
      <c r="G199">
        <v>6524472</v>
      </c>
      <c r="H199">
        <v>8499</v>
      </c>
      <c r="I199">
        <v>104442</v>
      </c>
      <c r="J199">
        <f>projkotlin_binarytrees[[#This Row],[runtime_end]]-projkotlin_binarytrees[[#This Row],[runtime_start]]</f>
        <v>98000728</v>
      </c>
      <c r="K199">
        <f>projkotlin_binarytrees[[#This Row],[native_end]]-projkotlin_binarytrees[[#This Row],[native_start]]</f>
        <v>11568</v>
      </c>
      <c r="L199">
        <f>projkotlin_binarytrees[[#This Row],[pss_end]]-projkotlin_binarytrees[[#This Row],[pss_start]]</f>
        <v>95943</v>
      </c>
    </row>
    <row r="200" spans="1:12" x14ac:dyDescent="0.3">
      <c r="A200">
        <v>198</v>
      </c>
      <c r="B200">
        <v>6296</v>
      </c>
      <c r="C200">
        <v>2006</v>
      </c>
      <c r="D200">
        <v>1439176</v>
      </c>
      <c r="E200">
        <v>102474344</v>
      </c>
      <c r="F200">
        <v>6512488</v>
      </c>
      <c r="G200">
        <v>6524112</v>
      </c>
      <c r="H200">
        <v>8519</v>
      </c>
      <c r="I200">
        <v>107321</v>
      </c>
      <c r="J200">
        <f>projkotlin_binarytrees[[#This Row],[runtime_end]]-projkotlin_binarytrees[[#This Row],[runtime_start]]</f>
        <v>101035168</v>
      </c>
      <c r="K200">
        <f>projkotlin_binarytrees[[#This Row],[native_end]]-projkotlin_binarytrees[[#This Row],[native_start]]</f>
        <v>11624</v>
      </c>
      <c r="L200">
        <f>projkotlin_binarytrees[[#This Row],[pss_end]]-projkotlin_binarytrees[[#This Row],[pss_start]]</f>
        <v>98802</v>
      </c>
    </row>
    <row r="201" spans="1:12" x14ac:dyDescent="0.3">
      <c r="A201">
        <v>199</v>
      </c>
      <c r="B201">
        <v>6604</v>
      </c>
      <c r="C201">
        <v>1493</v>
      </c>
      <c r="D201">
        <v>1423016</v>
      </c>
      <c r="E201">
        <v>118955736</v>
      </c>
      <c r="F201">
        <v>6512360</v>
      </c>
      <c r="G201">
        <v>6521960</v>
      </c>
      <c r="H201">
        <v>8405</v>
      </c>
      <c r="I201">
        <v>123451</v>
      </c>
      <c r="J201">
        <f>projkotlin_binarytrees[[#This Row],[runtime_end]]-projkotlin_binarytrees[[#This Row],[runtime_start]]</f>
        <v>117532720</v>
      </c>
      <c r="K201">
        <f>projkotlin_binarytrees[[#This Row],[native_end]]-projkotlin_binarytrees[[#This Row],[native_start]]</f>
        <v>9600</v>
      </c>
      <c r="L201">
        <f>projkotlin_binarytrees[[#This Row],[pss_end]]-projkotlin_binarytrees[[#This Row],[pss_start]]</f>
        <v>115046</v>
      </c>
    </row>
    <row r="202" spans="1:12" x14ac:dyDescent="0.3">
      <c r="A202">
        <v>200</v>
      </c>
      <c r="B202">
        <v>7014</v>
      </c>
      <c r="C202">
        <v>2108</v>
      </c>
      <c r="D202">
        <v>1423120</v>
      </c>
      <c r="E202">
        <v>86122560</v>
      </c>
      <c r="F202">
        <v>6513176</v>
      </c>
      <c r="G202">
        <v>6522544</v>
      </c>
      <c r="H202">
        <v>8478</v>
      </c>
      <c r="I202">
        <v>91383</v>
      </c>
      <c r="J202">
        <f>projkotlin_binarytrees[[#This Row],[runtime_end]]-projkotlin_binarytrees[[#This Row],[runtime_start]]</f>
        <v>84699440</v>
      </c>
      <c r="K202">
        <f>projkotlin_binarytrees[[#This Row],[native_end]]-projkotlin_binarytrees[[#This Row],[native_start]]</f>
        <v>9368</v>
      </c>
      <c r="L202">
        <f>projkotlin_binarytrees[[#This Row],[pss_end]]-projkotlin_binarytrees[[#This Row],[pss_start]]</f>
        <v>82905</v>
      </c>
    </row>
    <row r="203" spans="1:12" x14ac:dyDescent="0.3">
      <c r="A203">
        <v>201</v>
      </c>
      <c r="B203">
        <v>7262</v>
      </c>
      <c r="C203">
        <v>1502</v>
      </c>
      <c r="D203">
        <v>1423120</v>
      </c>
      <c r="E203">
        <v>113356584</v>
      </c>
      <c r="F203">
        <v>6511328</v>
      </c>
      <c r="G203">
        <v>6522408</v>
      </c>
      <c r="H203">
        <v>8400</v>
      </c>
      <c r="I203">
        <v>118624</v>
      </c>
      <c r="J203">
        <f>projkotlin_binarytrees[[#This Row],[runtime_end]]-projkotlin_binarytrees[[#This Row],[runtime_start]]</f>
        <v>111933464</v>
      </c>
      <c r="K203">
        <f>projkotlin_binarytrees[[#This Row],[native_end]]-projkotlin_binarytrees[[#This Row],[native_start]]</f>
        <v>11080</v>
      </c>
      <c r="L203">
        <f>projkotlin_binarytrees[[#This Row],[pss_end]]-projkotlin_binarytrees[[#This Row],[pss_start]]</f>
        <v>110224</v>
      </c>
    </row>
    <row r="204" spans="1:12" x14ac:dyDescent="0.3">
      <c r="A204">
        <v>202</v>
      </c>
      <c r="B204">
        <v>7427</v>
      </c>
      <c r="C204">
        <v>1557</v>
      </c>
      <c r="D204">
        <v>1423120</v>
      </c>
      <c r="E204">
        <v>79781752</v>
      </c>
      <c r="F204">
        <v>6513072</v>
      </c>
      <c r="G204">
        <v>6524456</v>
      </c>
      <c r="H204">
        <v>8343</v>
      </c>
      <c r="I204">
        <v>85126</v>
      </c>
      <c r="J204">
        <f>projkotlin_binarytrees[[#This Row],[runtime_end]]-projkotlin_binarytrees[[#This Row],[runtime_start]]</f>
        <v>78358632</v>
      </c>
      <c r="K204">
        <f>projkotlin_binarytrees[[#This Row],[native_end]]-projkotlin_binarytrees[[#This Row],[native_start]]</f>
        <v>11384</v>
      </c>
      <c r="L204">
        <f>projkotlin_binarytrees[[#This Row],[pss_end]]-projkotlin_binarytrees[[#This Row],[pss_start]]</f>
        <v>76783</v>
      </c>
    </row>
    <row r="205" spans="1:12" x14ac:dyDescent="0.3">
      <c r="A205">
        <v>203</v>
      </c>
      <c r="B205">
        <v>7617</v>
      </c>
      <c r="C205">
        <v>1472</v>
      </c>
      <c r="D205">
        <v>1439368</v>
      </c>
      <c r="E205">
        <v>123583056</v>
      </c>
      <c r="F205">
        <v>6512040</v>
      </c>
      <c r="G205">
        <v>6522416</v>
      </c>
      <c r="H205">
        <v>8386</v>
      </c>
      <c r="I205">
        <v>127908</v>
      </c>
      <c r="J205">
        <f>projkotlin_binarytrees[[#This Row],[runtime_end]]-projkotlin_binarytrees[[#This Row],[runtime_start]]</f>
        <v>122143688</v>
      </c>
      <c r="K205">
        <f>projkotlin_binarytrees[[#This Row],[native_end]]-projkotlin_binarytrees[[#This Row],[native_start]]</f>
        <v>10376</v>
      </c>
      <c r="L205">
        <f>projkotlin_binarytrees[[#This Row],[pss_end]]-projkotlin_binarytrees[[#This Row],[pss_start]]</f>
        <v>119522</v>
      </c>
    </row>
    <row r="206" spans="1:12" x14ac:dyDescent="0.3">
      <c r="A206">
        <v>204</v>
      </c>
      <c r="B206">
        <v>8016</v>
      </c>
      <c r="C206">
        <v>1603</v>
      </c>
      <c r="D206">
        <v>1423120</v>
      </c>
      <c r="E206">
        <v>99494312</v>
      </c>
      <c r="F206">
        <v>6512376</v>
      </c>
      <c r="G206">
        <v>6522856</v>
      </c>
      <c r="H206">
        <v>8398</v>
      </c>
      <c r="I206">
        <v>105208</v>
      </c>
      <c r="J206">
        <f>projkotlin_binarytrees[[#This Row],[runtime_end]]-projkotlin_binarytrees[[#This Row],[runtime_start]]</f>
        <v>98071192</v>
      </c>
      <c r="K206">
        <f>projkotlin_binarytrees[[#This Row],[native_end]]-projkotlin_binarytrees[[#This Row],[native_start]]</f>
        <v>10480</v>
      </c>
      <c r="L206">
        <f>projkotlin_binarytrees[[#This Row],[pss_end]]-projkotlin_binarytrees[[#This Row],[pss_start]]</f>
        <v>96810</v>
      </c>
    </row>
    <row r="207" spans="1:12" x14ac:dyDescent="0.3">
      <c r="A207">
        <v>205</v>
      </c>
      <c r="B207">
        <v>8254</v>
      </c>
      <c r="C207">
        <v>1646</v>
      </c>
      <c r="D207">
        <v>1439504</v>
      </c>
      <c r="E207">
        <v>81762856</v>
      </c>
      <c r="F207">
        <v>6512456</v>
      </c>
      <c r="G207">
        <v>6522576</v>
      </c>
      <c r="H207">
        <v>8394</v>
      </c>
      <c r="I207">
        <v>87064</v>
      </c>
      <c r="J207">
        <f>projkotlin_binarytrees[[#This Row],[runtime_end]]-projkotlin_binarytrees[[#This Row],[runtime_start]]</f>
        <v>80323352</v>
      </c>
      <c r="K207">
        <f>projkotlin_binarytrees[[#This Row],[native_end]]-projkotlin_binarytrees[[#This Row],[native_start]]</f>
        <v>10120</v>
      </c>
      <c r="L207">
        <f>projkotlin_binarytrees[[#This Row],[pss_end]]-projkotlin_binarytrees[[#This Row],[pss_start]]</f>
        <v>78670</v>
      </c>
    </row>
    <row r="208" spans="1:12" x14ac:dyDescent="0.3">
      <c r="A208">
        <v>206</v>
      </c>
      <c r="B208">
        <v>8443</v>
      </c>
      <c r="C208">
        <v>1534</v>
      </c>
      <c r="D208">
        <v>1423120</v>
      </c>
      <c r="E208">
        <v>65832984</v>
      </c>
      <c r="F208">
        <v>6512200</v>
      </c>
      <c r="G208">
        <v>6522464</v>
      </c>
      <c r="H208">
        <v>8398</v>
      </c>
      <c r="I208">
        <v>71526</v>
      </c>
      <c r="J208">
        <f>projkotlin_binarytrees[[#This Row],[runtime_end]]-projkotlin_binarytrees[[#This Row],[runtime_start]]</f>
        <v>64409864</v>
      </c>
      <c r="K208">
        <f>projkotlin_binarytrees[[#This Row],[native_end]]-projkotlin_binarytrees[[#This Row],[native_start]]</f>
        <v>10264</v>
      </c>
      <c r="L208">
        <f>projkotlin_binarytrees[[#This Row],[pss_end]]-projkotlin_binarytrees[[#This Row],[pss_start]]</f>
        <v>63128</v>
      </c>
    </row>
    <row r="209" spans="1:12" x14ac:dyDescent="0.3">
      <c r="A209">
        <v>207</v>
      </c>
      <c r="B209">
        <v>8584</v>
      </c>
      <c r="C209">
        <v>1639</v>
      </c>
      <c r="D209">
        <v>1423120</v>
      </c>
      <c r="E209">
        <v>69770216</v>
      </c>
      <c r="F209">
        <v>6512120</v>
      </c>
      <c r="G209">
        <v>6522096</v>
      </c>
      <c r="H209">
        <v>8342</v>
      </c>
      <c r="I209">
        <v>75376</v>
      </c>
      <c r="J209">
        <f>projkotlin_binarytrees[[#This Row],[runtime_end]]-projkotlin_binarytrees[[#This Row],[runtime_start]]</f>
        <v>68347096</v>
      </c>
      <c r="K209">
        <f>projkotlin_binarytrees[[#This Row],[native_end]]-projkotlin_binarytrees[[#This Row],[native_start]]</f>
        <v>9976</v>
      </c>
      <c r="L209">
        <f>projkotlin_binarytrees[[#This Row],[pss_end]]-projkotlin_binarytrees[[#This Row],[pss_start]]</f>
        <v>67034</v>
      </c>
    </row>
    <row r="210" spans="1:12" x14ac:dyDescent="0.3">
      <c r="A210">
        <v>208</v>
      </c>
      <c r="B210">
        <v>8754</v>
      </c>
      <c r="C210">
        <v>1475</v>
      </c>
      <c r="D210">
        <v>1439368</v>
      </c>
      <c r="E210">
        <v>119294480</v>
      </c>
      <c r="F210">
        <v>6512040</v>
      </c>
      <c r="G210">
        <v>6525208</v>
      </c>
      <c r="H210">
        <v>8390</v>
      </c>
      <c r="I210">
        <v>125484</v>
      </c>
      <c r="J210">
        <f>projkotlin_binarytrees[[#This Row],[runtime_end]]-projkotlin_binarytrees[[#This Row],[runtime_start]]</f>
        <v>117855112</v>
      </c>
      <c r="K210">
        <f>projkotlin_binarytrees[[#This Row],[native_end]]-projkotlin_binarytrees[[#This Row],[native_start]]</f>
        <v>13168</v>
      </c>
      <c r="L210">
        <f>projkotlin_binarytrees[[#This Row],[pss_end]]-projkotlin_binarytrees[[#This Row],[pss_start]]</f>
        <v>117094</v>
      </c>
    </row>
    <row r="211" spans="1:12" x14ac:dyDescent="0.3">
      <c r="A211">
        <v>209</v>
      </c>
      <c r="B211">
        <v>8934</v>
      </c>
      <c r="C211">
        <v>1402</v>
      </c>
      <c r="D211">
        <v>1423120</v>
      </c>
      <c r="E211">
        <v>107413096</v>
      </c>
      <c r="F211">
        <v>6512120</v>
      </c>
      <c r="G211">
        <v>6523024</v>
      </c>
      <c r="H211">
        <v>8398</v>
      </c>
      <c r="I211">
        <v>112884</v>
      </c>
      <c r="J211">
        <f>projkotlin_binarytrees[[#This Row],[runtime_end]]-projkotlin_binarytrees[[#This Row],[runtime_start]]</f>
        <v>105989976</v>
      </c>
      <c r="K211">
        <f>projkotlin_binarytrees[[#This Row],[native_end]]-projkotlin_binarytrees[[#This Row],[native_start]]</f>
        <v>10904</v>
      </c>
      <c r="L211">
        <f>projkotlin_binarytrees[[#This Row],[pss_end]]-projkotlin_binarytrees[[#This Row],[pss_start]]</f>
        <v>104486</v>
      </c>
    </row>
    <row r="212" spans="1:12" x14ac:dyDescent="0.3">
      <c r="A212">
        <v>210</v>
      </c>
      <c r="B212">
        <v>9093</v>
      </c>
      <c r="C212">
        <v>1516</v>
      </c>
      <c r="D212">
        <v>1423120</v>
      </c>
      <c r="E212">
        <v>84846152</v>
      </c>
      <c r="F212">
        <v>6510312</v>
      </c>
      <c r="G212">
        <v>6520848</v>
      </c>
      <c r="H212">
        <v>8386</v>
      </c>
      <c r="I212">
        <v>90062</v>
      </c>
      <c r="J212">
        <f>projkotlin_binarytrees[[#This Row],[runtime_end]]-projkotlin_binarytrees[[#This Row],[runtime_start]]</f>
        <v>83423032</v>
      </c>
      <c r="K212">
        <f>projkotlin_binarytrees[[#This Row],[native_end]]-projkotlin_binarytrees[[#This Row],[native_start]]</f>
        <v>10536</v>
      </c>
      <c r="L212">
        <f>projkotlin_binarytrees[[#This Row],[pss_end]]-projkotlin_binarytrees[[#This Row],[pss_start]]</f>
        <v>81676</v>
      </c>
    </row>
    <row r="213" spans="1:12" x14ac:dyDescent="0.3">
      <c r="A213">
        <v>211</v>
      </c>
      <c r="B213">
        <v>9250</v>
      </c>
      <c r="C213">
        <v>1415</v>
      </c>
      <c r="D213">
        <v>1422984</v>
      </c>
      <c r="E213">
        <v>106148784</v>
      </c>
      <c r="F213">
        <v>6511928</v>
      </c>
      <c r="G213">
        <v>6522736</v>
      </c>
      <c r="H213">
        <v>8390</v>
      </c>
      <c r="I213">
        <v>110888</v>
      </c>
      <c r="J213">
        <f>projkotlin_binarytrees[[#This Row],[runtime_end]]-projkotlin_binarytrees[[#This Row],[runtime_start]]</f>
        <v>104725800</v>
      </c>
      <c r="K213">
        <f>projkotlin_binarytrees[[#This Row],[native_end]]-projkotlin_binarytrees[[#This Row],[native_start]]</f>
        <v>10808</v>
      </c>
      <c r="L213">
        <f>projkotlin_binarytrees[[#This Row],[pss_end]]-projkotlin_binarytrees[[#This Row],[pss_start]]</f>
        <v>102498</v>
      </c>
    </row>
    <row r="214" spans="1:12" x14ac:dyDescent="0.3">
      <c r="A214">
        <v>212</v>
      </c>
      <c r="B214">
        <v>9401</v>
      </c>
      <c r="C214">
        <v>1436</v>
      </c>
      <c r="D214">
        <v>1439504</v>
      </c>
      <c r="E214">
        <v>85976680</v>
      </c>
      <c r="F214">
        <v>6511248</v>
      </c>
      <c r="G214">
        <v>6522488</v>
      </c>
      <c r="H214">
        <v>8394</v>
      </c>
      <c r="I214">
        <v>91188</v>
      </c>
      <c r="J214">
        <f>projkotlin_binarytrees[[#This Row],[runtime_end]]-projkotlin_binarytrees[[#This Row],[runtime_start]]</f>
        <v>84537176</v>
      </c>
      <c r="K214">
        <f>projkotlin_binarytrees[[#This Row],[native_end]]-projkotlin_binarytrees[[#This Row],[native_start]]</f>
        <v>11240</v>
      </c>
      <c r="L214">
        <f>projkotlin_binarytrees[[#This Row],[pss_end]]-projkotlin_binarytrees[[#This Row],[pss_start]]</f>
        <v>82794</v>
      </c>
    </row>
    <row r="215" spans="1:12" x14ac:dyDescent="0.3">
      <c r="A215">
        <v>213</v>
      </c>
      <c r="B215">
        <v>9580</v>
      </c>
      <c r="C215">
        <v>1527</v>
      </c>
      <c r="D215">
        <v>1439504</v>
      </c>
      <c r="E215">
        <v>120463624</v>
      </c>
      <c r="F215">
        <v>6512200</v>
      </c>
      <c r="G215">
        <v>6522000</v>
      </c>
      <c r="H215">
        <v>8394</v>
      </c>
      <c r="I215">
        <v>124888</v>
      </c>
      <c r="J215">
        <f>projkotlin_binarytrees[[#This Row],[runtime_end]]-projkotlin_binarytrees[[#This Row],[runtime_start]]</f>
        <v>119024120</v>
      </c>
      <c r="K215">
        <f>projkotlin_binarytrees[[#This Row],[native_end]]-projkotlin_binarytrees[[#This Row],[native_start]]</f>
        <v>9800</v>
      </c>
      <c r="L215">
        <f>projkotlin_binarytrees[[#This Row],[pss_end]]-projkotlin_binarytrees[[#This Row],[pss_start]]</f>
        <v>116494</v>
      </c>
    </row>
    <row r="216" spans="1:12" x14ac:dyDescent="0.3">
      <c r="A216">
        <v>214</v>
      </c>
      <c r="B216">
        <v>9732</v>
      </c>
      <c r="C216">
        <v>1457</v>
      </c>
      <c r="D216">
        <v>1422984</v>
      </c>
      <c r="E216">
        <v>117408224</v>
      </c>
      <c r="F216">
        <v>6511928</v>
      </c>
      <c r="G216">
        <v>6522960</v>
      </c>
      <c r="H216">
        <v>8394</v>
      </c>
      <c r="I216">
        <v>123116</v>
      </c>
      <c r="J216">
        <f>projkotlin_binarytrees[[#This Row],[runtime_end]]-projkotlin_binarytrees[[#This Row],[runtime_start]]</f>
        <v>115985240</v>
      </c>
      <c r="K216">
        <f>projkotlin_binarytrees[[#This Row],[native_end]]-projkotlin_binarytrees[[#This Row],[native_start]]</f>
        <v>11032</v>
      </c>
      <c r="L216">
        <f>projkotlin_binarytrees[[#This Row],[pss_end]]-projkotlin_binarytrees[[#This Row],[pss_start]]</f>
        <v>114722</v>
      </c>
    </row>
    <row r="217" spans="1:12" x14ac:dyDescent="0.3">
      <c r="A217">
        <v>215</v>
      </c>
      <c r="B217">
        <v>9896</v>
      </c>
      <c r="C217">
        <v>1439</v>
      </c>
      <c r="D217">
        <v>1439504</v>
      </c>
      <c r="E217">
        <v>103231128</v>
      </c>
      <c r="F217">
        <v>6513216</v>
      </c>
      <c r="G217">
        <v>6523528</v>
      </c>
      <c r="H217">
        <v>8406</v>
      </c>
      <c r="I217">
        <v>108069</v>
      </c>
      <c r="J217">
        <f>projkotlin_binarytrees[[#This Row],[runtime_end]]-projkotlin_binarytrees[[#This Row],[runtime_start]]</f>
        <v>101791624</v>
      </c>
      <c r="K217">
        <f>projkotlin_binarytrees[[#This Row],[native_end]]-projkotlin_binarytrees[[#This Row],[native_start]]</f>
        <v>10312</v>
      </c>
      <c r="L217">
        <f>projkotlin_binarytrees[[#This Row],[pss_end]]-projkotlin_binarytrees[[#This Row],[pss_start]]</f>
        <v>99663</v>
      </c>
    </row>
    <row r="218" spans="1:12" x14ac:dyDescent="0.3">
      <c r="A218">
        <v>216</v>
      </c>
      <c r="B218">
        <v>10044</v>
      </c>
      <c r="C218">
        <v>1374</v>
      </c>
      <c r="D218">
        <v>1423120</v>
      </c>
      <c r="E218">
        <v>97974920</v>
      </c>
      <c r="F218">
        <v>6512120</v>
      </c>
      <c r="G218">
        <v>6522608</v>
      </c>
      <c r="H218">
        <v>8406</v>
      </c>
      <c r="I218">
        <v>102938</v>
      </c>
      <c r="J218">
        <f>projkotlin_binarytrees[[#This Row],[runtime_end]]-projkotlin_binarytrees[[#This Row],[runtime_start]]</f>
        <v>96551800</v>
      </c>
      <c r="K218">
        <f>projkotlin_binarytrees[[#This Row],[native_end]]-projkotlin_binarytrees[[#This Row],[native_start]]</f>
        <v>10488</v>
      </c>
      <c r="L218">
        <f>projkotlin_binarytrees[[#This Row],[pss_end]]-projkotlin_binarytrees[[#This Row],[pss_start]]</f>
        <v>94532</v>
      </c>
    </row>
    <row r="219" spans="1:12" x14ac:dyDescent="0.3">
      <c r="A219">
        <v>217</v>
      </c>
      <c r="B219">
        <v>10189</v>
      </c>
      <c r="C219">
        <v>1432</v>
      </c>
      <c r="D219">
        <v>1423120</v>
      </c>
      <c r="E219">
        <v>119373168</v>
      </c>
      <c r="F219">
        <v>6513104</v>
      </c>
      <c r="G219">
        <v>6523640</v>
      </c>
      <c r="H219">
        <v>8410</v>
      </c>
      <c r="I219">
        <v>123837</v>
      </c>
      <c r="J219">
        <f>projkotlin_binarytrees[[#This Row],[runtime_end]]-projkotlin_binarytrees[[#This Row],[runtime_start]]</f>
        <v>117950048</v>
      </c>
      <c r="K219">
        <f>projkotlin_binarytrees[[#This Row],[native_end]]-projkotlin_binarytrees[[#This Row],[native_start]]</f>
        <v>10536</v>
      </c>
      <c r="L219">
        <f>projkotlin_binarytrees[[#This Row],[pss_end]]-projkotlin_binarytrees[[#This Row],[pss_start]]</f>
        <v>115427</v>
      </c>
    </row>
    <row r="220" spans="1:12" x14ac:dyDescent="0.3">
      <c r="A220">
        <v>218</v>
      </c>
      <c r="B220">
        <v>10353</v>
      </c>
      <c r="C220">
        <v>1546</v>
      </c>
      <c r="D220">
        <v>1422984</v>
      </c>
      <c r="E220">
        <v>92806400</v>
      </c>
      <c r="F220">
        <v>6511960</v>
      </c>
      <c r="G220">
        <v>6523152</v>
      </c>
      <c r="H220">
        <v>8396</v>
      </c>
      <c r="I220">
        <v>97862</v>
      </c>
      <c r="J220">
        <f>projkotlin_binarytrees[[#This Row],[runtime_end]]-projkotlin_binarytrees[[#This Row],[runtime_start]]</f>
        <v>91383416</v>
      </c>
      <c r="K220">
        <f>projkotlin_binarytrees[[#This Row],[native_end]]-projkotlin_binarytrees[[#This Row],[native_start]]</f>
        <v>11192</v>
      </c>
      <c r="L220">
        <f>projkotlin_binarytrees[[#This Row],[pss_end]]-projkotlin_binarytrees[[#This Row],[pss_start]]</f>
        <v>89466</v>
      </c>
    </row>
    <row r="221" spans="1:12" x14ac:dyDescent="0.3">
      <c r="A221">
        <v>219</v>
      </c>
      <c r="B221">
        <v>10514</v>
      </c>
      <c r="C221">
        <v>1479</v>
      </c>
      <c r="D221">
        <v>1439504</v>
      </c>
      <c r="E221">
        <v>110413160</v>
      </c>
      <c r="F221">
        <v>6512232</v>
      </c>
      <c r="G221">
        <v>6522984</v>
      </c>
      <c r="H221">
        <v>8408</v>
      </c>
      <c r="I221">
        <v>117632</v>
      </c>
      <c r="J221">
        <f>projkotlin_binarytrees[[#This Row],[runtime_end]]-projkotlin_binarytrees[[#This Row],[runtime_start]]</f>
        <v>108973656</v>
      </c>
      <c r="K221">
        <f>projkotlin_binarytrees[[#This Row],[native_end]]-projkotlin_binarytrees[[#This Row],[native_start]]</f>
        <v>10752</v>
      </c>
      <c r="L221">
        <f>projkotlin_binarytrees[[#This Row],[pss_end]]-projkotlin_binarytrees[[#This Row],[pss_start]]</f>
        <v>109224</v>
      </c>
    </row>
    <row r="222" spans="1:12" x14ac:dyDescent="0.3">
      <c r="A222">
        <v>220</v>
      </c>
      <c r="B222">
        <v>10673</v>
      </c>
      <c r="C222">
        <v>1452</v>
      </c>
      <c r="D222">
        <v>1423120</v>
      </c>
      <c r="E222">
        <v>80623944</v>
      </c>
      <c r="F222">
        <v>6512120</v>
      </c>
      <c r="G222">
        <v>6522352</v>
      </c>
      <c r="H222">
        <v>8408</v>
      </c>
      <c r="I222">
        <v>85964</v>
      </c>
      <c r="J222">
        <f>projkotlin_binarytrees[[#This Row],[runtime_end]]-projkotlin_binarytrees[[#This Row],[runtime_start]]</f>
        <v>79200824</v>
      </c>
      <c r="K222">
        <f>projkotlin_binarytrees[[#This Row],[native_end]]-projkotlin_binarytrees[[#This Row],[native_start]]</f>
        <v>10232</v>
      </c>
      <c r="L222">
        <f>projkotlin_binarytrees[[#This Row],[pss_end]]-projkotlin_binarytrees[[#This Row],[pss_start]]</f>
        <v>77556</v>
      </c>
    </row>
    <row r="223" spans="1:12" x14ac:dyDescent="0.3">
      <c r="A223">
        <v>221</v>
      </c>
      <c r="B223">
        <v>10847</v>
      </c>
      <c r="C223">
        <v>1562</v>
      </c>
      <c r="D223">
        <v>1422984</v>
      </c>
      <c r="E223">
        <v>69219752</v>
      </c>
      <c r="F223">
        <v>6512360</v>
      </c>
      <c r="G223">
        <v>6521840</v>
      </c>
      <c r="H223">
        <v>8400</v>
      </c>
      <c r="I223">
        <v>74810</v>
      </c>
      <c r="J223">
        <f>projkotlin_binarytrees[[#This Row],[runtime_end]]-projkotlin_binarytrees[[#This Row],[runtime_start]]</f>
        <v>67796768</v>
      </c>
      <c r="K223">
        <f>projkotlin_binarytrees[[#This Row],[native_end]]-projkotlin_binarytrees[[#This Row],[native_start]]</f>
        <v>9480</v>
      </c>
      <c r="L223">
        <f>projkotlin_binarytrees[[#This Row],[pss_end]]-projkotlin_binarytrees[[#This Row],[pss_start]]</f>
        <v>66410</v>
      </c>
    </row>
    <row r="224" spans="1:12" x14ac:dyDescent="0.3">
      <c r="A224">
        <v>222</v>
      </c>
      <c r="B224">
        <v>10979</v>
      </c>
      <c r="C224">
        <v>1505</v>
      </c>
      <c r="D224">
        <v>1439368</v>
      </c>
      <c r="E224">
        <v>100115968</v>
      </c>
      <c r="F224">
        <v>6510296</v>
      </c>
      <c r="G224">
        <v>6520912</v>
      </c>
      <c r="H224">
        <v>8392</v>
      </c>
      <c r="I224">
        <v>107094</v>
      </c>
      <c r="J224">
        <f>projkotlin_binarytrees[[#This Row],[runtime_end]]-projkotlin_binarytrees[[#This Row],[runtime_start]]</f>
        <v>98676600</v>
      </c>
      <c r="K224">
        <f>projkotlin_binarytrees[[#This Row],[native_end]]-projkotlin_binarytrees[[#This Row],[native_start]]</f>
        <v>10616</v>
      </c>
      <c r="L224">
        <f>projkotlin_binarytrees[[#This Row],[pss_end]]-projkotlin_binarytrees[[#This Row],[pss_start]]</f>
        <v>98702</v>
      </c>
    </row>
    <row r="225" spans="1:12" x14ac:dyDescent="0.3">
      <c r="A225">
        <v>223</v>
      </c>
      <c r="B225">
        <v>11147</v>
      </c>
      <c r="C225">
        <v>1553</v>
      </c>
      <c r="D225">
        <v>1439368</v>
      </c>
      <c r="E225">
        <v>76031792</v>
      </c>
      <c r="F225">
        <v>6509424</v>
      </c>
      <c r="G225">
        <v>6519512</v>
      </c>
      <c r="H225">
        <v>8384</v>
      </c>
      <c r="I225">
        <v>81468</v>
      </c>
      <c r="J225">
        <f>projkotlin_binarytrees[[#This Row],[runtime_end]]-projkotlin_binarytrees[[#This Row],[runtime_start]]</f>
        <v>74592424</v>
      </c>
      <c r="K225">
        <f>projkotlin_binarytrees[[#This Row],[native_end]]-projkotlin_binarytrees[[#This Row],[native_start]]</f>
        <v>10088</v>
      </c>
      <c r="L225">
        <f>projkotlin_binarytrees[[#This Row],[pss_end]]-projkotlin_binarytrees[[#This Row],[pss_start]]</f>
        <v>73084</v>
      </c>
    </row>
    <row r="226" spans="1:12" x14ac:dyDescent="0.3">
      <c r="A226">
        <v>224</v>
      </c>
      <c r="B226">
        <v>11318</v>
      </c>
      <c r="C226">
        <v>1451</v>
      </c>
      <c r="D226">
        <v>1439368</v>
      </c>
      <c r="E226">
        <v>115923344</v>
      </c>
      <c r="F226">
        <v>6512072</v>
      </c>
      <c r="G226">
        <v>6522224</v>
      </c>
      <c r="H226">
        <v>8396</v>
      </c>
      <c r="I226">
        <v>120432</v>
      </c>
      <c r="J226">
        <f>projkotlin_binarytrees[[#This Row],[runtime_end]]-projkotlin_binarytrees[[#This Row],[runtime_start]]</f>
        <v>114483976</v>
      </c>
      <c r="K226">
        <f>projkotlin_binarytrees[[#This Row],[native_end]]-projkotlin_binarytrees[[#This Row],[native_start]]</f>
        <v>10152</v>
      </c>
      <c r="L226">
        <f>projkotlin_binarytrees[[#This Row],[pss_end]]-projkotlin_binarytrees[[#This Row],[pss_start]]</f>
        <v>112036</v>
      </c>
    </row>
    <row r="227" spans="1:12" x14ac:dyDescent="0.3">
      <c r="A227">
        <v>225</v>
      </c>
      <c r="B227">
        <v>11482</v>
      </c>
      <c r="C227">
        <v>1424</v>
      </c>
      <c r="D227">
        <v>1439504</v>
      </c>
      <c r="E227">
        <v>114146904</v>
      </c>
      <c r="F227">
        <v>6513216</v>
      </c>
      <c r="G227">
        <v>6524168</v>
      </c>
      <c r="H227">
        <v>8412</v>
      </c>
      <c r="I227">
        <v>118721</v>
      </c>
      <c r="J227">
        <f>projkotlin_binarytrees[[#This Row],[runtime_end]]-projkotlin_binarytrees[[#This Row],[runtime_start]]</f>
        <v>112707400</v>
      </c>
      <c r="K227">
        <f>projkotlin_binarytrees[[#This Row],[native_end]]-projkotlin_binarytrees[[#This Row],[native_start]]</f>
        <v>10952</v>
      </c>
      <c r="L227">
        <f>projkotlin_binarytrees[[#This Row],[pss_end]]-projkotlin_binarytrees[[#This Row],[pss_start]]</f>
        <v>110309</v>
      </c>
    </row>
    <row r="228" spans="1:12" x14ac:dyDescent="0.3">
      <c r="A228">
        <v>226</v>
      </c>
      <c r="B228">
        <v>11643</v>
      </c>
      <c r="C228">
        <v>1437</v>
      </c>
      <c r="D228">
        <v>1439368</v>
      </c>
      <c r="E228">
        <v>121015560</v>
      </c>
      <c r="F228">
        <v>6510184</v>
      </c>
      <c r="G228">
        <v>6520704</v>
      </c>
      <c r="H228">
        <v>8385</v>
      </c>
      <c r="I228">
        <v>125393</v>
      </c>
      <c r="J228">
        <f>projkotlin_binarytrees[[#This Row],[runtime_end]]-projkotlin_binarytrees[[#This Row],[runtime_start]]</f>
        <v>119576192</v>
      </c>
      <c r="K228">
        <f>projkotlin_binarytrees[[#This Row],[native_end]]-projkotlin_binarytrees[[#This Row],[native_start]]</f>
        <v>10520</v>
      </c>
      <c r="L228">
        <f>projkotlin_binarytrees[[#This Row],[pss_end]]-projkotlin_binarytrees[[#This Row],[pss_start]]</f>
        <v>117008</v>
      </c>
    </row>
    <row r="229" spans="1:12" x14ac:dyDescent="0.3">
      <c r="A229">
        <v>227</v>
      </c>
      <c r="B229">
        <v>11808</v>
      </c>
      <c r="C229">
        <v>1538</v>
      </c>
      <c r="D229">
        <v>1439368</v>
      </c>
      <c r="E229">
        <v>82963544</v>
      </c>
      <c r="F229">
        <v>6512104</v>
      </c>
      <c r="G229">
        <v>6522160</v>
      </c>
      <c r="H229">
        <v>8406</v>
      </c>
      <c r="I229">
        <v>88266</v>
      </c>
      <c r="J229">
        <f>projkotlin_binarytrees[[#This Row],[runtime_end]]-projkotlin_binarytrees[[#This Row],[runtime_start]]</f>
        <v>81524176</v>
      </c>
      <c r="K229">
        <f>projkotlin_binarytrees[[#This Row],[native_end]]-projkotlin_binarytrees[[#This Row],[native_start]]</f>
        <v>10056</v>
      </c>
      <c r="L229">
        <f>projkotlin_binarytrees[[#This Row],[pss_end]]-projkotlin_binarytrees[[#This Row],[pss_start]]</f>
        <v>79860</v>
      </c>
    </row>
    <row r="230" spans="1:12" x14ac:dyDescent="0.3">
      <c r="A230">
        <v>228</v>
      </c>
      <c r="B230">
        <v>11973</v>
      </c>
      <c r="C230">
        <v>1406</v>
      </c>
      <c r="D230">
        <v>1455888</v>
      </c>
      <c r="E230">
        <v>106247528</v>
      </c>
      <c r="F230">
        <v>6511328</v>
      </c>
      <c r="G230">
        <v>6521752</v>
      </c>
      <c r="H230">
        <v>8402</v>
      </c>
      <c r="I230">
        <v>110977</v>
      </c>
      <c r="J230">
        <f>projkotlin_binarytrees[[#This Row],[runtime_end]]-projkotlin_binarytrees[[#This Row],[runtime_start]]</f>
        <v>104791640</v>
      </c>
      <c r="K230">
        <f>projkotlin_binarytrees[[#This Row],[native_end]]-projkotlin_binarytrees[[#This Row],[native_start]]</f>
        <v>10424</v>
      </c>
      <c r="L230">
        <f>projkotlin_binarytrees[[#This Row],[pss_end]]-projkotlin_binarytrees[[#This Row],[pss_start]]</f>
        <v>102575</v>
      </c>
    </row>
    <row r="231" spans="1:12" x14ac:dyDescent="0.3">
      <c r="A231">
        <v>229</v>
      </c>
      <c r="B231">
        <v>12149</v>
      </c>
      <c r="C231">
        <v>1548</v>
      </c>
      <c r="D231">
        <v>1423120</v>
      </c>
      <c r="E231">
        <v>77571688</v>
      </c>
      <c r="F231">
        <v>6512152</v>
      </c>
      <c r="G231">
        <v>6522768</v>
      </c>
      <c r="H231">
        <v>8414</v>
      </c>
      <c r="I231">
        <v>83020</v>
      </c>
      <c r="J231">
        <f>projkotlin_binarytrees[[#This Row],[runtime_end]]-projkotlin_binarytrees[[#This Row],[runtime_start]]</f>
        <v>76148568</v>
      </c>
      <c r="K231">
        <f>projkotlin_binarytrees[[#This Row],[native_end]]-projkotlin_binarytrees[[#This Row],[native_start]]</f>
        <v>10616</v>
      </c>
      <c r="L231">
        <f>projkotlin_binarytrees[[#This Row],[pss_end]]-projkotlin_binarytrees[[#This Row],[pss_start]]</f>
        <v>74606</v>
      </c>
    </row>
    <row r="232" spans="1:12" x14ac:dyDescent="0.3">
      <c r="A232">
        <v>230</v>
      </c>
      <c r="B232">
        <v>12308</v>
      </c>
      <c r="C232">
        <v>1721</v>
      </c>
      <c r="D232">
        <v>1439504</v>
      </c>
      <c r="E232">
        <v>85261488</v>
      </c>
      <c r="F232">
        <v>6512264</v>
      </c>
      <c r="G232">
        <v>6522288</v>
      </c>
      <c r="H232">
        <v>8416</v>
      </c>
      <c r="I232">
        <v>90540</v>
      </c>
      <c r="J232">
        <f>projkotlin_binarytrees[[#This Row],[runtime_end]]-projkotlin_binarytrees[[#This Row],[runtime_start]]</f>
        <v>83821984</v>
      </c>
      <c r="K232">
        <f>projkotlin_binarytrees[[#This Row],[native_end]]-projkotlin_binarytrees[[#This Row],[native_start]]</f>
        <v>10024</v>
      </c>
      <c r="L232">
        <f>projkotlin_binarytrees[[#This Row],[pss_end]]-projkotlin_binarytrees[[#This Row],[pss_start]]</f>
        <v>82124</v>
      </c>
    </row>
    <row r="233" spans="1:12" x14ac:dyDescent="0.3">
      <c r="A233">
        <v>231</v>
      </c>
      <c r="B233">
        <v>12476</v>
      </c>
      <c r="C233">
        <v>1416</v>
      </c>
      <c r="D233">
        <v>1439504</v>
      </c>
      <c r="E233">
        <v>124908360</v>
      </c>
      <c r="F233">
        <v>6513216</v>
      </c>
      <c r="G233">
        <v>6524056</v>
      </c>
      <c r="H233">
        <v>8416</v>
      </c>
      <c r="I233">
        <v>129999</v>
      </c>
      <c r="J233">
        <f>projkotlin_binarytrees[[#This Row],[runtime_end]]-projkotlin_binarytrees[[#This Row],[runtime_start]]</f>
        <v>123468856</v>
      </c>
      <c r="K233">
        <f>projkotlin_binarytrees[[#This Row],[native_end]]-projkotlin_binarytrees[[#This Row],[native_start]]</f>
        <v>10840</v>
      </c>
      <c r="L233">
        <f>projkotlin_binarytrees[[#This Row],[pss_end]]-projkotlin_binarytrees[[#This Row],[pss_start]]</f>
        <v>121583</v>
      </c>
    </row>
    <row r="234" spans="1:12" x14ac:dyDescent="0.3">
      <c r="A234">
        <v>232</v>
      </c>
      <c r="B234">
        <v>12563</v>
      </c>
      <c r="C234">
        <v>1484</v>
      </c>
      <c r="D234">
        <v>1439504</v>
      </c>
      <c r="E234">
        <v>123245096</v>
      </c>
      <c r="F234">
        <v>6512120</v>
      </c>
      <c r="G234">
        <v>6522608</v>
      </c>
      <c r="H234">
        <v>8413</v>
      </c>
      <c r="I234">
        <v>127585</v>
      </c>
      <c r="J234">
        <f>projkotlin_binarytrees[[#This Row],[runtime_end]]-projkotlin_binarytrees[[#This Row],[runtime_start]]</f>
        <v>121805592</v>
      </c>
      <c r="K234">
        <f>projkotlin_binarytrees[[#This Row],[native_end]]-projkotlin_binarytrees[[#This Row],[native_start]]</f>
        <v>10488</v>
      </c>
      <c r="L234">
        <f>projkotlin_binarytrees[[#This Row],[pss_end]]-projkotlin_binarytrees[[#This Row],[pss_start]]</f>
        <v>119172</v>
      </c>
    </row>
    <row r="235" spans="1:12" x14ac:dyDescent="0.3">
      <c r="A235">
        <v>233</v>
      </c>
      <c r="B235">
        <v>12729</v>
      </c>
      <c r="C235">
        <v>1646</v>
      </c>
      <c r="D235">
        <v>1423120</v>
      </c>
      <c r="E235">
        <v>135148296</v>
      </c>
      <c r="F235">
        <v>6513536</v>
      </c>
      <c r="G235">
        <v>6523312</v>
      </c>
      <c r="H235">
        <v>8364</v>
      </c>
      <c r="I235">
        <v>140309</v>
      </c>
      <c r="J235">
        <f>projkotlin_binarytrees[[#This Row],[runtime_end]]-projkotlin_binarytrees[[#This Row],[runtime_start]]</f>
        <v>133725176</v>
      </c>
      <c r="K235">
        <f>projkotlin_binarytrees[[#This Row],[native_end]]-projkotlin_binarytrees[[#This Row],[native_start]]</f>
        <v>9776</v>
      </c>
      <c r="L235">
        <f>projkotlin_binarytrees[[#This Row],[pss_end]]-projkotlin_binarytrees[[#This Row],[pss_start]]</f>
        <v>131945</v>
      </c>
    </row>
    <row r="236" spans="1:12" x14ac:dyDescent="0.3">
      <c r="A236">
        <v>234</v>
      </c>
      <c r="B236">
        <v>12908</v>
      </c>
      <c r="C236">
        <v>1500</v>
      </c>
      <c r="D236">
        <v>1439368</v>
      </c>
      <c r="E236">
        <v>102507736</v>
      </c>
      <c r="F236">
        <v>6512104</v>
      </c>
      <c r="G236">
        <v>6523016</v>
      </c>
      <c r="H236">
        <v>8408</v>
      </c>
      <c r="I236">
        <v>110652</v>
      </c>
      <c r="J236">
        <f>projkotlin_binarytrees[[#This Row],[runtime_end]]-projkotlin_binarytrees[[#This Row],[runtime_start]]</f>
        <v>101068368</v>
      </c>
      <c r="K236">
        <f>projkotlin_binarytrees[[#This Row],[native_end]]-projkotlin_binarytrees[[#This Row],[native_start]]</f>
        <v>10912</v>
      </c>
      <c r="L236">
        <f>projkotlin_binarytrees[[#This Row],[pss_end]]-projkotlin_binarytrees[[#This Row],[pss_start]]</f>
        <v>102244</v>
      </c>
    </row>
    <row r="237" spans="1:12" x14ac:dyDescent="0.3">
      <c r="A237">
        <v>235</v>
      </c>
      <c r="B237">
        <v>12997</v>
      </c>
      <c r="C237">
        <v>1566</v>
      </c>
      <c r="D237">
        <v>1423120</v>
      </c>
      <c r="E237">
        <v>108676600</v>
      </c>
      <c r="F237">
        <v>6509760</v>
      </c>
      <c r="G237">
        <v>6520216</v>
      </c>
      <c r="H237">
        <v>8398</v>
      </c>
      <c r="I237">
        <v>113382</v>
      </c>
      <c r="J237">
        <f>projkotlin_binarytrees[[#This Row],[runtime_end]]-projkotlin_binarytrees[[#This Row],[runtime_start]]</f>
        <v>107253480</v>
      </c>
      <c r="K237">
        <f>projkotlin_binarytrees[[#This Row],[native_end]]-projkotlin_binarytrees[[#This Row],[native_start]]</f>
        <v>10456</v>
      </c>
      <c r="L237">
        <f>projkotlin_binarytrees[[#This Row],[pss_end]]-projkotlin_binarytrees[[#This Row],[pss_start]]</f>
        <v>104984</v>
      </c>
    </row>
    <row r="238" spans="1:12" x14ac:dyDescent="0.3">
      <c r="A238">
        <v>236</v>
      </c>
      <c r="B238">
        <v>13308</v>
      </c>
      <c r="C238">
        <v>1801</v>
      </c>
      <c r="D238">
        <v>1423120</v>
      </c>
      <c r="E238">
        <v>98791120</v>
      </c>
      <c r="F238">
        <v>6510376</v>
      </c>
      <c r="G238">
        <v>6521120</v>
      </c>
      <c r="H238">
        <v>8309</v>
      </c>
      <c r="I238">
        <v>103693</v>
      </c>
      <c r="J238">
        <f>projkotlin_binarytrees[[#This Row],[runtime_end]]-projkotlin_binarytrees[[#This Row],[runtime_start]]</f>
        <v>97368000</v>
      </c>
      <c r="K238">
        <f>projkotlin_binarytrees[[#This Row],[native_end]]-projkotlin_binarytrees[[#This Row],[native_start]]</f>
        <v>10744</v>
      </c>
      <c r="L238">
        <f>projkotlin_binarytrees[[#This Row],[pss_end]]-projkotlin_binarytrees[[#This Row],[pss_start]]</f>
        <v>95384</v>
      </c>
    </row>
    <row r="239" spans="1:12" x14ac:dyDescent="0.3">
      <c r="A239">
        <v>237</v>
      </c>
      <c r="B239">
        <v>13432</v>
      </c>
      <c r="C239">
        <v>1527</v>
      </c>
      <c r="D239">
        <v>1422984</v>
      </c>
      <c r="E239">
        <v>101545776</v>
      </c>
      <c r="F239">
        <v>6511992</v>
      </c>
      <c r="G239">
        <v>6523240</v>
      </c>
      <c r="H239">
        <v>8367</v>
      </c>
      <c r="I239">
        <v>108582</v>
      </c>
      <c r="J239">
        <f>projkotlin_binarytrees[[#This Row],[runtime_end]]-projkotlin_binarytrees[[#This Row],[runtime_start]]</f>
        <v>100122792</v>
      </c>
      <c r="K239">
        <f>projkotlin_binarytrees[[#This Row],[native_end]]-projkotlin_binarytrees[[#This Row],[native_start]]</f>
        <v>11248</v>
      </c>
      <c r="L239">
        <f>projkotlin_binarytrees[[#This Row],[pss_end]]-projkotlin_binarytrees[[#This Row],[pss_start]]</f>
        <v>100215</v>
      </c>
    </row>
    <row r="240" spans="1:12" x14ac:dyDescent="0.3">
      <c r="A240">
        <v>238</v>
      </c>
      <c r="B240">
        <v>13591</v>
      </c>
      <c r="C240">
        <v>1659</v>
      </c>
      <c r="D240">
        <v>1422984</v>
      </c>
      <c r="E240">
        <v>84268352</v>
      </c>
      <c r="F240">
        <v>6511992</v>
      </c>
      <c r="G240">
        <v>6522544</v>
      </c>
      <c r="H240">
        <v>8367</v>
      </c>
      <c r="I240">
        <v>89494</v>
      </c>
      <c r="J240">
        <f>projkotlin_binarytrees[[#This Row],[runtime_end]]-projkotlin_binarytrees[[#This Row],[runtime_start]]</f>
        <v>82845368</v>
      </c>
      <c r="K240">
        <f>projkotlin_binarytrees[[#This Row],[native_end]]-projkotlin_binarytrees[[#This Row],[native_start]]</f>
        <v>10552</v>
      </c>
      <c r="L240">
        <f>projkotlin_binarytrees[[#This Row],[pss_end]]-projkotlin_binarytrees[[#This Row],[pss_start]]</f>
        <v>81127</v>
      </c>
    </row>
    <row r="241" spans="1:12" x14ac:dyDescent="0.3">
      <c r="A241">
        <v>239</v>
      </c>
      <c r="B241">
        <v>13756</v>
      </c>
      <c r="C241">
        <v>1445</v>
      </c>
      <c r="D241">
        <v>1422984</v>
      </c>
      <c r="E241">
        <v>97252040</v>
      </c>
      <c r="F241">
        <v>6510216</v>
      </c>
      <c r="G241">
        <v>6521088</v>
      </c>
      <c r="H241">
        <v>8357</v>
      </c>
      <c r="I241">
        <v>102141</v>
      </c>
      <c r="J241">
        <f>projkotlin_binarytrees[[#This Row],[runtime_end]]-projkotlin_binarytrees[[#This Row],[runtime_start]]</f>
        <v>95829056</v>
      </c>
      <c r="K241">
        <f>projkotlin_binarytrees[[#This Row],[native_end]]-projkotlin_binarytrees[[#This Row],[native_start]]</f>
        <v>10872</v>
      </c>
      <c r="L241">
        <f>projkotlin_binarytrees[[#This Row],[pss_end]]-projkotlin_binarytrees[[#This Row],[pss_start]]</f>
        <v>93784</v>
      </c>
    </row>
    <row r="242" spans="1:12" x14ac:dyDescent="0.3">
      <c r="A242">
        <v>240</v>
      </c>
      <c r="B242">
        <v>13921</v>
      </c>
      <c r="C242">
        <v>1576</v>
      </c>
      <c r="D242">
        <v>1439504</v>
      </c>
      <c r="E242">
        <v>71640408</v>
      </c>
      <c r="F242">
        <v>6513248</v>
      </c>
      <c r="G242">
        <v>6523400</v>
      </c>
      <c r="H242">
        <v>8377</v>
      </c>
      <c r="I242">
        <v>77193</v>
      </c>
      <c r="J242">
        <f>projkotlin_binarytrees[[#This Row],[runtime_end]]-projkotlin_binarytrees[[#This Row],[runtime_start]]</f>
        <v>70200904</v>
      </c>
      <c r="K242">
        <f>projkotlin_binarytrees[[#This Row],[native_end]]-projkotlin_binarytrees[[#This Row],[native_start]]</f>
        <v>10152</v>
      </c>
      <c r="L242">
        <f>projkotlin_binarytrees[[#This Row],[pss_end]]-projkotlin_binarytrees[[#This Row],[pss_start]]</f>
        <v>68816</v>
      </c>
    </row>
    <row r="243" spans="1:12" x14ac:dyDescent="0.3">
      <c r="A243">
        <v>241</v>
      </c>
      <c r="B243">
        <v>14084</v>
      </c>
      <c r="C243">
        <v>1438</v>
      </c>
      <c r="D243">
        <v>1423120</v>
      </c>
      <c r="E243">
        <v>77485304</v>
      </c>
      <c r="F243">
        <v>6510376</v>
      </c>
      <c r="G243">
        <v>6523864</v>
      </c>
      <c r="H243">
        <v>8361</v>
      </c>
      <c r="I243">
        <v>82888</v>
      </c>
      <c r="J243">
        <f>projkotlin_binarytrees[[#This Row],[runtime_end]]-projkotlin_binarytrees[[#This Row],[runtime_start]]</f>
        <v>76062184</v>
      </c>
      <c r="K243">
        <f>projkotlin_binarytrees[[#This Row],[native_end]]-projkotlin_binarytrees[[#This Row],[native_start]]</f>
        <v>13488</v>
      </c>
      <c r="L243">
        <f>projkotlin_binarytrees[[#This Row],[pss_end]]-projkotlin_binarytrees[[#This Row],[pss_start]]</f>
        <v>74527</v>
      </c>
    </row>
    <row r="244" spans="1:12" x14ac:dyDescent="0.3">
      <c r="A244">
        <v>242</v>
      </c>
      <c r="B244">
        <v>14169</v>
      </c>
      <c r="C244">
        <v>1490</v>
      </c>
      <c r="D244">
        <v>1423120</v>
      </c>
      <c r="E244">
        <v>79704616</v>
      </c>
      <c r="F244">
        <v>6512184</v>
      </c>
      <c r="G244">
        <v>6522640</v>
      </c>
      <c r="H244">
        <v>8377</v>
      </c>
      <c r="I244">
        <v>85028</v>
      </c>
      <c r="J244">
        <f>projkotlin_binarytrees[[#This Row],[runtime_end]]-projkotlin_binarytrees[[#This Row],[runtime_start]]</f>
        <v>78281496</v>
      </c>
      <c r="K244">
        <f>projkotlin_binarytrees[[#This Row],[native_end]]-projkotlin_binarytrees[[#This Row],[native_start]]</f>
        <v>10456</v>
      </c>
      <c r="L244">
        <f>projkotlin_binarytrees[[#This Row],[pss_end]]-projkotlin_binarytrees[[#This Row],[pss_start]]</f>
        <v>76651</v>
      </c>
    </row>
    <row r="245" spans="1:12" x14ac:dyDescent="0.3">
      <c r="A245">
        <v>243</v>
      </c>
      <c r="B245">
        <v>14332</v>
      </c>
      <c r="C245">
        <v>1466</v>
      </c>
      <c r="D245">
        <v>1423120</v>
      </c>
      <c r="E245">
        <v>114071928</v>
      </c>
      <c r="F245">
        <v>6512152</v>
      </c>
      <c r="G245">
        <v>6522224</v>
      </c>
      <c r="H245">
        <v>8377</v>
      </c>
      <c r="I245">
        <v>118585</v>
      </c>
      <c r="J245">
        <f>projkotlin_binarytrees[[#This Row],[runtime_end]]-projkotlin_binarytrees[[#This Row],[runtime_start]]</f>
        <v>112648808</v>
      </c>
      <c r="K245">
        <f>projkotlin_binarytrees[[#This Row],[native_end]]-projkotlin_binarytrees[[#This Row],[native_start]]</f>
        <v>10072</v>
      </c>
      <c r="L245">
        <f>projkotlin_binarytrees[[#This Row],[pss_end]]-projkotlin_binarytrees[[#This Row],[pss_start]]</f>
        <v>110208</v>
      </c>
    </row>
    <row r="246" spans="1:12" x14ac:dyDescent="0.3">
      <c r="A246">
        <v>244</v>
      </c>
      <c r="B246">
        <v>14496</v>
      </c>
      <c r="C246">
        <v>1544</v>
      </c>
      <c r="D246">
        <v>1439504</v>
      </c>
      <c r="E246">
        <v>78563400</v>
      </c>
      <c r="F246">
        <v>6512264</v>
      </c>
      <c r="G246">
        <v>6521872</v>
      </c>
      <c r="H246">
        <v>8373</v>
      </c>
      <c r="I246">
        <v>83928</v>
      </c>
      <c r="J246">
        <f>projkotlin_binarytrees[[#This Row],[runtime_end]]-projkotlin_binarytrees[[#This Row],[runtime_start]]</f>
        <v>77123896</v>
      </c>
      <c r="K246">
        <f>projkotlin_binarytrees[[#This Row],[native_end]]-projkotlin_binarytrees[[#This Row],[native_start]]</f>
        <v>9608</v>
      </c>
      <c r="L246">
        <f>projkotlin_binarytrees[[#This Row],[pss_end]]-projkotlin_binarytrees[[#This Row],[pss_start]]</f>
        <v>75555</v>
      </c>
    </row>
    <row r="247" spans="1:12" x14ac:dyDescent="0.3">
      <c r="A247">
        <v>245</v>
      </c>
      <c r="B247">
        <v>14661</v>
      </c>
      <c r="C247">
        <v>1575</v>
      </c>
      <c r="D247">
        <v>1439368</v>
      </c>
      <c r="E247">
        <v>91527152</v>
      </c>
      <c r="F247">
        <v>6512360</v>
      </c>
      <c r="G247">
        <v>6522672</v>
      </c>
      <c r="H247">
        <v>8365</v>
      </c>
      <c r="I247">
        <v>96593</v>
      </c>
      <c r="J247">
        <f>projkotlin_binarytrees[[#This Row],[runtime_end]]-projkotlin_binarytrees[[#This Row],[runtime_start]]</f>
        <v>90087784</v>
      </c>
      <c r="K247">
        <f>projkotlin_binarytrees[[#This Row],[native_end]]-projkotlin_binarytrees[[#This Row],[native_start]]</f>
        <v>10312</v>
      </c>
      <c r="L247">
        <f>projkotlin_binarytrees[[#This Row],[pss_end]]-projkotlin_binarytrees[[#This Row],[pss_start]]</f>
        <v>88228</v>
      </c>
    </row>
    <row r="248" spans="1:12" x14ac:dyDescent="0.3">
      <c r="A248">
        <v>246</v>
      </c>
      <c r="B248">
        <v>14831</v>
      </c>
      <c r="C248">
        <v>1592</v>
      </c>
      <c r="D248">
        <v>1422984</v>
      </c>
      <c r="E248">
        <v>78932896</v>
      </c>
      <c r="F248">
        <v>6511120</v>
      </c>
      <c r="G248">
        <v>6524224</v>
      </c>
      <c r="H248">
        <v>8369</v>
      </c>
      <c r="I248">
        <v>84293</v>
      </c>
      <c r="J248">
        <f>projkotlin_binarytrees[[#This Row],[runtime_end]]-projkotlin_binarytrees[[#This Row],[runtime_start]]</f>
        <v>77509912</v>
      </c>
      <c r="K248">
        <f>projkotlin_binarytrees[[#This Row],[native_end]]-projkotlin_binarytrees[[#This Row],[native_start]]</f>
        <v>13104</v>
      </c>
      <c r="L248">
        <f>projkotlin_binarytrees[[#This Row],[pss_end]]-projkotlin_binarytrees[[#This Row],[pss_start]]</f>
        <v>75924</v>
      </c>
    </row>
    <row r="249" spans="1:12" x14ac:dyDescent="0.3">
      <c r="A249">
        <v>247</v>
      </c>
      <c r="B249">
        <v>14999</v>
      </c>
      <c r="C249">
        <v>1525</v>
      </c>
      <c r="D249">
        <v>1423120</v>
      </c>
      <c r="E249">
        <v>93153672</v>
      </c>
      <c r="F249">
        <v>6512216</v>
      </c>
      <c r="G249">
        <v>6522288</v>
      </c>
      <c r="H249">
        <v>8377</v>
      </c>
      <c r="I249">
        <v>98155</v>
      </c>
      <c r="J249">
        <f>projkotlin_binarytrees[[#This Row],[runtime_end]]-projkotlin_binarytrees[[#This Row],[runtime_start]]</f>
        <v>91730552</v>
      </c>
      <c r="K249">
        <f>projkotlin_binarytrees[[#This Row],[native_end]]-projkotlin_binarytrees[[#This Row],[native_start]]</f>
        <v>10072</v>
      </c>
      <c r="L249">
        <f>projkotlin_binarytrees[[#This Row],[pss_end]]-projkotlin_binarytrees[[#This Row],[pss_start]]</f>
        <v>89778</v>
      </c>
    </row>
    <row r="250" spans="1:12" x14ac:dyDescent="0.3">
      <c r="A250">
        <v>248</v>
      </c>
      <c r="B250">
        <v>15169</v>
      </c>
      <c r="C250">
        <v>1610</v>
      </c>
      <c r="D250">
        <v>1423120</v>
      </c>
      <c r="E250">
        <v>117821944</v>
      </c>
      <c r="F250">
        <v>6512216</v>
      </c>
      <c r="G250">
        <v>6523576</v>
      </c>
      <c r="H250">
        <v>8380</v>
      </c>
      <c r="I250">
        <v>124733</v>
      </c>
      <c r="J250">
        <f>projkotlin_binarytrees[[#This Row],[runtime_end]]-projkotlin_binarytrees[[#This Row],[runtime_start]]</f>
        <v>116398824</v>
      </c>
      <c r="K250">
        <f>projkotlin_binarytrees[[#This Row],[native_end]]-projkotlin_binarytrees[[#This Row],[native_start]]</f>
        <v>11360</v>
      </c>
      <c r="L250">
        <f>projkotlin_binarytrees[[#This Row],[pss_end]]-projkotlin_binarytrees[[#This Row],[pss_start]]</f>
        <v>116353</v>
      </c>
    </row>
    <row r="251" spans="1:12" x14ac:dyDescent="0.3">
      <c r="A251">
        <v>249</v>
      </c>
      <c r="B251">
        <v>15339</v>
      </c>
      <c r="C251">
        <v>1501</v>
      </c>
      <c r="D251">
        <v>1423120</v>
      </c>
      <c r="E251">
        <v>83693000</v>
      </c>
      <c r="F251">
        <v>6512152</v>
      </c>
      <c r="G251">
        <v>6522480</v>
      </c>
      <c r="H251">
        <v>8376</v>
      </c>
      <c r="I251">
        <v>88933</v>
      </c>
      <c r="J251">
        <f>projkotlin_binarytrees[[#This Row],[runtime_end]]-projkotlin_binarytrees[[#This Row],[runtime_start]]</f>
        <v>82269880</v>
      </c>
      <c r="K251">
        <f>projkotlin_binarytrees[[#This Row],[native_end]]-projkotlin_binarytrees[[#This Row],[native_start]]</f>
        <v>10328</v>
      </c>
      <c r="L251">
        <f>projkotlin_binarytrees[[#This Row],[pss_end]]-projkotlin_binarytrees[[#This Row],[pss_start]]</f>
        <v>80557</v>
      </c>
    </row>
    <row r="252" spans="1:12" x14ac:dyDescent="0.3">
      <c r="A252">
        <v>250</v>
      </c>
      <c r="B252">
        <v>15490</v>
      </c>
      <c r="C252">
        <v>1530</v>
      </c>
      <c r="D252">
        <v>1439720</v>
      </c>
      <c r="E252">
        <v>99254728</v>
      </c>
      <c r="F252">
        <v>6512520</v>
      </c>
      <c r="G252">
        <v>6525160</v>
      </c>
      <c r="H252">
        <v>8384</v>
      </c>
      <c r="I252">
        <v>104157</v>
      </c>
      <c r="J252">
        <f>projkotlin_binarytrees[[#This Row],[runtime_end]]-projkotlin_binarytrees[[#This Row],[runtime_start]]</f>
        <v>97815008</v>
      </c>
      <c r="K252">
        <f>projkotlin_binarytrees[[#This Row],[native_end]]-projkotlin_binarytrees[[#This Row],[native_start]]</f>
        <v>12640</v>
      </c>
      <c r="L252">
        <f>projkotlin_binarytrees[[#This Row],[pss_end]]-projkotlin_binarytrees[[#This Row],[pss_start]]</f>
        <v>95773</v>
      </c>
    </row>
    <row r="253" spans="1:12" x14ac:dyDescent="0.3">
      <c r="A253">
        <v>251</v>
      </c>
      <c r="B253">
        <v>15658</v>
      </c>
      <c r="C253">
        <v>1523</v>
      </c>
      <c r="D253">
        <v>1439368</v>
      </c>
      <c r="E253">
        <v>117313120</v>
      </c>
      <c r="F253">
        <v>6512360</v>
      </c>
      <c r="G253">
        <v>6522760</v>
      </c>
      <c r="H253">
        <v>8371</v>
      </c>
      <c r="I253">
        <v>124828</v>
      </c>
      <c r="J253">
        <f>projkotlin_binarytrees[[#This Row],[runtime_end]]-projkotlin_binarytrees[[#This Row],[runtime_start]]</f>
        <v>115873752</v>
      </c>
      <c r="K253">
        <f>projkotlin_binarytrees[[#This Row],[native_end]]-projkotlin_binarytrees[[#This Row],[native_start]]</f>
        <v>10400</v>
      </c>
      <c r="L253">
        <f>projkotlin_binarytrees[[#This Row],[pss_end]]-projkotlin_binarytrees[[#This Row],[pss_start]]</f>
        <v>116457</v>
      </c>
    </row>
    <row r="254" spans="1:12" x14ac:dyDescent="0.3">
      <c r="A254">
        <v>252</v>
      </c>
      <c r="B254">
        <v>15820</v>
      </c>
      <c r="C254">
        <v>1603</v>
      </c>
      <c r="D254">
        <v>1423208</v>
      </c>
      <c r="E254">
        <v>67783000</v>
      </c>
      <c r="F254">
        <v>6520872</v>
      </c>
      <c r="G254">
        <v>6521320</v>
      </c>
      <c r="H254">
        <v>8370</v>
      </c>
      <c r="I254">
        <v>73420</v>
      </c>
      <c r="J254">
        <f>projkotlin_binarytrees[[#This Row],[runtime_end]]-projkotlin_binarytrees[[#This Row],[runtime_start]]</f>
        <v>66359792</v>
      </c>
      <c r="K254">
        <f>projkotlin_binarytrees[[#This Row],[native_end]]-projkotlin_binarytrees[[#This Row],[native_start]]</f>
        <v>448</v>
      </c>
      <c r="L254">
        <f>projkotlin_binarytrees[[#This Row],[pss_end]]-projkotlin_binarytrees[[#This Row],[pss_start]]</f>
        <v>65050</v>
      </c>
    </row>
    <row r="255" spans="1:12" x14ac:dyDescent="0.3">
      <c r="A255">
        <v>253</v>
      </c>
      <c r="B255">
        <v>15994</v>
      </c>
      <c r="C255">
        <v>1476</v>
      </c>
      <c r="D255">
        <v>1423120</v>
      </c>
      <c r="E255">
        <v>112022008</v>
      </c>
      <c r="F255">
        <v>6512152</v>
      </c>
      <c r="G255">
        <v>6522768</v>
      </c>
      <c r="H255">
        <v>8383</v>
      </c>
      <c r="I255">
        <v>116605</v>
      </c>
      <c r="J255">
        <f>projkotlin_binarytrees[[#This Row],[runtime_end]]-projkotlin_binarytrees[[#This Row],[runtime_start]]</f>
        <v>110598888</v>
      </c>
      <c r="K255">
        <f>projkotlin_binarytrees[[#This Row],[native_end]]-projkotlin_binarytrees[[#This Row],[native_start]]</f>
        <v>10616</v>
      </c>
      <c r="L255">
        <f>projkotlin_binarytrees[[#This Row],[pss_end]]-projkotlin_binarytrees[[#This Row],[pss_start]]</f>
        <v>108222</v>
      </c>
    </row>
    <row r="256" spans="1:12" x14ac:dyDescent="0.3">
      <c r="A256">
        <v>254</v>
      </c>
      <c r="B256">
        <v>16158</v>
      </c>
      <c r="C256">
        <v>1401</v>
      </c>
      <c r="D256">
        <v>1439368</v>
      </c>
      <c r="E256">
        <v>101691120</v>
      </c>
      <c r="F256">
        <v>6512104</v>
      </c>
      <c r="G256">
        <v>6523168</v>
      </c>
      <c r="H256">
        <v>8372</v>
      </c>
      <c r="I256">
        <v>107406</v>
      </c>
      <c r="J256">
        <f>projkotlin_binarytrees[[#This Row],[runtime_end]]-projkotlin_binarytrees[[#This Row],[runtime_start]]</f>
        <v>100251752</v>
      </c>
      <c r="K256">
        <f>projkotlin_binarytrees[[#This Row],[native_end]]-projkotlin_binarytrees[[#This Row],[native_start]]</f>
        <v>11064</v>
      </c>
      <c r="L256">
        <f>projkotlin_binarytrees[[#This Row],[pss_end]]-projkotlin_binarytrees[[#This Row],[pss_start]]</f>
        <v>99034</v>
      </c>
    </row>
    <row r="257" spans="1:12" x14ac:dyDescent="0.3">
      <c r="A257">
        <v>255</v>
      </c>
      <c r="B257">
        <v>16311</v>
      </c>
      <c r="C257">
        <v>1470</v>
      </c>
      <c r="D257">
        <v>1439368</v>
      </c>
      <c r="E257">
        <v>112593808</v>
      </c>
      <c r="F257">
        <v>6511120</v>
      </c>
      <c r="G257">
        <v>6521992</v>
      </c>
      <c r="H257">
        <v>8376</v>
      </c>
      <c r="I257">
        <v>117157</v>
      </c>
      <c r="J257">
        <f>projkotlin_binarytrees[[#This Row],[runtime_end]]-projkotlin_binarytrees[[#This Row],[runtime_start]]</f>
        <v>111154440</v>
      </c>
      <c r="K257">
        <f>projkotlin_binarytrees[[#This Row],[native_end]]-projkotlin_binarytrees[[#This Row],[native_start]]</f>
        <v>10872</v>
      </c>
      <c r="L257">
        <f>projkotlin_binarytrees[[#This Row],[pss_end]]-projkotlin_binarytrees[[#This Row],[pss_start]]</f>
        <v>108781</v>
      </c>
    </row>
    <row r="258" spans="1:12" x14ac:dyDescent="0.3">
      <c r="A258">
        <v>256</v>
      </c>
      <c r="B258">
        <v>16461</v>
      </c>
      <c r="C258">
        <v>1450</v>
      </c>
      <c r="D258">
        <v>1423120</v>
      </c>
      <c r="E258">
        <v>116206416</v>
      </c>
      <c r="F258">
        <v>6512152</v>
      </c>
      <c r="G258">
        <v>6523440</v>
      </c>
      <c r="H258">
        <v>8380</v>
      </c>
      <c r="I258">
        <v>121548</v>
      </c>
      <c r="J258">
        <f>projkotlin_binarytrees[[#This Row],[runtime_end]]-projkotlin_binarytrees[[#This Row],[runtime_start]]</f>
        <v>114783296</v>
      </c>
      <c r="K258">
        <f>projkotlin_binarytrees[[#This Row],[native_end]]-projkotlin_binarytrees[[#This Row],[native_start]]</f>
        <v>11288</v>
      </c>
      <c r="L258">
        <f>projkotlin_binarytrees[[#This Row],[pss_end]]-projkotlin_binarytrees[[#This Row],[pss_start]]</f>
        <v>113168</v>
      </c>
    </row>
    <row r="259" spans="1:12" x14ac:dyDescent="0.3">
      <c r="A259">
        <v>257</v>
      </c>
      <c r="B259">
        <v>16627</v>
      </c>
      <c r="C259">
        <v>1625</v>
      </c>
      <c r="D259">
        <v>1423120</v>
      </c>
      <c r="E259">
        <v>104536408</v>
      </c>
      <c r="F259">
        <v>6512152</v>
      </c>
      <c r="G259">
        <v>6522832</v>
      </c>
      <c r="H259">
        <v>8330</v>
      </c>
      <c r="I259">
        <v>109308</v>
      </c>
      <c r="J259">
        <f>projkotlin_binarytrees[[#This Row],[runtime_end]]-projkotlin_binarytrees[[#This Row],[runtime_start]]</f>
        <v>103113288</v>
      </c>
      <c r="K259">
        <f>projkotlin_binarytrees[[#This Row],[native_end]]-projkotlin_binarytrees[[#This Row],[native_start]]</f>
        <v>10680</v>
      </c>
      <c r="L259">
        <f>projkotlin_binarytrees[[#This Row],[pss_end]]-projkotlin_binarytrees[[#This Row],[pss_start]]</f>
        <v>100978</v>
      </c>
    </row>
    <row r="260" spans="1:12" x14ac:dyDescent="0.3">
      <c r="A260">
        <v>258</v>
      </c>
      <c r="B260">
        <v>16786</v>
      </c>
      <c r="C260">
        <v>1454</v>
      </c>
      <c r="D260">
        <v>1422984</v>
      </c>
      <c r="E260">
        <v>120739984</v>
      </c>
      <c r="F260">
        <v>6512104</v>
      </c>
      <c r="G260">
        <v>6521840</v>
      </c>
      <c r="H260">
        <v>8375</v>
      </c>
      <c r="I260">
        <v>125099</v>
      </c>
      <c r="J260">
        <f>projkotlin_binarytrees[[#This Row],[runtime_end]]-projkotlin_binarytrees[[#This Row],[runtime_start]]</f>
        <v>119317000</v>
      </c>
      <c r="K260">
        <f>projkotlin_binarytrees[[#This Row],[native_end]]-projkotlin_binarytrees[[#This Row],[native_start]]</f>
        <v>9736</v>
      </c>
      <c r="L260">
        <f>projkotlin_binarytrees[[#This Row],[pss_end]]-projkotlin_binarytrees[[#This Row],[pss_start]]</f>
        <v>116724</v>
      </c>
    </row>
    <row r="261" spans="1:12" x14ac:dyDescent="0.3">
      <c r="C261">
        <f>AVERAGE(projkotlin_binarytrees[elapsed_times])</f>
        <v>1601.0733590733591</v>
      </c>
      <c r="D261">
        <f>AVERAGE(projkotlin_binarytrees[runtime_start])</f>
        <v>1432167.2586872587</v>
      </c>
      <c r="E261">
        <f>AVERAGE(projkotlin_binarytrees[runtime_end])</f>
        <v>100865515.11969112</v>
      </c>
      <c r="F261">
        <f>AVERAGE(projkotlin_binarytrees[native_start])</f>
        <v>6510935.9073359072</v>
      </c>
      <c r="G261">
        <f>AVERAGE(projkotlin_binarytrees[native_end])</f>
        <v>6521480.9266409269</v>
      </c>
      <c r="H261">
        <f>AVERAGE(projkotlin_binarytrees[pss_start])</f>
        <v>12911.374517374517</v>
      </c>
      <c r="I261">
        <f>AVERAGE(projkotlin_binarytrees[pss_end])</f>
        <v>108316.51351351352</v>
      </c>
      <c r="J261">
        <f>AVERAGE(projkotlin_binarytrees[runtime])</f>
        <v>99433347.861003861</v>
      </c>
      <c r="K261">
        <f>AVERAGE(projkotlin_binarytrees[native])</f>
        <v>10545.019305019305</v>
      </c>
      <c r="L261">
        <f>AVERAGE(projkotlin_binarytrees[pss])</f>
        <v>95405.138996138994</v>
      </c>
    </row>
    <row r="262" spans="1:12" x14ac:dyDescent="0.3">
      <c r="C262">
        <f>_xlfn.STDEV.S(projkotlin_binarytrees[elapsed_times])</f>
        <v>265.40892543085783</v>
      </c>
      <c r="D262">
        <f>_xlfn.STDEV.S(projkotlin_binarytrees[runtime_start])</f>
        <v>8501.3982437883733</v>
      </c>
      <c r="E262">
        <f>_xlfn.STDEV.S(projkotlin_binarytrees[runtime_end])</f>
        <v>17963027.475247219</v>
      </c>
      <c r="F262">
        <f>_xlfn.STDEV.S(projkotlin_binarytrees[native_start])</f>
        <v>1315.6640993763726</v>
      </c>
      <c r="G262">
        <f>_xlfn.STDEV.S(projkotlin_binarytrees[native_end])</f>
        <v>1461.2983523026874</v>
      </c>
      <c r="H262">
        <f>_xlfn.STDEV.S(projkotlin_binarytrees[pss_start])</f>
        <v>2908.3905647320712</v>
      </c>
      <c r="I262">
        <f>_xlfn.STDEV.S(projkotlin_binarytrees[pss_end])</f>
        <v>18114.429213299922</v>
      </c>
      <c r="J262">
        <f>_xlfn.STDEV.S(projkotlin_binarytrees[runtime])</f>
        <v>17962680.075318497</v>
      </c>
      <c r="K262">
        <f>_xlfn.STDEV.S(projkotlin_binarytrees[native])</f>
        <v>1032.0335065009276</v>
      </c>
      <c r="L262">
        <f>_xlfn.STDEV.S(projkotlin_binarytrees[pss])</f>
        <v>18014.165529300521</v>
      </c>
    </row>
    <row r="263" spans="1:12" x14ac:dyDescent="0.3">
      <c r="C263">
        <f>C262*100/C261</f>
        <v>16.57693721070136</v>
      </c>
      <c r="D263">
        <f t="shared" ref="D263:L263" si="0">D262*100/D261</f>
        <v>0.59360372835089492</v>
      </c>
      <c r="E263">
        <f t="shared" si="0"/>
        <v>17.808888849604902</v>
      </c>
      <c r="F263">
        <f t="shared" si="0"/>
        <v>2.0206988950605499E-2</v>
      </c>
      <c r="G263">
        <f t="shared" si="0"/>
        <v>2.240746187469677E-2</v>
      </c>
      <c r="H263">
        <f t="shared" si="0"/>
        <v>22.525801267853566</v>
      </c>
      <c r="I263">
        <f t="shared" si="0"/>
        <v>16.723608086813073</v>
      </c>
      <c r="J263">
        <f t="shared" si="0"/>
        <v>18.065046045143941</v>
      </c>
      <c r="K263">
        <f t="shared" si="0"/>
        <v>9.7869285645564617</v>
      </c>
      <c r="L263">
        <f t="shared" si="0"/>
        <v>18.881755971268536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18C0E-5B05-47CB-8450-74E53CD2A7AD}">
  <dimension ref="A1:L364"/>
  <sheetViews>
    <sheetView topLeftCell="H337" workbookViewId="0">
      <selection activeCell="L362" sqref="L362"/>
    </sheetView>
  </sheetViews>
  <sheetFormatPr baseColWidth="10" defaultRowHeight="14.4" x14ac:dyDescent="0.3"/>
  <cols>
    <col min="1" max="1" width="10.77734375" bestFit="1" customWidth="1"/>
    <col min="2" max="2" width="6" bestFit="1" customWidth="1"/>
    <col min="3" max="3" width="15.21875" bestFit="1" customWidth="1"/>
    <col min="4" max="4" width="14.6640625" bestFit="1" customWidth="1"/>
    <col min="5" max="5" width="14.109375" bestFit="1" customWidth="1"/>
    <col min="6" max="6" width="13.21875" bestFit="1" customWidth="1"/>
    <col min="7" max="7" width="12.6640625" bestFit="1" customWidth="1"/>
    <col min="8" max="8" width="10.6640625" bestFit="1" customWidth="1"/>
    <col min="9" max="9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22379</v>
      </c>
      <c r="C2">
        <v>2429</v>
      </c>
      <c r="D2">
        <v>1439504</v>
      </c>
      <c r="E2">
        <v>1605424</v>
      </c>
      <c r="F2">
        <v>6511456</v>
      </c>
      <c r="G2">
        <v>6521344</v>
      </c>
      <c r="H2">
        <v>8310</v>
      </c>
      <c r="I2">
        <v>8594</v>
      </c>
      <c r="J2">
        <f>projkotlin_fannkuch[[#This Row],[runtime_end]]-projkotlin_fannkuch[[#This Row],[runtime_start]]</f>
        <v>165920</v>
      </c>
      <c r="K2">
        <f>projkotlin_fannkuch[[#This Row],[native_end]]-projkotlin_fannkuch[[#This Row],[native_start]]</f>
        <v>9888</v>
      </c>
      <c r="L2">
        <f>projkotlin_fannkuch[[#This Row],[pss_end]]-projkotlin_fannkuch[[#This Row],[pss_start]]</f>
        <v>284</v>
      </c>
    </row>
    <row r="3" spans="1:12" x14ac:dyDescent="0.3">
      <c r="A3">
        <v>1</v>
      </c>
      <c r="B3">
        <v>22482</v>
      </c>
      <c r="C3">
        <v>2414</v>
      </c>
      <c r="D3">
        <v>1422984</v>
      </c>
      <c r="E3">
        <v>1605288</v>
      </c>
      <c r="F3">
        <v>6510568</v>
      </c>
      <c r="G3">
        <v>6520360</v>
      </c>
      <c r="H3">
        <v>8310</v>
      </c>
      <c r="I3">
        <v>8585</v>
      </c>
      <c r="J3">
        <f>projkotlin_fannkuch[[#This Row],[runtime_end]]-projkotlin_fannkuch[[#This Row],[runtime_start]]</f>
        <v>182304</v>
      </c>
      <c r="K3">
        <f>projkotlin_fannkuch[[#This Row],[native_end]]-projkotlin_fannkuch[[#This Row],[native_start]]</f>
        <v>9792</v>
      </c>
      <c r="L3">
        <f>projkotlin_fannkuch[[#This Row],[pss_end]]-projkotlin_fannkuch[[#This Row],[pss_start]]</f>
        <v>275</v>
      </c>
    </row>
    <row r="4" spans="1:12" x14ac:dyDescent="0.3">
      <c r="A4">
        <v>2</v>
      </c>
      <c r="B4">
        <v>22648</v>
      </c>
      <c r="C4">
        <v>2403</v>
      </c>
      <c r="D4">
        <v>1423120</v>
      </c>
      <c r="E4">
        <v>1621808</v>
      </c>
      <c r="F4">
        <v>6512152</v>
      </c>
      <c r="G4">
        <v>6520760</v>
      </c>
      <c r="H4">
        <v>8322</v>
      </c>
      <c r="I4">
        <v>8609</v>
      </c>
      <c r="J4">
        <f>projkotlin_fannkuch[[#This Row],[runtime_end]]-projkotlin_fannkuch[[#This Row],[runtime_start]]</f>
        <v>198688</v>
      </c>
      <c r="K4">
        <f>projkotlin_fannkuch[[#This Row],[native_end]]-projkotlin_fannkuch[[#This Row],[native_start]]</f>
        <v>8608</v>
      </c>
      <c r="L4">
        <f>projkotlin_fannkuch[[#This Row],[pss_end]]-projkotlin_fannkuch[[#This Row],[pss_start]]</f>
        <v>287</v>
      </c>
    </row>
    <row r="5" spans="1:12" x14ac:dyDescent="0.3">
      <c r="A5">
        <v>3</v>
      </c>
      <c r="B5">
        <v>22798</v>
      </c>
      <c r="C5">
        <v>2368</v>
      </c>
      <c r="D5">
        <v>1439368</v>
      </c>
      <c r="E5">
        <v>1621672</v>
      </c>
      <c r="F5">
        <v>6512104</v>
      </c>
      <c r="G5">
        <v>6520776</v>
      </c>
      <c r="H5">
        <v>8306</v>
      </c>
      <c r="I5">
        <v>8593</v>
      </c>
      <c r="J5">
        <f>projkotlin_fannkuch[[#This Row],[runtime_end]]-projkotlin_fannkuch[[#This Row],[runtime_start]]</f>
        <v>182304</v>
      </c>
      <c r="K5">
        <f>projkotlin_fannkuch[[#This Row],[native_end]]-projkotlin_fannkuch[[#This Row],[native_start]]</f>
        <v>8672</v>
      </c>
      <c r="L5">
        <f>projkotlin_fannkuch[[#This Row],[pss_end]]-projkotlin_fannkuch[[#This Row],[pss_start]]</f>
        <v>287</v>
      </c>
    </row>
    <row r="6" spans="1:12" x14ac:dyDescent="0.3">
      <c r="A6">
        <v>4</v>
      </c>
      <c r="B6">
        <v>22945</v>
      </c>
      <c r="C6">
        <v>2435</v>
      </c>
      <c r="D6">
        <v>1422984</v>
      </c>
      <c r="E6">
        <v>1605288</v>
      </c>
      <c r="F6">
        <v>6510328</v>
      </c>
      <c r="G6">
        <v>6520216</v>
      </c>
      <c r="H6">
        <v>8294</v>
      </c>
      <c r="I6">
        <v>8585</v>
      </c>
      <c r="J6">
        <f>projkotlin_fannkuch[[#This Row],[runtime_end]]-projkotlin_fannkuch[[#This Row],[runtime_start]]</f>
        <v>182304</v>
      </c>
      <c r="K6">
        <f>projkotlin_fannkuch[[#This Row],[native_end]]-projkotlin_fannkuch[[#This Row],[native_start]]</f>
        <v>9888</v>
      </c>
      <c r="L6">
        <f>projkotlin_fannkuch[[#This Row],[pss_end]]-projkotlin_fannkuch[[#This Row],[pss_start]]</f>
        <v>291</v>
      </c>
    </row>
    <row r="7" spans="1:12" x14ac:dyDescent="0.3">
      <c r="A7">
        <v>5</v>
      </c>
      <c r="B7">
        <v>23113</v>
      </c>
      <c r="C7">
        <v>2429</v>
      </c>
      <c r="D7">
        <v>1423120</v>
      </c>
      <c r="E7">
        <v>1621808</v>
      </c>
      <c r="F7">
        <v>6512152</v>
      </c>
      <c r="G7">
        <v>6521816</v>
      </c>
      <c r="H7">
        <v>8315</v>
      </c>
      <c r="I7">
        <v>8598</v>
      </c>
      <c r="J7">
        <f>projkotlin_fannkuch[[#This Row],[runtime_end]]-projkotlin_fannkuch[[#This Row],[runtime_start]]</f>
        <v>198688</v>
      </c>
      <c r="K7">
        <f>projkotlin_fannkuch[[#This Row],[native_end]]-projkotlin_fannkuch[[#This Row],[native_start]]</f>
        <v>9664</v>
      </c>
      <c r="L7">
        <f>projkotlin_fannkuch[[#This Row],[pss_end]]-projkotlin_fannkuch[[#This Row],[pss_start]]</f>
        <v>283</v>
      </c>
    </row>
    <row r="8" spans="1:12" x14ac:dyDescent="0.3">
      <c r="A8">
        <v>6</v>
      </c>
      <c r="B8">
        <v>23269</v>
      </c>
      <c r="C8">
        <v>2437</v>
      </c>
      <c r="D8">
        <v>1439368</v>
      </c>
      <c r="E8">
        <v>1605288</v>
      </c>
      <c r="F8">
        <v>6512104</v>
      </c>
      <c r="G8">
        <v>6521880</v>
      </c>
      <c r="H8">
        <v>8306</v>
      </c>
      <c r="I8">
        <v>8589</v>
      </c>
      <c r="J8">
        <f>projkotlin_fannkuch[[#This Row],[runtime_end]]-projkotlin_fannkuch[[#This Row],[runtime_start]]</f>
        <v>165920</v>
      </c>
      <c r="K8">
        <f>projkotlin_fannkuch[[#This Row],[native_end]]-projkotlin_fannkuch[[#This Row],[native_start]]</f>
        <v>9776</v>
      </c>
      <c r="L8">
        <f>projkotlin_fannkuch[[#This Row],[pss_end]]-projkotlin_fannkuch[[#This Row],[pss_start]]</f>
        <v>283</v>
      </c>
    </row>
    <row r="9" spans="1:12" x14ac:dyDescent="0.3">
      <c r="A9">
        <v>7</v>
      </c>
      <c r="B9">
        <v>23426</v>
      </c>
      <c r="C9">
        <v>2406</v>
      </c>
      <c r="D9">
        <v>1439504</v>
      </c>
      <c r="E9">
        <v>1605424</v>
      </c>
      <c r="F9">
        <v>6512264</v>
      </c>
      <c r="G9">
        <v>6522152</v>
      </c>
      <c r="H9">
        <v>8322</v>
      </c>
      <c r="I9">
        <v>8605</v>
      </c>
      <c r="J9">
        <f>projkotlin_fannkuch[[#This Row],[runtime_end]]-projkotlin_fannkuch[[#This Row],[runtime_start]]</f>
        <v>165920</v>
      </c>
      <c r="K9">
        <f>projkotlin_fannkuch[[#This Row],[native_end]]-projkotlin_fannkuch[[#This Row],[native_start]]</f>
        <v>9888</v>
      </c>
      <c r="L9">
        <f>projkotlin_fannkuch[[#This Row],[pss_end]]-projkotlin_fannkuch[[#This Row],[pss_start]]</f>
        <v>283</v>
      </c>
    </row>
    <row r="10" spans="1:12" x14ac:dyDescent="0.3">
      <c r="A10">
        <v>8</v>
      </c>
      <c r="B10">
        <v>23571</v>
      </c>
      <c r="C10">
        <v>2425</v>
      </c>
      <c r="D10">
        <v>1423120</v>
      </c>
      <c r="E10">
        <v>1605424</v>
      </c>
      <c r="F10">
        <v>6512280</v>
      </c>
      <c r="G10">
        <v>6522312</v>
      </c>
      <c r="H10">
        <v>8318</v>
      </c>
      <c r="I10">
        <v>8601</v>
      </c>
      <c r="J10">
        <f>projkotlin_fannkuch[[#This Row],[runtime_end]]-projkotlin_fannkuch[[#This Row],[runtime_start]]</f>
        <v>182304</v>
      </c>
      <c r="K10">
        <f>projkotlin_fannkuch[[#This Row],[native_end]]-projkotlin_fannkuch[[#This Row],[native_start]]</f>
        <v>10032</v>
      </c>
      <c r="L10">
        <f>projkotlin_fannkuch[[#This Row],[pss_end]]-projkotlin_fannkuch[[#This Row],[pss_start]]</f>
        <v>283</v>
      </c>
    </row>
    <row r="11" spans="1:12" x14ac:dyDescent="0.3">
      <c r="A11">
        <v>9</v>
      </c>
      <c r="B11">
        <v>23714</v>
      </c>
      <c r="C11">
        <v>2413</v>
      </c>
      <c r="D11">
        <v>1423120</v>
      </c>
      <c r="E11">
        <v>1605424</v>
      </c>
      <c r="F11">
        <v>6512152</v>
      </c>
      <c r="G11">
        <v>6521928</v>
      </c>
      <c r="H11">
        <v>8321</v>
      </c>
      <c r="I11">
        <v>8605</v>
      </c>
      <c r="J11">
        <f>projkotlin_fannkuch[[#This Row],[runtime_end]]-projkotlin_fannkuch[[#This Row],[runtime_start]]</f>
        <v>182304</v>
      </c>
      <c r="K11">
        <f>projkotlin_fannkuch[[#This Row],[native_end]]-projkotlin_fannkuch[[#This Row],[native_start]]</f>
        <v>9776</v>
      </c>
      <c r="L11">
        <f>projkotlin_fannkuch[[#This Row],[pss_end]]-projkotlin_fannkuch[[#This Row],[pss_start]]</f>
        <v>284</v>
      </c>
    </row>
    <row r="12" spans="1:12" x14ac:dyDescent="0.3">
      <c r="A12">
        <v>10</v>
      </c>
      <c r="B12">
        <v>23882</v>
      </c>
      <c r="C12">
        <v>2483</v>
      </c>
      <c r="D12">
        <v>1439368</v>
      </c>
      <c r="E12">
        <v>1621680</v>
      </c>
      <c r="F12">
        <v>6512104</v>
      </c>
      <c r="G12">
        <v>6522360</v>
      </c>
      <c r="H12">
        <v>8313</v>
      </c>
      <c r="I12">
        <v>8609</v>
      </c>
      <c r="J12">
        <f>projkotlin_fannkuch[[#This Row],[runtime_end]]-projkotlin_fannkuch[[#This Row],[runtime_start]]</f>
        <v>182312</v>
      </c>
      <c r="K12">
        <f>projkotlin_fannkuch[[#This Row],[native_end]]-projkotlin_fannkuch[[#This Row],[native_start]]</f>
        <v>10256</v>
      </c>
      <c r="L12">
        <f>projkotlin_fannkuch[[#This Row],[pss_end]]-projkotlin_fannkuch[[#This Row],[pss_start]]</f>
        <v>296</v>
      </c>
    </row>
    <row r="13" spans="1:12" x14ac:dyDescent="0.3">
      <c r="A13">
        <v>11</v>
      </c>
      <c r="B13">
        <v>24055</v>
      </c>
      <c r="C13">
        <v>2396</v>
      </c>
      <c r="D13">
        <v>1439368</v>
      </c>
      <c r="E13">
        <v>1621680</v>
      </c>
      <c r="F13">
        <v>6510280</v>
      </c>
      <c r="G13">
        <v>6520024</v>
      </c>
      <c r="H13">
        <v>8297</v>
      </c>
      <c r="I13">
        <v>8597</v>
      </c>
      <c r="J13">
        <f>projkotlin_fannkuch[[#This Row],[runtime_end]]-projkotlin_fannkuch[[#This Row],[runtime_start]]</f>
        <v>182312</v>
      </c>
      <c r="K13">
        <f>projkotlin_fannkuch[[#This Row],[native_end]]-projkotlin_fannkuch[[#This Row],[native_start]]</f>
        <v>9744</v>
      </c>
      <c r="L13">
        <f>projkotlin_fannkuch[[#This Row],[pss_end]]-projkotlin_fannkuch[[#This Row],[pss_start]]</f>
        <v>300</v>
      </c>
    </row>
    <row r="14" spans="1:12" x14ac:dyDescent="0.3">
      <c r="A14">
        <v>12</v>
      </c>
      <c r="B14">
        <v>24220</v>
      </c>
      <c r="C14">
        <v>2460</v>
      </c>
      <c r="D14">
        <v>1422984</v>
      </c>
      <c r="E14">
        <v>1621672</v>
      </c>
      <c r="F14">
        <v>6512056</v>
      </c>
      <c r="G14">
        <v>6521944</v>
      </c>
      <c r="H14">
        <v>8313</v>
      </c>
      <c r="I14">
        <v>8609</v>
      </c>
      <c r="J14">
        <f>projkotlin_fannkuch[[#This Row],[runtime_end]]-projkotlin_fannkuch[[#This Row],[runtime_start]]</f>
        <v>198688</v>
      </c>
      <c r="K14">
        <f>projkotlin_fannkuch[[#This Row],[native_end]]-projkotlin_fannkuch[[#This Row],[native_start]]</f>
        <v>9888</v>
      </c>
      <c r="L14">
        <f>projkotlin_fannkuch[[#This Row],[pss_end]]-projkotlin_fannkuch[[#This Row],[pss_start]]</f>
        <v>296</v>
      </c>
    </row>
    <row r="15" spans="1:12" x14ac:dyDescent="0.3">
      <c r="A15">
        <v>13</v>
      </c>
      <c r="B15">
        <v>24398</v>
      </c>
      <c r="C15">
        <v>2419</v>
      </c>
      <c r="D15">
        <v>1423128</v>
      </c>
      <c r="E15">
        <v>1621816</v>
      </c>
      <c r="F15">
        <v>6513200</v>
      </c>
      <c r="G15">
        <v>6522816</v>
      </c>
      <c r="H15">
        <v>8318</v>
      </c>
      <c r="I15">
        <v>8606</v>
      </c>
      <c r="J15">
        <f>projkotlin_fannkuch[[#This Row],[runtime_end]]-projkotlin_fannkuch[[#This Row],[runtime_start]]</f>
        <v>198688</v>
      </c>
      <c r="K15">
        <f>projkotlin_fannkuch[[#This Row],[native_end]]-projkotlin_fannkuch[[#This Row],[native_start]]</f>
        <v>9616</v>
      </c>
      <c r="L15">
        <f>projkotlin_fannkuch[[#This Row],[pss_end]]-projkotlin_fannkuch[[#This Row],[pss_start]]</f>
        <v>288</v>
      </c>
    </row>
    <row r="16" spans="1:12" x14ac:dyDescent="0.3">
      <c r="A16">
        <v>14</v>
      </c>
      <c r="B16">
        <v>24578</v>
      </c>
      <c r="C16">
        <v>2461</v>
      </c>
      <c r="D16">
        <v>1423120</v>
      </c>
      <c r="E16">
        <v>1605424</v>
      </c>
      <c r="F16">
        <v>6513200</v>
      </c>
      <c r="G16">
        <v>6523344</v>
      </c>
      <c r="H16">
        <v>8322</v>
      </c>
      <c r="I16">
        <v>8606</v>
      </c>
      <c r="J16">
        <f>projkotlin_fannkuch[[#This Row],[runtime_end]]-projkotlin_fannkuch[[#This Row],[runtime_start]]</f>
        <v>182304</v>
      </c>
      <c r="K16">
        <f>projkotlin_fannkuch[[#This Row],[native_end]]-projkotlin_fannkuch[[#This Row],[native_start]]</f>
        <v>10144</v>
      </c>
      <c r="L16">
        <f>projkotlin_fannkuch[[#This Row],[pss_end]]-projkotlin_fannkuch[[#This Row],[pss_start]]</f>
        <v>284</v>
      </c>
    </row>
    <row r="17" spans="1:12" x14ac:dyDescent="0.3">
      <c r="A17">
        <v>15</v>
      </c>
      <c r="B17">
        <v>24756</v>
      </c>
      <c r="C17">
        <v>2421</v>
      </c>
      <c r="D17">
        <v>1423120</v>
      </c>
      <c r="E17">
        <v>1605424</v>
      </c>
      <c r="F17">
        <v>6512216</v>
      </c>
      <c r="G17">
        <v>6522104</v>
      </c>
      <c r="H17">
        <v>8321</v>
      </c>
      <c r="I17">
        <v>8605</v>
      </c>
      <c r="J17">
        <f>projkotlin_fannkuch[[#This Row],[runtime_end]]-projkotlin_fannkuch[[#This Row],[runtime_start]]</f>
        <v>182304</v>
      </c>
      <c r="K17">
        <f>projkotlin_fannkuch[[#This Row],[native_end]]-projkotlin_fannkuch[[#This Row],[native_start]]</f>
        <v>9888</v>
      </c>
      <c r="L17">
        <f>projkotlin_fannkuch[[#This Row],[pss_end]]-projkotlin_fannkuch[[#This Row],[pss_start]]</f>
        <v>284</v>
      </c>
    </row>
    <row r="18" spans="1:12" x14ac:dyDescent="0.3">
      <c r="A18">
        <v>16</v>
      </c>
      <c r="B18">
        <v>24922</v>
      </c>
      <c r="C18">
        <v>2463</v>
      </c>
      <c r="D18">
        <v>1422992</v>
      </c>
      <c r="E18">
        <v>1621680</v>
      </c>
      <c r="F18">
        <v>6512168</v>
      </c>
      <c r="G18">
        <v>6521832</v>
      </c>
      <c r="H18">
        <v>8313</v>
      </c>
      <c r="I18">
        <v>8601</v>
      </c>
      <c r="J18">
        <f>projkotlin_fannkuch[[#This Row],[runtime_end]]-projkotlin_fannkuch[[#This Row],[runtime_start]]</f>
        <v>198688</v>
      </c>
      <c r="K18">
        <f>projkotlin_fannkuch[[#This Row],[native_end]]-projkotlin_fannkuch[[#This Row],[native_start]]</f>
        <v>9664</v>
      </c>
      <c r="L18">
        <f>projkotlin_fannkuch[[#This Row],[pss_end]]-projkotlin_fannkuch[[#This Row],[pss_start]]</f>
        <v>288</v>
      </c>
    </row>
    <row r="19" spans="1:12" x14ac:dyDescent="0.3">
      <c r="A19">
        <v>17</v>
      </c>
      <c r="B19">
        <v>25091</v>
      </c>
      <c r="C19">
        <v>2448</v>
      </c>
      <c r="D19">
        <v>1439368</v>
      </c>
      <c r="E19">
        <v>1605288</v>
      </c>
      <c r="F19">
        <v>6512232</v>
      </c>
      <c r="G19">
        <v>6521896</v>
      </c>
      <c r="H19">
        <v>8313</v>
      </c>
      <c r="I19">
        <v>8597</v>
      </c>
      <c r="J19">
        <f>projkotlin_fannkuch[[#This Row],[runtime_end]]-projkotlin_fannkuch[[#This Row],[runtime_start]]</f>
        <v>165920</v>
      </c>
      <c r="K19">
        <f>projkotlin_fannkuch[[#This Row],[native_end]]-projkotlin_fannkuch[[#This Row],[native_start]]</f>
        <v>9664</v>
      </c>
      <c r="L19">
        <f>projkotlin_fannkuch[[#This Row],[pss_end]]-projkotlin_fannkuch[[#This Row],[pss_start]]</f>
        <v>284</v>
      </c>
    </row>
    <row r="20" spans="1:12" x14ac:dyDescent="0.3">
      <c r="A20">
        <v>18</v>
      </c>
      <c r="B20">
        <v>25225</v>
      </c>
      <c r="C20">
        <v>2408</v>
      </c>
      <c r="D20">
        <v>1439376</v>
      </c>
      <c r="E20">
        <v>1605296</v>
      </c>
      <c r="F20">
        <v>6512168</v>
      </c>
      <c r="G20">
        <v>6522056</v>
      </c>
      <c r="H20">
        <v>8321</v>
      </c>
      <c r="I20">
        <v>8605</v>
      </c>
      <c r="J20">
        <f>projkotlin_fannkuch[[#This Row],[runtime_end]]-projkotlin_fannkuch[[#This Row],[runtime_start]]</f>
        <v>165920</v>
      </c>
      <c r="K20">
        <f>projkotlin_fannkuch[[#This Row],[native_end]]-projkotlin_fannkuch[[#This Row],[native_start]]</f>
        <v>9888</v>
      </c>
      <c r="L20">
        <f>projkotlin_fannkuch[[#This Row],[pss_end]]-projkotlin_fannkuch[[#This Row],[pss_start]]</f>
        <v>284</v>
      </c>
    </row>
    <row r="21" spans="1:12" x14ac:dyDescent="0.3">
      <c r="A21">
        <v>19</v>
      </c>
      <c r="B21">
        <v>25379</v>
      </c>
      <c r="C21">
        <v>2502</v>
      </c>
      <c r="D21">
        <v>1422984</v>
      </c>
      <c r="E21">
        <v>1605288</v>
      </c>
      <c r="F21">
        <v>6512056</v>
      </c>
      <c r="G21">
        <v>6522248</v>
      </c>
      <c r="H21">
        <v>8321</v>
      </c>
      <c r="I21">
        <v>8593</v>
      </c>
      <c r="J21">
        <f>projkotlin_fannkuch[[#This Row],[runtime_end]]-projkotlin_fannkuch[[#This Row],[runtime_start]]</f>
        <v>182304</v>
      </c>
      <c r="K21">
        <f>projkotlin_fannkuch[[#This Row],[native_end]]-projkotlin_fannkuch[[#This Row],[native_start]]</f>
        <v>10192</v>
      </c>
      <c r="L21">
        <f>projkotlin_fannkuch[[#This Row],[pss_end]]-projkotlin_fannkuch[[#This Row],[pss_start]]</f>
        <v>272</v>
      </c>
    </row>
    <row r="22" spans="1:12" x14ac:dyDescent="0.3">
      <c r="A22">
        <v>20</v>
      </c>
      <c r="B22">
        <v>25545</v>
      </c>
      <c r="C22">
        <v>2413</v>
      </c>
      <c r="D22">
        <v>1439504</v>
      </c>
      <c r="E22">
        <v>1621808</v>
      </c>
      <c r="F22">
        <v>6512360</v>
      </c>
      <c r="G22">
        <v>6522088</v>
      </c>
      <c r="H22">
        <v>8329</v>
      </c>
      <c r="I22">
        <v>8613</v>
      </c>
      <c r="J22">
        <f>projkotlin_fannkuch[[#This Row],[runtime_end]]-projkotlin_fannkuch[[#This Row],[runtime_start]]</f>
        <v>182304</v>
      </c>
      <c r="K22">
        <f>projkotlin_fannkuch[[#This Row],[native_end]]-projkotlin_fannkuch[[#This Row],[native_start]]</f>
        <v>9728</v>
      </c>
      <c r="L22">
        <f>projkotlin_fannkuch[[#This Row],[pss_end]]-projkotlin_fannkuch[[#This Row],[pss_start]]</f>
        <v>284</v>
      </c>
    </row>
    <row r="23" spans="1:12" x14ac:dyDescent="0.3">
      <c r="A23">
        <v>21</v>
      </c>
      <c r="B23">
        <v>25717</v>
      </c>
      <c r="C23">
        <v>2394</v>
      </c>
      <c r="D23">
        <v>1422984</v>
      </c>
      <c r="E23">
        <v>1605288</v>
      </c>
      <c r="F23">
        <v>6511184</v>
      </c>
      <c r="G23">
        <v>6521296</v>
      </c>
      <c r="H23">
        <v>8317</v>
      </c>
      <c r="I23">
        <v>8601</v>
      </c>
      <c r="J23">
        <f>projkotlin_fannkuch[[#This Row],[runtime_end]]-projkotlin_fannkuch[[#This Row],[runtime_start]]</f>
        <v>182304</v>
      </c>
      <c r="K23">
        <f>projkotlin_fannkuch[[#This Row],[native_end]]-projkotlin_fannkuch[[#This Row],[native_start]]</f>
        <v>10112</v>
      </c>
      <c r="L23">
        <f>projkotlin_fannkuch[[#This Row],[pss_end]]-projkotlin_fannkuch[[#This Row],[pss_start]]</f>
        <v>284</v>
      </c>
    </row>
    <row r="24" spans="1:12" x14ac:dyDescent="0.3">
      <c r="A24">
        <v>22</v>
      </c>
      <c r="B24">
        <v>25889</v>
      </c>
      <c r="C24">
        <v>2411</v>
      </c>
      <c r="D24">
        <v>1422984</v>
      </c>
      <c r="E24">
        <v>1621672</v>
      </c>
      <c r="F24">
        <v>6512056</v>
      </c>
      <c r="G24">
        <v>6522056</v>
      </c>
      <c r="H24">
        <v>8317</v>
      </c>
      <c r="I24">
        <v>8613</v>
      </c>
      <c r="J24">
        <f>projkotlin_fannkuch[[#This Row],[runtime_end]]-projkotlin_fannkuch[[#This Row],[runtime_start]]</f>
        <v>198688</v>
      </c>
      <c r="K24">
        <f>projkotlin_fannkuch[[#This Row],[native_end]]-projkotlin_fannkuch[[#This Row],[native_start]]</f>
        <v>10000</v>
      </c>
      <c r="L24">
        <f>projkotlin_fannkuch[[#This Row],[pss_end]]-projkotlin_fannkuch[[#This Row],[pss_start]]</f>
        <v>296</v>
      </c>
    </row>
    <row r="25" spans="1:12" x14ac:dyDescent="0.3">
      <c r="A25">
        <v>23</v>
      </c>
      <c r="B25">
        <v>26051</v>
      </c>
      <c r="C25">
        <v>2407</v>
      </c>
      <c r="D25">
        <v>1439504</v>
      </c>
      <c r="E25">
        <v>1621808</v>
      </c>
      <c r="F25">
        <v>6513312</v>
      </c>
      <c r="G25">
        <v>6523072</v>
      </c>
      <c r="H25">
        <v>8334</v>
      </c>
      <c r="I25">
        <v>8622</v>
      </c>
      <c r="J25">
        <f>projkotlin_fannkuch[[#This Row],[runtime_end]]-projkotlin_fannkuch[[#This Row],[runtime_start]]</f>
        <v>182304</v>
      </c>
      <c r="K25">
        <f>projkotlin_fannkuch[[#This Row],[native_end]]-projkotlin_fannkuch[[#This Row],[native_start]]</f>
        <v>9760</v>
      </c>
      <c r="L25">
        <f>projkotlin_fannkuch[[#This Row],[pss_end]]-projkotlin_fannkuch[[#This Row],[pss_start]]</f>
        <v>288</v>
      </c>
    </row>
    <row r="26" spans="1:12" x14ac:dyDescent="0.3">
      <c r="A26">
        <v>24</v>
      </c>
      <c r="B26">
        <v>26223</v>
      </c>
      <c r="C26">
        <v>2416</v>
      </c>
      <c r="D26">
        <v>1422984</v>
      </c>
      <c r="E26">
        <v>1621672</v>
      </c>
      <c r="F26">
        <v>6512120</v>
      </c>
      <c r="G26">
        <v>6522008</v>
      </c>
      <c r="H26">
        <v>8321</v>
      </c>
      <c r="I26">
        <v>8613</v>
      </c>
      <c r="J26">
        <f>projkotlin_fannkuch[[#This Row],[runtime_end]]-projkotlin_fannkuch[[#This Row],[runtime_start]]</f>
        <v>198688</v>
      </c>
      <c r="K26">
        <f>projkotlin_fannkuch[[#This Row],[native_end]]-projkotlin_fannkuch[[#This Row],[native_start]]</f>
        <v>9888</v>
      </c>
      <c r="L26">
        <f>projkotlin_fannkuch[[#This Row],[pss_end]]-projkotlin_fannkuch[[#This Row],[pss_start]]</f>
        <v>292</v>
      </c>
    </row>
    <row r="27" spans="1:12" x14ac:dyDescent="0.3">
      <c r="A27">
        <v>25</v>
      </c>
      <c r="B27">
        <v>26388</v>
      </c>
      <c r="C27">
        <v>2388</v>
      </c>
      <c r="D27">
        <v>1439368</v>
      </c>
      <c r="E27">
        <v>1621672</v>
      </c>
      <c r="F27">
        <v>6512488</v>
      </c>
      <c r="G27">
        <v>6522488</v>
      </c>
      <c r="H27">
        <v>8317</v>
      </c>
      <c r="I27">
        <v>8613</v>
      </c>
      <c r="J27">
        <f>projkotlin_fannkuch[[#This Row],[runtime_end]]-projkotlin_fannkuch[[#This Row],[runtime_start]]</f>
        <v>182304</v>
      </c>
      <c r="K27">
        <f>projkotlin_fannkuch[[#This Row],[native_end]]-projkotlin_fannkuch[[#This Row],[native_start]]</f>
        <v>10000</v>
      </c>
      <c r="L27">
        <f>projkotlin_fannkuch[[#This Row],[pss_end]]-projkotlin_fannkuch[[#This Row],[pss_start]]</f>
        <v>296</v>
      </c>
    </row>
    <row r="28" spans="1:12" x14ac:dyDescent="0.3">
      <c r="A28">
        <v>26</v>
      </c>
      <c r="B28">
        <v>30066</v>
      </c>
      <c r="C28">
        <v>2408</v>
      </c>
      <c r="D28">
        <v>1423120</v>
      </c>
      <c r="E28">
        <v>1605424</v>
      </c>
      <c r="F28">
        <v>6512280</v>
      </c>
      <c r="G28">
        <v>6522280</v>
      </c>
      <c r="H28">
        <v>8307</v>
      </c>
      <c r="I28">
        <v>8592</v>
      </c>
      <c r="J28">
        <f>projkotlin_fannkuch[[#This Row],[runtime_end]]-projkotlin_fannkuch[[#This Row],[runtime_start]]</f>
        <v>182304</v>
      </c>
      <c r="K28">
        <f>projkotlin_fannkuch[[#This Row],[native_end]]-projkotlin_fannkuch[[#This Row],[native_start]]</f>
        <v>10000</v>
      </c>
      <c r="L28">
        <f>projkotlin_fannkuch[[#This Row],[pss_end]]-projkotlin_fannkuch[[#This Row],[pss_start]]</f>
        <v>285</v>
      </c>
    </row>
    <row r="29" spans="1:12" x14ac:dyDescent="0.3">
      <c r="A29">
        <v>27</v>
      </c>
      <c r="B29">
        <v>30226</v>
      </c>
      <c r="C29">
        <v>2429</v>
      </c>
      <c r="D29">
        <v>1422984</v>
      </c>
      <c r="E29">
        <v>1621672</v>
      </c>
      <c r="F29">
        <v>6512120</v>
      </c>
      <c r="G29">
        <v>6521944</v>
      </c>
      <c r="H29">
        <v>8303</v>
      </c>
      <c r="I29">
        <v>8587</v>
      </c>
      <c r="J29">
        <f>projkotlin_fannkuch[[#This Row],[runtime_end]]-projkotlin_fannkuch[[#This Row],[runtime_start]]</f>
        <v>198688</v>
      </c>
      <c r="K29">
        <f>projkotlin_fannkuch[[#This Row],[native_end]]-projkotlin_fannkuch[[#This Row],[native_start]]</f>
        <v>9824</v>
      </c>
      <c r="L29">
        <f>projkotlin_fannkuch[[#This Row],[pss_end]]-projkotlin_fannkuch[[#This Row],[pss_start]]</f>
        <v>284</v>
      </c>
    </row>
    <row r="30" spans="1:12" x14ac:dyDescent="0.3">
      <c r="A30">
        <v>28</v>
      </c>
      <c r="B30">
        <v>30400</v>
      </c>
      <c r="C30">
        <v>2445</v>
      </c>
      <c r="D30">
        <v>1439504</v>
      </c>
      <c r="E30">
        <v>1605424</v>
      </c>
      <c r="F30">
        <v>6513376</v>
      </c>
      <c r="G30">
        <v>6523520</v>
      </c>
      <c r="H30">
        <v>8313</v>
      </c>
      <c r="I30">
        <v>8596</v>
      </c>
      <c r="J30">
        <f>projkotlin_fannkuch[[#This Row],[runtime_end]]-projkotlin_fannkuch[[#This Row],[runtime_start]]</f>
        <v>165920</v>
      </c>
      <c r="K30">
        <f>projkotlin_fannkuch[[#This Row],[native_end]]-projkotlin_fannkuch[[#This Row],[native_start]]</f>
        <v>10144</v>
      </c>
      <c r="L30">
        <f>projkotlin_fannkuch[[#This Row],[pss_end]]-projkotlin_fannkuch[[#This Row],[pss_start]]</f>
        <v>283</v>
      </c>
    </row>
    <row r="31" spans="1:12" x14ac:dyDescent="0.3">
      <c r="A31">
        <v>29</v>
      </c>
      <c r="B31">
        <v>30574</v>
      </c>
      <c r="C31">
        <v>2484</v>
      </c>
      <c r="D31">
        <v>1422984</v>
      </c>
      <c r="E31">
        <v>1621672</v>
      </c>
      <c r="F31">
        <v>6512152</v>
      </c>
      <c r="G31">
        <v>6522040</v>
      </c>
      <c r="H31">
        <v>8307</v>
      </c>
      <c r="I31">
        <v>8599</v>
      </c>
      <c r="J31">
        <f>projkotlin_fannkuch[[#This Row],[runtime_end]]-projkotlin_fannkuch[[#This Row],[runtime_start]]</f>
        <v>198688</v>
      </c>
      <c r="K31">
        <f>projkotlin_fannkuch[[#This Row],[native_end]]-projkotlin_fannkuch[[#This Row],[native_start]]</f>
        <v>9888</v>
      </c>
      <c r="L31">
        <f>projkotlin_fannkuch[[#This Row],[pss_end]]-projkotlin_fannkuch[[#This Row],[pss_start]]</f>
        <v>292</v>
      </c>
    </row>
    <row r="32" spans="1:12" x14ac:dyDescent="0.3">
      <c r="A32">
        <v>30</v>
      </c>
      <c r="B32">
        <v>30772</v>
      </c>
      <c r="C32">
        <v>2402</v>
      </c>
      <c r="D32">
        <v>1423120</v>
      </c>
      <c r="E32">
        <v>1605424</v>
      </c>
      <c r="F32">
        <v>6515312</v>
      </c>
      <c r="G32">
        <v>6523408</v>
      </c>
      <c r="H32">
        <v>8313</v>
      </c>
      <c r="I32">
        <v>8596</v>
      </c>
      <c r="J32">
        <f>projkotlin_fannkuch[[#This Row],[runtime_end]]-projkotlin_fannkuch[[#This Row],[runtime_start]]</f>
        <v>182304</v>
      </c>
      <c r="K32">
        <f>projkotlin_fannkuch[[#This Row],[native_end]]-projkotlin_fannkuch[[#This Row],[native_start]]</f>
        <v>8096</v>
      </c>
      <c r="L32">
        <f>projkotlin_fannkuch[[#This Row],[pss_end]]-projkotlin_fannkuch[[#This Row],[pss_start]]</f>
        <v>283</v>
      </c>
    </row>
    <row r="33" spans="1:12" x14ac:dyDescent="0.3">
      <c r="A33">
        <v>31</v>
      </c>
      <c r="B33">
        <v>30944</v>
      </c>
      <c r="C33">
        <v>2473</v>
      </c>
      <c r="D33">
        <v>1439368</v>
      </c>
      <c r="E33">
        <v>1605288</v>
      </c>
      <c r="F33">
        <v>6512360</v>
      </c>
      <c r="G33">
        <v>6522360</v>
      </c>
      <c r="H33">
        <v>8307</v>
      </c>
      <c r="I33">
        <v>8591</v>
      </c>
      <c r="J33">
        <f>projkotlin_fannkuch[[#This Row],[runtime_end]]-projkotlin_fannkuch[[#This Row],[runtime_start]]</f>
        <v>165920</v>
      </c>
      <c r="K33">
        <f>projkotlin_fannkuch[[#This Row],[native_end]]-projkotlin_fannkuch[[#This Row],[native_start]]</f>
        <v>10000</v>
      </c>
      <c r="L33">
        <f>projkotlin_fannkuch[[#This Row],[pss_end]]-projkotlin_fannkuch[[#This Row],[pss_start]]</f>
        <v>284</v>
      </c>
    </row>
    <row r="34" spans="1:12" x14ac:dyDescent="0.3">
      <c r="A34">
        <v>32</v>
      </c>
      <c r="B34">
        <v>31118</v>
      </c>
      <c r="C34">
        <v>2378</v>
      </c>
      <c r="D34">
        <v>1423120</v>
      </c>
      <c r="E34">
        <v>1605424</v>
      </c>
      <c r="F34">
        <v>6513264</v>
      </c>
      <c r="G34">
        <v>6522512</v>
      </c>
      <c r="H34">
        <v>8318</v>
      </c>
      <c r="I34">
        <v>8601</v>
      </c>
      <c r="J34">
        <f>projkotlin_fannkuch[[#This Row],[runtime_end]]-projkotlin_fannkuch[[#This Row],[runtime_start]]</f>
        <v>182304</v>
      </c>
      <c r="K34">
        <f>projkotlin_fannkuch[[#This Row],[native_end]]-projkotlin_fannkuch[[#This Row],[native_start]]</f>
        <v>9248</v>
      </c>
      <c r="L34">
        <f>projkotlin_fannkuch[[#This Row],[pss_end]]-projkotlin_fannkuch[[#This Row],[pss_start]]</f>
        <v>283</v>
      </c>
    </row>
    <row r="35" spans="1:12" x14ac:dyDescent="0.3">
      <c r="A35">
        <v>33</v>
      </c>
      <c r="B35">
        <v>31288</v>
      </c>
      <c r="C35">
        <v>2404</v>
      </c>
      <c r="D35">
        <v>1423120</v>
      </c>
      <c r="E35">
        <v>1605424</v>
      </c>
      <c r="F35">
        <v>6512392</v>
      </c>
      <c r="G35">
        <v>6522280</v>
      </c>
      <c r="H35">
        <v>8316</v>
      </c>
      <c r="I35">
        <v>8599</v>
      </c>
      <c r="J35">
        <f>projkotlin_fannkuch[[#This Row],[runtime_end]]-projkotlin_fannkuch[[#This Row],[runtime_start]]</f>
        <v>182304</v>
      </c>
      <c r="K35">
        <f>projkotlin_fannkuch[[#This Row],[native_end]]-projkotlin_fannkuch[[#This Row],[native_start]]</f>
        <v>9888</v>
      </c>
      <c r="L35">
        <f>projkotlin_fannkuch[[#This Row],[pss_end]]-projkotlin_fannkuch[[#This Row],[pss_start]]</f>
        <v>283</v>
      </c>
    </row>
    <row r="36" spans="1:12" x14ac:dyDescent="0.3">
      <c r="A36">
        <v>34</v>
      </c>
      <c r="B36">
        <v>31482</v>
      </c>
      <c r="C36">
        <v>2423</v>
      </c>
      <c r="D36">
        <v>1423120</v>
      </c>
      <c r="E36">
        <v>1621808</v>
      </c>
      <c r="F36">
        <v>6512312</v>
      </c>
      <c r="G36">
        <v>6522152</v>
      </c>
      <c r="H36">
        <v>8312</v>
      </c>
      <c r="I36">
        <v>8600</v>
      </c>
      <c r="J36">
        <f>projkotlin_fannkuch[[#This Row],[runtime_end]]-projkotlin_fannkuch[[#This Row],[runtime_start]]</f>
        <v>198688</v>
      </c>
      <c r="K36">
        <f>projkotlin_fannkuch[[#This Row],[native_end]]-projkotlin_fannkuch[[#This Row],[native_start]]</f>
        <v>9840</v>
      </c>
      <c r="L36">
        <f>projkotlin_fannkuch[[#This Row],[pss_end]]-projkotlin_fannkuch[[#This Row],[pss_start]]</f>
        <v>288</v>
      </c>
    </row>
    <row r="37" spans="1:12" x14ac:dyDescent="0.3">
      <c r="A37">
        <v>35</v>
      </c>
      <c r="B37">
        <v>31679</v>
      </c>
      <c r="C37">
        <v>2392</v>
      </c>
      <c r="D37">
        <v>1423120</v>
      </c>
      <c r="E37">
        <v>1621808</v>
      </c>
      <c r="F37">
        <v>6511520</v>
      </c>
      <c r="G37">
        <v>6520768</v>
      </c>
      <c r="H37">
        <v>8315</v>
      </c>
      <c r="I37">
        <v>8603</v>
      </c>
      <c r="J37">
        <f>projkotlin_fannkuch[[#This Row],[runtime_end]]-projkotlin_fannkuch[[#This Row],[runtime_start]]</f>
        <v>198688</v>
      </c>
      <c r="K37">
        <f>projkotlin_fannkuch[[#This Row],[native_end]]-projkotlin_fannkuch[[#This Row],[native_start]]</f>
        <v>9248</v>
      </c>
      <c r="L37">
        <f>projkotlin_fannkuch[[#This Row],[pss_end]]-projkotlin_fannkuch[[#This Row],[pss_start]]</f>
        <v>288</v>
      </c>
    </row>
    <row r="38" spans="1:12" x14ac:dyDescent="0.3">
      <c r="A38">
        <v>36</v>
      </c>
      <c r="B38">
        <v>31843</v>
      </c>
      <c r="C38">
        <v>2421</v>
      </c>
      <c r="D38">
        <v>1422984</v>
      </c>
      <c r="E38">
        <v>1605288</v>
      </c>
      <c r="F38">
        <v>6512120</v>
      </c>
      <c r="G38">
        <v>6521896</v>
      </c>
      <c r="H38">
        <v>8303</v>
      </c>
      <c r="I38">
        <v>8587</v>
      </c>
      <c r="J38">
        <f>projkotlin_fannkuch[[#This Row],[runtime_end]]-projkotlin_fannkuch[[#This Row],[runtime_start]]</f>
        <v>182304</v>
      </c>
      <c r="K38">
        <f>projkotlin_fannkuch[[#This Row],[native_end]]-projkotlin_fannkuch[[#This Row],[native_start]]</f>
        <v>9776</v>
      </c>
      <c r="L38">
        <f>projkotlin_fannkuch[[#This Row],[pss_end]]-projkotlin_fannkuch[[#This Row],[pss_start]]</f>
        <v>284</v>
      </c>
    </row>
    <row r="39" spans="1:12" x14ac:dyDescent="0.3">
      <c r="A39">
        <v>37</v>
      </c>
      <c r="B39">
        <v>32013</v>
      </c>
      <c r="C39">
        <v>2441</v>
      </c>
      <c r="D39">
        <v>1422984</v>
      </c>
      <c r="E39">
        <v>1621672</v>
      </c>
      <c r="F39">
        <v>6512120</v>
      </c>
      <c r="G39">
        <v>6522152</v>
      </c>
      <c r="H39">
        <v>8311</v>
      </c>
      <c r="I39">
        <v>8607</v>
      </c>
      <c r="J39">
        <f>projkotlin_fannkuch[[#This Row],[runtime_end]]-projkotlin_fannkuch[[#This Row],[runtime_start]]</f>
        <v>198688</v>
      </c>
      <c r="K39">
        <f>projkotlin_fannkuch[[#This Row],[native_end]]-projkotlin_fannkuch[[#This Row],[native_start]]</f>
        <v>10032</v>
      </c>
      <c r="L39">
        <f>projkotlin_fannkuch[[#This Row],[pss_end]]-projkotlin_fannkuch[[#This Row],[pss_start]]</f>
        <v>296</v>
      </c>
    </row>
    <row r="40" spans="1:12" x14ac:dyDescent="0.3">
      <c r="A40">
        <v>38</v>
      </c>
      <c r="B40">
        <v>32184</v>
      </c>
      <c r="C40">
        <v>2424</v>
      </c>
      <c r="D40">
        <v>1422984</v>
      </c>
      <c r="E40">
        <v>1621672</v>
      </c>
      <c r="F40">
        <v>6512232</v>
      </c>
      <c r="G40">
        <v>6522232</v>
      </c>
      <c r="H40">
        <v>8307</v>
      </c>
      <c r="I40">
        <v>8603</v>
      </c>
      <c r="J40">
        <f>projkotlin_fannkuch[[#This Row],[runtime_end]]-projkotlin_fannkuch[[#This Row],[runtime_start]]</f>
        <v>198688</v>
      </c>
      <c r="K40">
        <f>projkotlin_fannkuch[[#This Row],[native_end]]-projkotlin_fannkuch[[#This Row],[native_start]]</f>
        <v>10000</v>
      </c>
      <c r="L40">
        <f>projkotlin_fannkuch[[#This Row],[pss_end]]-projkotlin_fannkuch[[#This Row],[pss_start]]</f>
        <v>296</v>
      </c>
    </row>
    <row r="41" spans="1:12" x14ac:dyDescent="0.3">
      <c r="A41">
        <v>39</v>
      </c>
      <c r="B41">
        <v>32355</v>
      </c>
      <c r="C41">
        <v>2382</v>
      </c>
      <c r="D41">
        <v>1423120</v>
      </c>
      <c r="E41">
        <v>1605424</v>
      </c>
      <c r="F41">
        <v>6511488</v>
      </c>
      <c r="G41">
        <v>6521488</v>
      </c>
      <c r="H41">
        <v>8305</v>
      </c>
      <c r="I41">
        <v>8592</v>
      </c>
      <c r="J41">
        <f>projkotlin_fannkuch[[#This Row],[runtime_end]]-projkotlin_fannkuch[[#This Row],[runtime_start]]</f>
        <v>182304</v>
      </c>
      <c r="K41">
        <f>projkotlin_fannkuch[[#This Row],[native_end]]-projkotlin_fannkuch[[#This Row],[native_start]]</f>
        <v>10000</v>
      </c>
      <c r="L41">
        <f>projkotlin_fannkuch[[#This Row],[pss_end]]-projkotlin_fannkuch[[#This Row],[pss_start]]</f>
        <v>287</v>
      </c>
    </row>
    <row r="42" spans="1:12" x14ac:dyDescent="0.3">
      <c r="A42">
        <v>40</v>
      </c>
      <c r="B42">
        <v>32531</v>
      </c>
      <c r="C42">
        <v>2406</v>
      </c>
      <c r="D42">
        <v>1423120</v>
      </c>
      <c r="E42">
        <v>1605424</v>
      </c>
      <c r="F42">
        <v>6512280</v>
      </c>
      <c r="G42">
        <v>6522168</v>
      </c>
      <c r="H42">
        <v>8319</v>
      </c>
      <c r="I42">
        <v>8603</v>
      </c>
      <c r="J42">
        <f>projkotlin_fannkuch[[#This Row],[runtime_end]]-projkotlin_fannkuch[[#This Row],[runtime_start]]</f>
        <v>182304</v>
      </c>
      <c r="K42">
        <f>projkotlin_fannkuch[[#This Row],[native_end]]-projkotlin_fannkuch[[#This Row],[native_start]]</f>
        <v>9888</v>
      </c>
      <c r="L42">
        <f>projkotlin_fannkuch[[#This Row],[pss_end]]-projkotlin_fannkuch[[#This Row],[pss_start]]</f>
        <v>284</v>
      </c>
    </row>
    <row r="43" spans="1:12" x14ac:dyDescent="0.3">
      <c r="A43">
        <v>41</v>
      </c>
      <c r="B43">
        <v>32700</v>
      </c>
      <c r="C43">
        <v>2406</v>
      </c>
      <c r="D43">
        <v>1439504</v>
      </c>
      <c r="E43">
        <v>1605424</v>
      </c>
      <c r="F43">
        <v>6512504</v>
      </c>
      <c r="G43">
        <v>6522424</v>
      </c>
      <c r="H43">
        <v>8320</v>
      </c>
      <c r="I43">
        <v>8603</v>
      </c>
      <c r="J43">
        <f>projkotlin_fannkuch[[#This Row],[runtime_end]]-projkotlin_fannkuch[[#This Row],[runtime_start]]</f>
        <v>165920</v>
      </c>
      <c r="K43">
        <f>projkotlin_fannkuch[[#This Row],[native_end]]-projkotlin_fannkuch[[#This Row],[native_start]]</f>
        <v>9920</v>
      </c>
      <c r="L43">
        <f>projkotlin_fannkuch[[#This Row],[pss_end]]-projkotlin_fannkuch[[#This Row],[pss_start]]</f>
        <v>283</v>
      </c>
    </row>
    <row r="44" spans="1:12" x14ac:dyDescent="0.3">
      <c r="A44">
        <v>42</v>
      </c>
      <c r="B44">
        <v>611</v>
      </c>
      <c r="C44">
        <v>2376</v>
      </c>
      <c r="D44">
        <v>1439504</v>
      </c>
      <c r="E44">
        <v>1605424</v>
      </c>
      <c r="F44">
        <v>6510856</v>
      </c>
      <c r="G44">
        <v>6520264</v>
      </c>
      <c r="H44">
        <v>8300</v>
      </c>
      <c r="I44">
        <v>8591</v>
      </c>
      <c r="J44">
        <f>projkotlin_fannkuch[[#This Row],[runtime_end]]-projkotlin_fannkuch[[#This Row],[runtime_start]]</f>
        <v>165920</v>
      </c>
      <c r="K44">
        <f>projkotlin_fannkuch[[#This Row],[native_end]]-projkotlin_fannkuch[[#This Row],[native_start]]</f>
        <v>9408</v>
      </c>
      <c r="L44">
        <f>projkotlin_fannkuch[[#This Row],[pss_end]]-projkotlin_fannkuch[[#This Row],[pss_start]]</f>
        <v>291</v>
      </c>
    </row>
    <row r="45" spans="1:12" x14ac:dyDescent="0.3">
      <c r="A45">
        <v>43</v>
      </c>
      <c r="B45">
        <v>1006</v>
      </c>
      <c r="C45">
        <v>2383</v>
      </c>
      <c r="D45">
        <v>1423120</v>
      </c>
      <c r="E45">
        <v>1621808</v>
      </c>
      <c r="F45">
        <v>6511408</v>
      </c>
      <c r="G45">
        <v>6520816</v>
      </c>
      <c r="H45">
        <v>8319</v>
      </c>
      <c r="I45">
        <v>8603</v>
      </c>
      <c r="J45">
        <f>projkotlin_fannkuch[[#This Row],[runtime_end]]-projkotlin_fannkuch[[#This Row],[runtime_start]]</f>
        <v>198688</v>
      </c>
      <c r="K45">
        <f>projkotlin_fannkuch[[#This Row],[native_end]]-projkotlin_fannkuch[[#This Row],[native_start]]</f>
        <v>9408</v>
      </c>
      <c r="L45">
        <f>projkotlin_fannkuch[[#This Row],[pss_end]]-projkotlin_fannkuch[[#This Row],[pss_start]]</f>
        <v>284</v>
      </c>
    </row>
    <row r="46" spans="1:12" x14ac:dyDescent="0.3">
      <c r="A46">
        <v>44</v>
      </c>
      <c r="B46">
        <v>1397</v>
      </c>
      <c r="C46">
        <v>2387</v>
      </c>
      <c r="D46">
        <v>1439504</v>
      </c>
      <c r="E46">
        <v>1605424</v>
      </c>
      <c r="F46">
        <v>6510792</v>
      </c>
      <c r="G46">
        <v>6519784</v>
      </c>
      <c r="H46">
        <v>8319</v>
      </c>
      <c r="I46">
        <v>8603</v>
      </c>
      <c r="J46">
        <f>projkotlin_fannkuch[[#This Row],[runtime_end]]-projkotlin_fannkuch[[#This Row],[runtime_start]]</f>
        <v>165920</v>
      </c>
      <c r="K46">
        <f>projkotlin_fannkuch[[#This Row],[native_end]]-projkotlin_fannkuch[[#This Row],[native_start]]</f>
        <v>8992</v>
      </c>
      <c r="L46">
        <f>projkotlin_fannkuch[[#This Row],[pss_end]]-projkotlin_fannkuch[[#This Row],[pss_start]]</f>
        <v>284</v>
      </c>
    </row>
    <row r="47" spans="1:12" x14ac:dyDescent="0.3">
      <c r="A47">
        <v>45</v>
      </c>
      <c r="B47">
        <v>1786</v>
      </c>
      <c r="C47">
        <v>2431</v>
      </c>
      <c r="D47">
        <v>1423336</v>
      </c>
      <c r="E47">
        <v>1622024</v>
      </c>
      <c r="F47">
        <v>6512280</v>
      </c>
      <c r="G47">
        <v>6522056</v>
      </c>
      <c r="H47">
        <v>8315</v>
      </c>
      <c r="I47">
        <v>8603</v>
      </c>
      <c r="J47">
        <f>projkotlin_fannkuch[[#This Row],[runtime_end]]-projkotlin_fannkuch[[#This Row],[runtime_start]]</f>
        <v>198688</v>
      </c>
      <c r="K47">
        <f>projkotlin_fannkuch[[#This Row],[native_end]]-projkotlin_fannkuch[[#This Row],[native_start]]</f>
        <v>9776</v>
      </c>
      <c r="L47">
        <f>projkotlin_fannkuch[[#This Row],[pss_end]]-projkotlin_fannkuch[[#This Row],[pss_start]]</f>
        <v>288</v>
      </c>
    </row>
    <row r="48" spans="1:12" x14ac:dyDescent="0.3">
      <c r="A48">
        <v>46</v>
      </c>
      <c r="B48">
        <v>2024</v>
      </c>
      <c r="C48">
        <v>2419</v>
      </c>
      <c r="D48">
        <v>1439368</v>
      </c>
      <c r="E48">
        <v>1621672</v>
      </c>
      <c r="F48">
        <v>6512232</v>
      </c>
      <c r="G48">
        <v>6521112</v>
      </c>
      <c r="H48">
        <v>8311</v>
      </c>
      <c r="I48">
        <v>8607</v>
      </c>
      <c r="J48">
        <f>projkotlin_fannkuch[[#This Row],[runtime_end]]-projkotlin_fannkuch[[#This Row],[runtime_start]]</f>
        <v>182304</v>
      </c>
      <c r="K48">
        <f>projkotlin_fannkuch[[#This Row],[native_end]]-projkotlin_fannkuch[[#This Row],[native_start]]</f>
        <v>8880</v>
      </c>
      <c r="L48">
        <f>projkotlin_fannkuch[[#This Row],[pss_end]]-projkotlin_fannkuch[[#This Row],[pss_start]]</f>
        <v>296</v>
      </c>
    </row>
    <row r="49" spans="1:12" x14ac:dyDescent="0.3">
      <c r="A49">
        <v>47</v>
      </c>
      <c r="B49">
        <v>2396</v>
      </c>
      <c r="C49">
        <v>2393</v>
      </c>
      <c r="D49">
        <v>1423120</v>
      </c>
      <c r="E49">
        <v>1605424</v>
      </c>
      <c r="F49">
        <v>6513296</v>
      </c>
      <c r="G49">
        <v>6523440</v>
      </c>
      <c r="H49">
        <v>8317</v>
      </c>
      <c r="I49">
        <v>8600</v>
      </c>
      <c r="J49">
        <f>projkotlin_fannkuch[[#This Row],[runtime_end]]-projkotlin_fannkuch[[#This Row],[runtime_start]]</f>
        <v>182304</v>
      </c>
      <c r="K49">
        <f>projkotlin_fannkuch[[#This Row],[native_end]]-projkotlin_fannkuch[[#This Row],[native_start]]</f>
        <v>10144</v>
      </c>
      <c r="L49">
        <f>projkotlin_fannkuch[[#This Row],[pss_end]]-projkotlin_fannkuch[[#This Row],[pss_start]]</f>
        <v>283</v>
      </c>
    </row>
    <row r="50" spans="1:12" x14ac:dyDescent="0.3">
      <c r="A50">
        <v>48</v>
      </c>
      <c r="B50">
        <v>2592</v>
      </c>
      <c r="C50">
        <v>2424</v>
      </c>
      <c r="D50">
        <v>1439504</v>
      </c>
      <c r="E50">
        <v>1605424</v>
      </c>
      <c r="F50">
        <v>6512312</v>
      </c>
      <c r="G50">
        <v>6522312</v>
      </c>
      <c r="H50">
        <v>8319</v>
      </c>
      <c r="I50">
        <v>8603</v>
      </c>
      <c r="J50">
        <f>projkotlin_fannkuch[[#This Row],[runtime_end]]-projkotlin_fannkuch[[#This Row],[runtime_start]]</f>
        <v>165920</v>
      </c>
      <c r="K50">
        <f>projkotlin_fannkuch[[#This Row],[native_end]]-projkotlin_fannkuch[[#This Row],[native_start]]</f>
        <v>10000</v>
      </c>
      <c r="L50">
        <f>projkotlin_fannkuch[[#This Row],[pss_end]]-projkotlin_fannkuch[[#This Row],[pss_start]]</f>
        <v>284</v>
      </c>
    </row>
    <row r="51" spans="1:12" x14ac:dyDescent="0.3">
      <c r="A51">
        <v>49</v>
      </c>
      <c r="B51">
        <v>2888</v>
      </c>
      <c r="C51">
        <v>2456</v>
      </c>
      <c r="D51">
        <v>1439368</v>
      </c>
      <c r="E51">
        <v>1605288</v>
      </c>
      <c r="F51">
        <v>6512232</v>
      </c>
      <c r="G51">
        <v>6522008</v>
      </c>
      <c r="H51">
        <v>8311</v>
      </c>
      <c r="I51">
        <v>8591</v>
      </c>
      <c r="J51">
        <f>projkotlin_fannkuch[[#This Row],[runtime_end]]-projkotlin_fannkuch[[#This Row],[runtime_start]]</f>
        <v>165920</v>
      </c>
      <c r="K51">
        <f>projkotlin_fannkuch[[#This Row],[native_end]]-projkotlin_fannkuch[[#This Row],[native_start]]</f>
        <v>9776</v>
      </c>
      <c r="L51">
        <f>projkotlin_fannkuch[[#This Row],[pss_end]]-projkotlin_fannkuch[[#This Row],[pss_start]]</f>
        <v>280</v>
      </c>
    </row>
    <row r="52" spans="1:12" x14ac:dyDescent="0.3">
      <c r="A52">
        <v>50</v>
      </c>
      <c r="B52">
        <v>3137</v>
      </c>
      <c r="C52">
        <v>2415</v>
      </c>
      <c r="D52">
        <v>1439504</v>
      </c>
      <c r="E52">
        <v>1621808</v>
      </c>
      <c r="F52">
        <v>6510616</v>
      </c>
      <c r="G52">
        <v>6519336</v>
      </c>
      <c r="H52">
        <v>8316</v>
      </c>
      <c r="I52">
        <v>8603</v>
      </c>
      <c r="J52">
        <f>projkotlin_fannkuch[[#This Row],[runtime_end]]-projkotlin_fannkuch[[#This Row],[runtime_start]]</f>
        <v>182304</v>
      </c>
      <c r="K52">
        <f>projkotlin_fannkuch[[#This Row],[native_end]]-projkotlin_fannkuch[[#This Row],[native_start]]</f>
        <v>8720</v>
      </c>
      <c r="L52">
        <f>projkotlin_fannkuch[[#This Row],[pss_end]]-projkotlin_fannkuch[[#This Row],[pss_start]]</f>
        <v>287</v>
      </c>
    </row>
    <row r="53" spans="1:12" x14ac:dyDescent="0.3">
      <c r="A53">
        <v>51</v>
      </c>
      <c r="B53">
        <v>3384</v>
      </c>
      <c r="C53">
        <v>2431</v>
      </c>
      <c r="D53">
        <v>1439368</v>
      </c>
      <c r="E53">
        <v>1605288</v>
      </c>
      <c r="F53">
        <v>6510344</v>
      </c>
      <c r="G53">
        <v>6520344</v>
      </c>
      <c r="H53">
        <v>8300</v>
      </c>
      <c r="I53">
        <v>8592</v>
      </c>
      <c r="J53">
        <f>projkotlin_fannkuch[[#This Row],[runtime_end]]-projkotlin_fannkuch[[#This Row],[runtime_start]]</f>
        <v>165920</v>
      </c>
      <c r="K53">
        <f>projkotlin_fannkuch[[#This Row],[native_end]]-projkotlin_fannkuch[[#This Row],[native_start]]</f>
        <v>10000</v>
      </c>
      <c r="L53">
        <f>projkotlin_fannkuch[[#This Row],[pss_end]]-projkotlin_fannkuch[[#This Row],[pss_start]]</f>
        <v>292</v>
      </c>
    </row>
    <row r="54" spans="1:12" x14ac:dyDescent="0.3">
      <c r="A54">
        <v>52</v>
      </c>
      <c r="B54">
        <v>3605</v>
      </c>
      <c r="C54">
        <v>2429</v>
      </c>
      <c r="D54">
        <v>1439504</v>
      </c>
      <c r="E54">
        <v>1605424</v>
      </c>
      <c r="F54">
        <v>6512392</v>
      </c>
      <c r="G54">
        <v>6522312</v>
      </c>
      <c r="H54">
        <v>8323</v>
      </c>
      <c r="I54">
        <v>8607</v>
      </c>
      <c r="J54">
        <f>projkotlin_fannkuch[[#This Row],[runtime_end]]-projkotlin_fannkuch[[#This Row],[runtime_start]]</f>
        <v>165920</v>
      </c>
      <c r="K54">
        <f>projkotlin_fannkuch[[#This Row],[native_end]]-projkotlin_fannkuch[[#This Row],[native_start]]</f>
        <v>9920</v>
      </c>
      <c r="L54">
        <f>projkotlin_fannkuch[[#This Row],[pss_end]]-projkotlin_fannkuch[[#This Row],[pss_start]]</f>
        <v>284</v>
      </c>
    </row>
    <row r="55" spans="1:12" x14ac:dyDescent="0.3">
      <c r="A55">
        <v>53</v>
      </c>
      <c r="B55">
        <v>3820</v>
      </c>
      <c r="C55">
        <v>2409</v>
      </c>
      <c r="D55">
        <v>1439368</v>
      </c>
      <c r="E55">
        <v>1605288</v>
      </c>
      <c r="F55">
        <v>6512232</v>
      </c>
      <c r="G55">
        <v>6522264</v>
      </c>
      <c r="H55">
        <v>8319</v>
      </c>
      <c r="I55">
        <v>8603</v>
      </c>
      <c r="J55">
        <f>projkotlin_fannkuch[[#This Row],[runtime_end]]-projkotlin_fannkuch[[#This Row],[runtime_start]]</f>
        <v>165920</v>
      </c>
      <c r="K55">
        <f>projkotlin_fannkuch[[#This Row],[native_end]]-projkotlin_fannkuch[[#This Row],[native_start]]</f>
        <v>10032</v>
      </c>
      <c r="L55">
        <f>projkotlin_fannkuch[[#This Row],[pss_end]]-projkotlin_fannkuch[[#This Row],[pss_start]]</f>
        <v>284</v>
      </c>
    </row>
    <row r="56" spans="1:12" x14ac:dyDescent="0.3">
      <c r="A56">
        <v>54</v>
      </c>
      <c r="B56">
        <v>4036</v>
      </c>
      <c r="C56">
        <v>2441</v>
      </c>
      <c r="D56">
        <v>1439504</v>
      </c>
      <c r="E56">
        <v>1621808</v>
      </c>
      <c r="F56">
        <v>6510504</v>
      </c>
      <c r="G56">
        <v>6520120</v>
      </c>
      <c r="H56">
        <v>8315</v>
      </c>
      <c r="I56">
        <v>8607</v>
      </c>
      <c r="J56">
        <f>projkotlin_fannkuch[[#This Row],[runtime_end]]-projkotlin_fannkuch[[#This Row],[runtime_start]]</f>
        <v>182304</v>
      </c>
      <c r="K56">
        <f>projkotlin_fannkuch[[#This Row],[native_end]]-projkotlin_fannkuch[[#This Row],[native_start]]</f>
        <v>9616</v>
      </c>
      <c r="L56">
        <f>projkotlin_fannkuch[[#This Row],[pss_end]]-projkotlin_fannkuch[[#This Row],[pss_start]]</f>
        <v>292</v>
      </c>
    </row>
    <row r="57" spans="1:12" x14ac:dyDescent="0.3">
      <c r="A57">
        <v>55</v>
      </c>
      <c r="B57">
        <v>4220</v>
      </c>
      <c r="C57">
        <v>2431</v>
      </c>
      <c r="D57">
        <v>1423120</v>
      </c>
      <c r="E57">
        <v>1605424</v>
      </c>
      <c r="F57">
        <v>6509888</v>
      </c>
      <c r="G57">
        <v>6519776</v>
      </c>
      <c r="H57">
        <v>8311</v>
      </c>
      <c r="I57">
        <v>8603</v>
      </c>
      <c r="J57">
        <f>projkotlin_fannkuch[[#This Row],[runtime_end]]-projkotlin_fannkuch[[#This Row],[runtime_start]]</f>
        <v>182304</v>
      </c>
      <c r="K57">
        <f>projkotlin_fannkuch[[#This Row],[native_end]]-projkotlin_fannkuch[[#This Row],[native_start]]</f>
        <v>9888</v>
      </c>
      <c r="L57">
        <f>projkotlin_fannkuch[[#This Row],[pss_end]]-projkotlin_fannkuch[[#This Row],[pss_start]]</f>
        <v>292</v>
      </c>
    </row>
    <row r="58" spans="1:12" x14ac:dyDescent="0.3">
      <c r="A58">
        <v>56</v>
      </c>
      <c r="B58">
        <v>4450</v>
      </c>
      <c r="C58">
        <v>2437</v>
      </c>
      <c r="D58">
        <v>1423072</v>
      </c>
      <c r="E58">
        <v>1621760</v>
      </c>
      <c r="F58">
        <v>6510376</v>
      </c>
      <c r="G58">
        <v>6520152</v>
      </c>
      <c r="H58">
        <v>8315</v>
      </c>
      <c r="I58">
        <v>8615</v>
      </c>
      <c r="J58">
        <f>projkotlin_fannkuch[[#This Row],[runtime_end]]-projkotlin_fannkuch[[#This Row],[runtime_start]]</f>
        <v>198688</v>
      </c>
      <c r="K58">
        <f>projkotlin_fannkuch[[#This Row],[native_end]]-projkotlin_fannkuch[[#This Row],[native_start]]</f>
        <v>9776</v>
      </c>
      <c r="L58">
        <f>projkotlin_fannkuch[[#This Row],[pss_end]]-projkotlin_fannkuch[[#This Row],[pss_start]]</f>
        <v>300</v>
      </c>
    </row>
    <row r="59" spans="1:12" x14ac:dyDescent="0.3">
      <c r="A59">
        <v>57</v>
      </c>
      <c r="B59">
        <v>4626</v>
      </c>
      <c r="C59">
        <v>2405</v>
      </c>
      <c r="D59">
        <v>1423120</v>
      </c>
      <c r="E59">
        <v>1605424</v>
      </c>
      <c r="F59">
        <v>6513264</v>
      </c>
      <c r="G59">
        <v>6523264</v>
      </c>
      <c r="H59">
        <v>8329</v>
      </c>
      <c r="I59">
        <v>8612</v>
      </c>
      <c r="J59">
        <f>projkotlin_fannkuch[[#This Row],[runtime_end]]-projkotlin_fannkuch[[#This Row],[runtime_start]]</f>
        <v>182304</v>
      </c>
      <c r="K59">
        <f>projkotlin_fannkuch[[#This Row],[native_end]]-projkotlin_fannkuch[[#This Row],[native_start]]</f>
        <v>10000</v>
      </c>
      <c r="L59">
        <f>projkotlin_fannkuch[[#This Row],[pss_end]]-projkotlin_fannkuch[[#This Row],[pss_start]]</f>
        <v>283</v>
      </c>
    </row>
    <row r="60" spans="1:12" x14ac:dyDescent="0.3">
      <c r="A60">
        <v>58</v>
      </c>
      <c r="B60">
        <v>4801</v>
      </c>
      <c r="C60">
        <v>2372</v>
      </c>
      <c r="D60">
        <v>1422984</v>
      </c>
      <c r="E60">
        <v>1605288</v>
      </c>
      <c r="F60">
        <v>6511248</v>
      </c>
      <c r="G60">
        <v>6520992</v>
      </c>
      <c r="H60">
        <v>8315</v>
      </c>
      <c r="I60">
        <v>8591</v>
      </c>
      <c r="J60">
        <f>projkotlin_fannkuch[[#This Row],[runtime_end]]-projkotlin_fannkuch[[#This Row],[runtime_start]]</f>
        <v>182304</v>
      </c>
      <c r="K60">
        <f>projkotlin_fannkuch[[#This Row],[native_end]]-projkotlin_fannkuch[[#This Row],[native_start]]</f>
        <v>9744</v>
      </c>
      <c r="L60">
        <f>projkotlin_fannkuch[[#This Row],[pss_end]]-projkotlin_fannkuch[[#This Row],[pss_start]]</f>
        <v>276</v>
      </c>
    </row>
    <row r="61" spans="1:12" x14ac:dyDescent="0.3">
      <c r="A61">
        <v>59</v>
      </c>
      <c r="B61">
        <v>4973</v>
      </c>
      <c r="C61">
        <v>2392</v>
      </c>
      <c r="D61">
        <v>1439504</v>
      </c>
      <c r="E61">
        <v>1605424</v>
      </c>
      <c r="F61">
        <v>6513376</v>
      </c>
      <c r="G61">
        <v>6523520</v>
      </c>
      <c r="H61">
        <v>8329</v>
      </c>
      <c r="I61">
        <v>8600</v>
      </c>
      <c r="J61">
        <f>projkotlin_fannkuch[[#This Row],[runtime_end]]-projkotlin_fannkuch[[#This Row],[runtime_start]]</f>
        <v>165920</v>
      </c>
      <c r="K61">
        <f>projkotlin_fannkuch[[#This Row],[native_end]]-projkotlin_fannkuch[[#This Row],[native_start]]</f>
        <v>10144</v>
      </c>
      <c r="L61">
        <f>projkotlin_fannkuch[[#This Row],[pss_end]]-projkotlin_fannkuch[[#This Row],[pss_start]]</f>
        <v>271</v>
      </c>
    </row>
    <row r="62" spans="1:12" x14ac:dyDescent="0.3">
      <c r="A62">
        <v>60</v>
      </c>
      <c r="B62">
        <v>5146</v>
      </c>
      <c r="C62">
        <v>2444</v>
      </c>
      <c r="D62">
        <v>1422984</v>
      </c>
      <c r="E62">
        <v>1605288</v>
      </c>
      <c r="F62">
        <v>6512120</v>
      </c>
      <c r="G62">
        <v>6522264</v>
      </c>
      <c r="H62">
        <v>8319</v>
      </c>
      <c r="I62">
        <v>8591</v>
      </c>
      <c r="J62">
        <f>projkotlin_fannkuch[[#This Row],[runtime_end]]-projkotlin_fannkuch[[#This Row],[runtime_start]]</f>
        <v>182304</v>
      </c>
      <c r="K62">
        <f>projkotlin_fannkuch[[#This Row],[native_end]]-projkotlin_fannkuch[[#This Row],[native_start]]</f>
        <v>10144</v>
      </c>
      <c r="L62">
        <f>projkotlin_fannkuch[[#This Row],[pss_end]]-projkotlin_fannkuch[[#This Row],[pss_start]]</f>
        <v>272</v>
      </c>
    </row>
    <row r="63" spans="1:12" x14ac:dyDescent="0.3">
      <c r="A63">
        <v>61</v>
      </c>
      <c r="B63">
        <v>5357</v>
      </c>
      <c r="C63">
        <v>2434</v>
      </c>
      <c r="D63">
        <v>1422984</v>
      </c>
      <c r="E63">
        <v>1605288</v>
      </c>
      <c r="F63">
        <v>6512120</v>
      </c>
      <c r="G63">
        <v>6522008</v>
      </c>
      <c r="H63">
        <v>8323</v>
      </c>
      <c r="I63">
        <v>8595</v>
      </c>
      <c r="J63">
        <f>projkotlin_fannkuch[[#This Row],[runtime_end]]-projkotlin_fannkuch[[#This Row],[runtime_start]]</f>
        <v>182304</v>
      </c>
      <c r="K63">
        <f>projkotlin_fannkuch[[#This Row],[native_end]]-projkotlin_fannkuch[[#This Row],[native_start]]</f>
        <v>9888</v>
      </c>
      <c r="L63">
        <f>projkotlin_fannkuch[[#This Row],[pss_end]]-projkotlin_fannkuch[[#This Row],[pss_start]]</f>
        <v>272</v>
      </c>
    </row>
    <row r="64" spans="1:12" x14ac:dyDescent="0.3">
      <c r="A64">
        <v>62</v>
      </c>
      <c r="B64">
        <v>5462</v>
      </c>
      <c r="C64">
        <v>2402</v>
      </c>
      <c r="D64">
        <v>1423120</v>
      </c>
      <c r="E64">
        <v>1605424</v>
      </c>
      <c r="F64">
        <v>6513264</v>
      </c>
      <c r="G64">
        <v>6523184</v>
      </c>
      <c r="H64">
        <v>8333</v>
      </c>
      <c r="I64">
        <v>8604</v>
      </c>
      <c r="J64">
        <f>projkotlin_fannkuch[[#This Row],[runtime_end]]-projkotlin_fannkuch[[#This Row],[runtime_start]]</f>
        <v>182304</v>
      </c>
      <c r="K64">
        <f>projkotlin_fannkuch[[#This Row],[native_end]]-projkotlin_fannkuch[[#This Row],[native_start]]</f>
        <v>9920</v>
      </c>
      <c r="L64">
        <f>projkotlin_fannkuch[[#This Row],[pss_end]]-projkotlin_fannkuch[[#This Row],[pss_start]]</f>
        <v>271</v>
      </c>
    </row>
    <row r="65" spans="1:12" x14ac:dyDescent="0.3">
      <c r="A65">
        <v>63</v>
      </c>
      <c r="B65">
        <v>5637</v>
      </c>
      <c r="C65">
        <v>2387</v>
      </c>
      <c r="D65">
        <v>1439504</v>
      </c>
      <c r="E65">
        <v>1605424</v>
      </c>
      <c r="F65">
        <v>6510616</v>
      </c>
      <c r="G65">
        <v>6520136</v>
      </c>
      <c r="H65">
        <v>8315</v>
      </c>
      <c r="I65">
        <v>8595</v>
      </c>
      <c r="J65">
        <f>projkotlin_fannkuch[[#This Row],[runtime_end]]-projkotlin_fannkuch[[#This Row],[runtime_start]]</f>
        <v>165920</v>
      </c>
      <c r="K65">
        <f>projkotlin_fannkuch[[#This Row],[native_end]]-projkotlin_fannkuch[[#This Row],[native_start]]</f>
        <v>9520</v>
      </c>
      <c r="L65">
        <f>projkotlin_fannkuch[[#This Row],[pss_end]]-projkotlin_fannkuch[[#This Row],[pss_start]]</f>
        <v>280</v>
      </c>
    </row>
    <row r="66" spans="1:12" x14ac:dyDescent="0.3">
      <c r="A66">
        <v>64</v>
      </c>
      <c r="B66">
        <v>5804</v>
      </c>
      <c r="C66">
        <v>2438</v>
      </c>
      <c r="D66">
        <v>1439368</v>
      </c>
      <c r="E66">
        <v>1621672</v>
      </c>
      <c r="F66">
        <v>6512360</v>
      </c>
      <c r="G66">
        <v>6522136</v>
      </c>
      <c r="H66">
        <v>8323</v>
      </c>
      <c r="I66">
        <v>8604</v>
      </c>
      <c r="J66">
        <f>projkotlin_fannkuch[[#This Row],[runtime_end]]-projkotlin_fannkuch[[#This Row],[runtime_start]]</f>
        <v>182304</v>
      </c>
      <c r="K66">
        <f>projkotlin_fannkuch[[#This Row],[native_end]]-projkotlin_fannkuch[[#This Row],[native_start]]</f>
        <v>9776</v>
      </c>
      <c r="L66">
        <f>projkotlin_fannkuch[[#This Row],[pss_end]]-projkotlin_fannkuch[[#This Row],[pss_start]]</f>
        <v>281</v>
      </c>
    </row>
    <row r="67" spans="1:12" x14ac:dyDescent="0.3">
      <c r="A67">
        <v>65</v>
      </c>
      <c r="B67">
        <v>5986</v>
      </c>
      <c r="C67">
        <v>2436</v>
      </c>
      <c r="D67">
        <v>1439368</v>
      </c>
      <c r="E67">
        <v>1605288</v>
      </c>
      <c r="F67">
        <v>6512232</v>
      </c>
      <c r="G67">
        <v>6522488</v>
      </c>
      <c r="H67">
        <v>8321</v>
      </c>
      <c r="I67">
        <v>8594</v>
      </c>
      <c r="J67">
        <f>projkotlin_fannkuch[[#This Row],[runtime_end]]-projkotlin_fannkuch[[#This Row],[runtime_start]]</f>
        <v>165920</v>
      </c>
      <c r="K67">
        <f>projkotlin_fannkuch[[#This Row],[native_end]]-projkotlin_fannkuch[[#This Row],[native_start]]</f>
        <v>10256</v>
      </c>
      <c r="L67">
        <f>projkotlin_fannkuch[[#This Row],[pss_end]]-projkotlin_fannkuch[[#This Row],[pss_start]]</f>
        <v>273</v>
      </c>
    </row>
    <row r="68" spans="1:12" x14ac:dyDescent="0.3">
      <c r="A68">
        <v>66</v>
      </c>
      <c r="B68">
        <v>6159</v>
      </c>
      <c r="C68">
        <v>2432</v>
      </c>
      <c r="D68">
        <v>1423120</v>
      </c>
      <c r="E68">
        <v>1605424</v>
      </c>
      <c r="F68">
        <v>6513264</v>
      </c>
      <c r="G68">
        <v>6523040</v>
      </c>
      <c r="H68">
        <v>8334</v>
      </c>
      <c r="I68">
        <v>8606</v>
      </c>
      <c r="J68">
        <f>projkotlin_fannkuch[[#This Row],[runtime_end]]-projkotlin_fannkuch[[#This Row],[runtime_start]]</f>
        <v>182304</v>
      </c>
      <c r="K68">
        <f>projkotlin_fannkuch[[#This Row],[native_end]]-projkotlin_fannkuch[[#This Row],[native_start]]</f>
        <v>9776</v>
      </c>
      <c r="L68">
        <f>projkotlin_fannkuch[[#This Row],[pss_end]]-projkotlin_fannkuch[[#This Row],[pss_start]]</f>
        <v>272</v>
      </c>
    </row>
    <row r="69" spans="1:12" x14ac:dyDescent="0.3">
      <c r="A69">
        <v>67</v>
      </c>
      <c r="B69">
        <v>6347</v>
      </c>
      <c r="C69">
        <v>2390</v>
      </c>
      <c r="D69">
        <v>1422984</v>
      </c>
      <c r="E69">
        <v>1605288</v>
      </c>
      <c r="F69">
        <v>6512120</v>
      </c>
      <c r="G69">
        <v>6522120</v>
      </c>
      <c r="H69">
        <v>8320</v>
      </c>
      <c r="I69">
        <v>8593</v>
      </c>
      <c r="J69">
        <f>projkotlin_fannkuch[[#This Row],[runtime_end]]-projkotlin_fannkuch[[#This Row],[runtime_start]]</f>
        <v>182304</v>
      </c>
      <c r="K69">
        <f>projkotlin_fannkuch[[#This Row],[native_end]]-projkotlin_fannkuch[[#This Row],[native_start]]</f>
        <v>10000</v>
      </c>
      <c r="L69">
        <f>projkotlin_fannkuch[[#This Row],[pss_end]]-projkotlin_fannkuch[[#This Row],[pss_start]]</f>
        <v>273</v>
      </c>
    </row>
    <row r="70" spans="1:12" x14ac:dyDescent="0.3">
      <c r="A70">
        <v>68</v>
      </c>
      <c r="B70">
        <v>6511</v>
      </c>
      <c r="C70">
        <v>2420</v>
      </c>
      <c r="D70">
        <v>1423120</v>
      </c>
      <c r="E70">
        <v>1605424</v>
      </c>
      <c r="F70">
        <v>6513392</v>
      </c>
      <c r="G70">
        <v>6523424</v>
      </c>
      <c r="H70">
        <v>8334</v>
      </c>
      <c r="I70">
        <v>8606</v>
      </c>
      <c r="J70">
        <f>projkotlin_fannkuch[[#This Row],[runtime_end]]-projkotlin_fannkuch[[#This Row],[runtime_start]]</f>
        <v>182304</v>
      </c>
      <c r="K70">
        <f>projkotlin_fannkuch[[#This Row],[native_end]]-projkotlin_fannkuch[[#This Row],[native_start]]</f>
        <v>10032</v>
      </c>
      <c r="L70">
        <f>projkotlin_fannkuch[[#This Row],[pss_end]]-projkotlin_fannkuch[[#This Row],[pss_start]]</f>
        <v>272</v>
      </c>
    </row>
    <row r="71" spans="1:12" x14ac:dyDescent="0.3">
      <c r="A71">
        <v>69</v>
      </c>
      <c r="B71">
        <v>6672</v>
      </c>
      <c r="C71">
        <v>2418</v>
      </c>
      <c r="D71">
        <v>1423120</v>
      </c>
      <c r="E71">
        <v>1621808</v>
      </c>
      <c r="F71">
        <v>6512280</v>
      </c>
      <c r="G71">
        <v>6521896</v>
      </c>
      <c r="H71">
        <v>8336</v>
      </c>
      <c r="I71">
        <v>8613</v>
      </c>
      <c r="J71">
        <f>projkotlin_fannkuch[[#This Row],[runtime_end]]-projkotlin_fannkuch[[#This Row],[runtime_start]]</f>
        <v>198688</v>
      </c>
      <c r="K71">
        <f>projkotlin_fannkuch[[#This Row],[native_end]]-projkotlin_fannkuch[[#This Row],[native_start]]</f>
        <v>9616</v>
      </c>
      <c r="L71">
        <f>projkotlin_fannkuch[[#This Row],[pss_end]]-projkotlin_fannkuch[[#This Row],[pss_start]]</f>
        <v>277</v>
      </c>
    </row>
    <row r="72" spans="1:12" x14ac:dyDescent="0.3">
      <c r="A72">
        <v>70</v>
      </c>
      <c r="B72">
        <v>6887</v>
      </c>
      <c r="C72">
        <v>2437</v>
      </c>
      <c r="D72">
        <v>1423120</v>
      </c>
      <c r="E72">
        <v>1605424</v>
      </c>
      <c r="F72">
        <v>6515312</v>
      </c>
      <c r="G72">
        <v>6523264</v>
      </c>
      <c r="H72">
        <v>8338</v>
      </c>
      <c r="I72">
        <v>8610</v>
      </c>
      <c r="J72">
        <f>projkotlin_fannkuch[[#This Row],[runtime_end]]-projkotlin_fannkuch[[#This Row],[runtime_start]]</f>
        <v>182304</v>
      </c>
      <c r="K72">
        <f>projkotlin_fannkuch[[#This Row],[native_end]]-projkotlin_fannkuch[[#This Row],[native_start]]</f>
        <v>7952</v>
      </c>
      <c r="L72">
        <f>projkotlin_fannkuch[[#This Row],[pss_end]]-projkotlin_fannkuch[[#This Row],[pss_start]]</f>
        <v>272</v>
      </c>
    </row>
    <row r="73" spans="1:12" x14ac:dyDescent="0.3">
      <c r="A73">
        <v>71</v>
      </c>
      <c r="B73">
        <v>6993</v>
      </c>
      <c r="C73">
        <v>2446</v>
      </c>
      <c r="D73">
        <v>1423120</v>
      </c>
      <c r="E73">
        <v>1605424</v>
      </c>
      <c r="F73">
        <v>6512280</v>
      </c>
      <c r="G73">
        <v>6522536</v>
      </c>
      <c r="H73">
        <v>8336</v>
      </c>
      <c r="I73">
        <v>8609</v>
      </c>
      <c r="J73">
        <f>projkotlin_fannkuch[[#This Row],[runtime_end]]-projkotlin_fannkuch[[#This Row],[runtime_start]]</f>
        <v>182304</v>
      </c>
      <c r="K73">
        <f>projkotlin_fannkuch[[#This Row],[native_end]]-projkotlin_fannkuch[[#This Row],[native_start]]</f>
        <v>10256</v>
      </c>
      <c r="L73">
        <f>projkotlin_fannkuch[[#This Row],[pss_end]]-projkotlin_fannkuch[[#This Row],[pss_start]]</f>
        <v>273</v>
      </c>
    </row>
    <row r="74" spans="1:12" x14ac:dyDescent="0.3">
      <c r="A74">
        <v>72</v>
      </c>
      <c r="B74">
        <v>7105</v>
      </c>
      <c r="C74">
        <v>2398</v>
      </c>
      <c r="D74">
        <v>1423120</v>
      </c>
      <c r="E74">
        <v>1605424</v>
      </c>
      <c r="F74">
        <v>6513264</v>
      </c>
      <c r="G74">
        <v>6523152</v>
      </c>
      <c r="H74">
        <v>8336</v>
      </c>
      <c r="I74">
        <v>8608</v>
      </c>
      <c r="J74">
        <f>projkotlin_fannkuch[[#This Row],[runtime_end]]-projkotlin_fannkuch[[#This Row],[runtime_start]]</f>
        <v>182304</v>
      </c>
      <c r="K74">
        <f>projkotlin_fannkuch[[#This Row],[native_end]]-projkotlin_fannkuch[[#This Row],[native_start]]</f>
        <v>9888</v>
      </c>
      <c r="L74">
        <f>projkotlin_fannkuch[[#This Row],[pss_end]]-projkotlin_fannkuch[[#This Row],[pss_start]]</f>
        <v>272</v>
      </c>
    </row>
    <row r="75" spans="1:12" x14ac:dyDescent="0.3">
      <c r="A75">
        <v>73</v>
      </c>
      <c r="B75">
        <v>7269</v>
      </c>
      <c r="C75">
        <v>2445</v>
      </c>
      <c r="D75">
        <v>1422984</v>
      </c>
      <c r="E75">
        <v>1605288</v>
      </c>
      <c r="F75">
        <v>6512120</v>
      </c>
      <c r="G75">
        <v>6522232</v>
      </c>
      <c r="H75">
        <v>8326</v>
      </c>
      <c r="I75">
        <v>8599</v>
      </c>
      <c r="J75">
        <f>projkotlin_fannkuch[[#This Row],[runtime_end]]-projkotlin_fannkuch[[#This Row],[runtime_start]]</f>
        <v>182304</v>
      </c>
      <c r="K75">
        <f>projkotlin_fannkuch[[#This Row],[native_end]]-projkotlin_fannkuch[[#This Row],[native_start]]</f>
        <v>10112</v>
      </c>
      <c r="L75">
        <f>projkotlin_fannkuch[[#This Row],[pss_end]]-projkotlin_fannkuch[[#This Row],[pss_start]]</f>
        <v>273</v>
      </c>
    </row>
    <row r="76" spans="1:12" x14ac:dyDescent="0.3">
      <c r="A76">
        <v>74</v>
      </c>
      <c r="B76">
        <v>7497</v>
      </c>
      <c r="C76">
        <v>2662</v>
      </c>
      <c r="D76">
        <v>1439504</v>
      </c>
      <c r="E76">
        <v>1605424</v>
      </c>
      <c r="F76">
        <v>6511664</v>
      </c>
      <c r="G76">
        <v>6520288</v>
      </c>
      <c r="H76">
        <v>9087</v>
      </c>
      <c r="I76">
        <v>9357</v>
      </c>
      <c r="J76">
        <f>projkotlin_fannkuch[[#This Row],[runtime_end]]-projkotlin_fannkuch[[#This Row],[runtime_start]]</f>
        <v>165920</v>
      </c>
      <c r="K76">
        <f>projkotlin_fannkuch[[#This Row],[native_end]]-projkotlin_fannkuch[[#This Row],[native_start]]</f>
        <v>8624</v>
      </c>
      <c r="L76">
        <f>projkotlin_fannkuch[[#This Row],[pss_end]]-projkotlin_fannkuch[[#This Row],[pss_start]]</f>
        <v>270</v>
      </c>
    </row>
    <row r="77" spans="1:12" x14ac:dyDescent="0.3">
      <c r="A77">
        <v>75</v>
      </c>
      <c r="B77">
        <v>7683</v>
      </c>
      <c r="C77">
        <v>2409</v>
      </c>
      <c r="D77">
        <v>1422984</v>
      </c>
      <c r="E77">
        <v>1605288</v>
      </c>
      <c r="F77">
        <v>6511248</v>
      </c>
      <c r="G77">
        <v>6521104</v>
      </c>
      <c r="H77">
        <v>8737</v>
      </c>
      <c r="I77">
        <v>9013</v>
      </c>
      <c r="J77">
        <f>projkotlin_fannkuch[[#This Row],[runtime_end]]-projkotlin_fannkuch[[#This Row],[runtime_start]]</f>
        <v>182304</v>
      </c>
      <c r="K77">
        <f>projkotlin_fannkuch[[#This Row],[native_end]]-projkotlin_fannkuch[[#This Row],[native_start]]</f>
        <v>9856</v>
      </c>
      <c r="L77">
        <f>projkotlin_fannkuch[[#This Row],[pss_end]]-projkotlin_fannkuch[[#This Row],[pss_start]]</f>
        <v>276</v>
      </c>
    </row>
    <row r="78" spans="1:12" x14ac:dyDescent="0.3">
      <c r="A78">
        <v>76</v>
      </c>
      <c r="B78">
        <v>7868</v>
      </c>
      <c r="C78">
        <v>2417</v>
      </c>
      <c r="D78">
        <v>1439368</v>
      </c>
      <c r="E78">
        <v>1605288</v>
      </c>
      <c r="F78">
        <v>6512232</v>
      </c>
      <c r="G78">
        <v>6522120</v>
      </c>
      <c r="H78">
        <v>8737</v>
      </c>
      <c r="I78">
        <v>9013</v>
      </c>
      <c r="J78">
        <f>projkotlin_fannkuch[[#This Row],[runtime_end]]-projkotlin_fannkuch[[#This Row],[runtime_start]]</f>
        <v>165920</v>
      </c>
      <c r="K78">
        <f>projkotlin_fannkuch[[#This Row],[native_end]]-projkotlin_fannkuch[[#This Row],[native_start]]</f>
        <v>9888</v>
      </c>
      <c r="L78">
        <f>projkotlin_fannkuch[[#This Row],[pss_end]]-projkotlin_fannkuch[[#This Row],[pss_start]]</f>
        <v>276</v>
      </c>
    </row>
    <row r="79" spans="1:12" x14ac:dyDescent="0.3">
      <c r="A79">
        <v>77</v>
      </c>
      <c r="B79">
        <v>8050</v>
      </c>
      <c r="C79">
        <v>2377</v>
      </c>
      <c r="D79">
        <v>1422984</v>
      </c>
      <c r="E79">
        <v>1621672</v>
      </c>
      <c r="F79">
        <v>6511248</v>
      </c>
      <c r="G79">
        <v>6520992</v>
      </c>
      <c r="H79">
        <v>8740</v>
      </c>
      <c r="I79">
        <v>9024</v>
      </c>
      <c r="J79">
        <f>projkotlin_fannkuch[[#This Row],[runtime_end]]-projkotlin_fannkuch[[#This Row],[runtime_start]]</f>
        <v>198688</v>
      </c>
      <c r="K79">
        <f>projkotlin_fannkuch[[#This Row],[native_end]]-projkotlin_fannkuch[[#This Row],[native_start]]</f>
        <v>9744</v>
      </c>
      <c r="L79">
        <f>projkotlin_fannkuch[[#This Row],[pss_end]]-projkotlin_fannkuch[[#This Row],[pss_start]]</f>
        <v>284</v>
      </c>
    </row>
    <row r="80" spans="1:12" x14ac:dyDescent="0.3">
      <c r="A80">
        <v>78</v>
      </c>
      <c r="B80">
        <v>8217</v>
      </c>
      <c r="C80">
        <v>2413</v>
      </c>
      <c r="D80">
        <v>1439368</v>
      </c>
      <c r="E80">
        <v>1621672</v>
      </c>
      <c r="F80">
        <v>6512232</v>
      </c>
      <c r="G80">
        <v>6521000</v>
      </c>
      <c r="H80">
        <v>8740</v>
      </c>
      <c r="I80">
        <v>9028</v>
      </c>
      <c r="J80">
        <f>projkotlin_fannkuch[[#This Row],[runtime_end]]-projkotlin_fannkuch[[#This Row],[runtime_start]]</f>
        <v>182304</v>
      </c>
      <c r="K80">
        <f>projkotlin_fannkuch[[#This Row],[native_end]]-projkotlin_fannkuch[[#This Row],[native_start]]</f>
        <v>8768</v>
      </c>
      <c r="L80">
        <f>projkotlin_fannkuch[[#This Row],[pss_end]]-projkotlin_fannkuch[[#This Row],[pss_start]]</f>
        <v>288</v>
      </c>
    </row>
    <row r="81" spans="1:12" x14ac:dyDescent="0.3">
      <c r="A81">
        <v>79</v>
      </c>
      <c r="B81">
        <v>8384</v>
      </c>
      <c r="C81">
        <v>2418</v>
      </c>
      <c r="D81">
        <v>1422984</v>
      </c>
      <c r="E81">
        <v>1621672</v>
      </c>
      <c r="F81">
        <v>6512120</v>
      </c>
      <c r="G81">
        <v>6522008</v>
      </c>
      <c r="H81">
        <v>8744</v>
      </c>
      <c r="I81">
        <v>9028</v>
      </c>
      <c r="J81">
        <f>projkotlin_fannkuch[[#This Row],[runtime_end]]-projkotlin_fannkuch[[#This Row],[runtime_start]]</f>
        <v>198688</v>
      </c>
      <c r="K81">
        <f>projkotlin_fannkuch[[#This Row],[native_end]]-projkotlin_fannkuch[[#This Row],[native_start]]</f>
        <v>9888</v>
      </c>
      <c r="L81">
        <f>projkotlin_fannkuch[[#This Row],[pss_end]]-projkotlin_fannkuch[[#This Row],[pss_start]]</f>
        <v>284</v>
      </c>
    </row>
    <row r="82" spans="1:12" x14ac:dyDescent="0.3">
      <c r="A82">
        <v>80</v>
      </c>
      <c r="B82">
        <v>8534</v>
      </c>
      <c r="C82">
        <v>2389</v>
      </c>
      <c r="D82">
        <v>1422984</v>
      </c>
      <c r="E82">
        <v>1638056</v>
      </c>
      <c r="F82">
        <v>6512120</v>
      </c>
      <c r="G82">
        <v>6521896</v>
      </c>
      <c r="H82">
        <v>8693</v>
      </c>
      <c r="I82">
        <v>9029</v>
      </c>
      <c r="J82">
        <f>projkotlin_fannkuch[[#This Row],[runtime_end]]-projkotlin_fannkuch[[#This Row],[runtime_start]]</f>
        <v>215072</v>
      </c>
      <c r="K82">
        <f>projkotlin_fannkuch[[#This Row],[native_end]]-projkotlin_fannkuch[[#This Row],[native_start]]</f>
        <v>9776</v>
      </c>
      <c r="L82">
        <f>projkotlin_fannkuch[[#This Row],[pss_end]]-projkotlin_fannkuch[[#This Row],[pss_start]]</f>
        <v>336</v>
      </c>
    </row>
    <row r="83" spans="1:12" x14ac:dyDescent="0.3">
      <c r="A83">
        <v>81</v>
      </c>
      <c r="B83">
        <v>8684</v>
      </c>
      <c r="C83">
        <v>2405</v>
      </c>
      <c r="D83">
        <v>1422984</v>
      </c>
      <c r="E83">
        <v>1621672</v>
      </c>
      <c r="F83">
        <v>6512120</v>
      </c>
      <c r="G83">
        <v>6522008</v>
      </c>
      <c r="H83">
        <v>8743</v>
      </c>
      <c r="I83">
        <v>9027</v>
      </c>
      <c r="J83">
        <f>projkotlin_fannkuch[[#This Row],[runtime_end]]-projkotlin_fannkuch[[#This Row],[runtime_start]]</f>
        <v>198688</v>
      </c>
      <c r="K83">
        <f>projkotlin_fannkuch[[#This Row],[native_end]]-projkotlin_fannkuch[[#This Row],[native_start]]</f>
        <v>9888</v>
      </c>
      <c r="L83">
        <f>projkotlin_fannkuch[[#This Row],[pss_end]]-projkotlin_fannkuch[[#This Row],[pss_start]]</f>
        <v>284</v>
      </c>
    </row>
    <row r="84" spans="1:12" x14ac:dyDescent="0.3">
      <c r="A84">
        <v>82</v>
      </c>
      <c r="B84">
        <v>8864</v>
      </c>
      <c r="C84">
        <v>2475</v>
      </c>
      <c r="D84">
        <v>1439504</v>
      </c>
      <c r="E84">
        <v>1605424</v>
      </c>
      <c r="F84">
        <v>6512520</v>
      </c>
      <c r="G84">
        <v>6522520</v>
      </c>
      <c r="H84">
        <v>8753</v>
      </c>
      <c r="I84">
        <v>9029</v>
      </c>
      <c r="J84">
        <f>projkotlin_fannkuch[[#This Row],[runtime_end]]-projkotlin_fannkuch[[#This Row],[runtime_start]]</f>
        <v>165920</v>
      </c>
      <c r="K84">
        <f>projkotlin_fannkuch[[#This Row],[native_end]]-projkotlin_fannkuch[[#This Row],[native_start]]</f>
        <v>10000</v>
      </c>
      <c r="L84">
        <f>projkotlin_fannkuch[[#This Row],[pss_end]]-projkotlin_fannkuch[[#This Row],[pss_start]]</f>
        <v>276</v>
      </c>
    </row>
    <row r="85" spans="1:12" x14ac:dyDescent="0.3">
      <c r="A85">
        <v>83</v>
      </c>
      <c r="B85">
        <v>8955</v>
      </c>
      <c r="C85">
        <v>2388</v>
      </c>
      <c r="D85">
        <v>1423120</v>
      </c>
      <c r="E85">
        <v>1605424</v>
      </c>
      <c r="F85">
        <v>6512280</v>
      </c>
      <c r="G85">
        <v>6521944</v>
      </c>
      <c r="H85">
        <v>8757</v>
      </c>
      <c r="I85">
        <v>9033</v>
      </c>
      <c r="J85">
        <f>projkotlin_fannkuch[[#This Row],[runtime_end]]-projkotlin_fannkuch[[#This Row],[runtime_start]]</f>
        <v>182304</v>
      </c>
      <c r="K85">
        <f>projkotlin_fannkuch[[#This Row],[native_end]]-projkotlin_fannkuch[[#This Row],[native_start]]</f>
        <v>9664</v>
      </c>
      <c r="L85">
        <f>projkotlin_fannkuch[[#This Row],[pss_end]]-projkotlin_fannkuch[[#This Row],[pss_start]]</f>
        <v>276</v>
      </c>
    </row>
    <row r="86" spans="1:12" x14ac:dyDescent="0.3">
      <c r="A86">
        <v>84</v>
      </c>
      <c r="B86">
        <v>9110</v>
      </c>
      <c r="C86">
        <v>2442</v>
      </c>
      <c r="D86">
        <v>1439504</v>
      </c>
      <c r="E86">
        <v>1621808</v>
      </c>
      <c r="F86">
        <v>6512520</v>
      </c>
      <c r="G86">
        <v>6522408</v>
      </c>
      <c r="H86">
        <v>8707</v>
      </c>
      <c r="I86">
        <v>9033</v>
      </c>
      <c r="J86">
        <f>projkotlin_fannkuch[[#This Row],[runtime_end]]-projkotlin_fannkuch[[#This Row],[runtime_start]]</f>
        <v>182304</v>
      </c>
      <c r="K86">
        <f>projkotlin_fannkuch[[#This Row],[native_end]]-projkotlin_fannkuch[[#This Row],[native_start]]</f>
        <v>9888</v>
      </c>
      <c r="L86">
        <f>projkotlin_fannkuch[[#This Row],[pss_end]]-projkotlin_fannkuch[[#This Row],[pss_start]]</f>
        <v>326</v>
      </c>
    </row>
    <row r="87" spans="1:12" x14ac:dyDescent="0.3">
      <c r="A87">
        <v>85</v>
      </c>
      <c r="B87">
        <v>9276</v>
      </c>
      <c r="C87">
        <v>2418</v>
      </c>
      <c r="D87">
        <v>1423120</v>
      </c>
      <c r="E87">
        <v>1621808</v>
      </c>
      <c r="F87">
        <v>6512280</v>
      </c>
      <c r="G87">
        <v>6522008</v>
      </c>
      <c r="H87">
        <v>8750</v>
      </c>
      <c r="I87">
        <v>9030</v>
      </c>
      <c r="J87">
        <f>projkotlin_fannkuch[[#This Row],[runtime_end]]-projkotlin_fannkuch[[#This Row],[runtime_start]]</f>
        <v>198688</v>
      </c>
      <c r="K87">
        <f>projkotlin_fannkuch[[#This Row],[native_end]]-projkotlin_fannkuch[[#This Row],[native_start]]</f>
        <v>9728</v>
      </c>
      <c r="L87">
        <f>projkotlin_fannkuch[[#This Row],[pss_end]]-projkotlin_fannkuch[[#This Row],[pss_start]]</f>
        <v>280</v>
      </c>
    </row>
    <row r="88" spans="1:12" x14ac:dyDescent="0.3">
      <c r="A88">
        <v>86</v>
      </c>
      <c r="B88">
        <v>9416</v>
      </c>
      <c r="C88">
        <v>2432</v>
      </c>
      <c r="D88">
        <v>1439504</v>
      </c>
      <c r="E88">
        <v>1605424</v>
      </c>
      <c r="F88">
        <v>6513504</v>
      </c>
      <c r="G88">
        <v>6523760</v>
      </c>
      <c r="H88">
        <v>8758</v>
      </c>
      <c r="I88">
        <v>9034</v>
      </c>
      <c r="J88">
        <f>projkotlin_fannkuch[[#This Row],[runtime_end]]-projkotlin_fannkuch[[#This Row],[runtime_start]]</f>
        <v>165920</v>
      </c>
      <c r="K88">
        <f>projkotlin_fannkuch[[#This Row],[native_end]]-projkotlin_fannkuch[[#This Row],[native_start]]</f>
        <v>10256</v>
      </c>
      <c r="L88">
        <f>projkotlin_fannkuch[[#This Row],[pss_end]]-projkotlin_fannkuch[[#This Row],[pss_start]]</f>
        <v>276</v>
      </c>
    </row>
    <row r="89" spans="1:12" x14ac:dyDescent="0.3">
      <c r="A89">
        <v>87</v>
      </c>
      <c r="B89">
        <v>9579</v>
      </c>
      <c r="C89">
        <v>2422</v>
      </c>
      <c r="D89">
        <v>1423120</v>
      </c>
      <c r="E89">
        <v>1605424</v>
      </c>
      <c r="F89">
        <v>6513264</v>
      </c>
      <c r="G89">
        <v>6523040</v>
      </c>
      <c r="H89">
        <v>8758</v>
      </c>
      <c r="I89">
        <v>9034</v>
      </c>
      <c r="J89">
        <f>projkotlin_fannkuch[[#This Row],[runtime_end]]-projkotlin_fannkuch[[#This Row],[runtime_start]]</f>
        <v>182304</v>
      </c>
      <c r="K89">
        <f>projkotlin_fannkuch[[#This Row],[native_end]]-projkotlin_fannkuch[[#This Row],[native_start]]</f>
        <v>9776</v>
      </c>
      <c r="L89">
        <f>projkotlin_fannkuch[[#This Row],[pss_end]]-projkotlin_fannkuch[[#This Row],[pss_start]]</f>
        <v>276</v>
      </c>
    </row>
    <row r="90" spans="1:12" x14ac:dyDescent="0.3">
      <c r="A90">
        <v>88</v>
      </c>
      <c r="B90">
        <v>9742</v>
      </c>
      <c r="C90">
        <v>2455</v>
      </c>
      <c r="D90">
        <v>1423120</v>
      </c>
      <c r="E90">
        <v>1605424</v>
      </c>
      <c r="F90">
        <v>6509888</v>
      </c>
      <c r="G90">
        <v>6519520</v>
      </c>
      <c r="H90">
        <v>8737</v>
      </c>
      <c r="I90">
        <v>9009</v>
      </c>
      <c r="J90">
        <f>projkotlin_fannkuch[[#This Row],[runtime_end]]-projkotlin_fannkuch[[#This Row],[runtime_start]]</f>
        <v>182304</v>
      </c>
      <c r="K90">
        <f>projkotlin_fannkuch[[#This Row],[native_end]]-projkotlin_fannkuch[[#This Row],[native_start]]</f>
        <v>9632</v>
      </c>
      <c r="L90">
        <f>projkotlin_fannkuch[[#This Row],[pss_end]]-projkotlin_fannkuch[[#This Row],[pss_start]]</f>
        <v>272</v>
      </c>
    </row>
    <row r="91" spans="1:12" x14ac:dyDescent="0.3">
      <c r="A91">
        <v>89</v>
      </c>
      <c r="B91">
        <v>9917</v>
      </c>
      <c r="C91">
        <v>2430</v>
      </c>
      <c r="D91">
        <v>1422984</v>
      </c>
      <c r="E91">
        <v>1621672</v>
      </c>
      <c r="F91">
        <v>6512248</v>
      </c>
      <c r="G91">
        <v>6522136</v>
      </c>
      <c r="H91">
        <v>8745</v>
      </c>
      <c r="I91">
        <v>9021</v>
      </c>
      <c r="J91">
        <f>projkotlin_fannkuch[[#This Row],[runtime_end]]-projkotlin_fannkuch[[#This Row],[runtime_start]]</f>
        <v>198688</v>
      </c>
      <c r="K91">
        <f>projkotlin_fannkuch[[#This Row],[native_end]]-projkotlin_fannkuch[[#This Row],[native_start]]</f>
        <v>9888</v>
      </c>
      <c r="L91">
        <f>projkotlin_fannkuch[[#This Row],[pss_end]]-projkotlin_fannkuch[[#This Row],[pss_start]]</f>
        <v>276</v>
      </c>
    </row>
    <row r="92" spans="1:12" x14ac:dyDescent="0.3">
      <c r="A92">
        <v>90</v>
      </c>
      <c r="B92">
        <v>10079</v>
      </c>
      <c r="C92">
        <v>2419</v>
      </c>
      <c r="D92">
        <v>1439504</v>
      </c>
      <c r="E92">
        <v>1605424</v>
      </c>
      <c r="F92">
        <v>6512504</v>
      </c>
      <c r="G92">
        <v>6521720</v>
      </c>
      <c r="H92">
        <v>8757</v>
      </c>
      <c r="I92">
        <v>9021</v>
      </c>
      <c r="J92">
        <f>projkotlin_fannkuch[[#This Row],[runtime_end]]-projkotlin_fannkuch[[#This Row],[runtime_start]]</f>
        <v>165920</v>
      </c>
      <c r="K92">
        <f>projkotlin_fannkuch[[#This Row],[native_end]]-projkotlin_fannkuch[[#This Row],[native_start]]</f>
        <v>9216</v>
      </c>
      <c r="L92">
        <f>projkotlin_fannkuch[[#This Row],[pss_end]]-projkotlin_fannkuch[[#This Row],[pss_start]]</f>
        <v>264</v>
      </c>
    </row>
    <row r="93" spans="1:12" x14ac:dyDescent="0.3">
      <c r="A93">
        <v>91</v>
      </c>
      <c r="B93">
        <v>10224</v>
      </c>
      <c r="C93">
        <v>2428</v>
      </c>
      <c r="D93">
        <v>1439368</v>
      </c>
      <c r="E93">
        <v>1621672</v>
      </c>
      <c r="F93">
        <v>6512232</v>
      </c>
      <c r="G93">
        <v>6522168</v>
      </c>
      <c r="H93">
        <v>8749</v>
      </c>
      <c r="I93">
        <v>9013</v>
      </c>
      <c r="J93">
        <f>projkotlin_fannkuch[[#This Row],[runtime_end]]-projkotlin_fannkuch[[#This Row],[runtime_start]]</f>
        <v>182304</v>
      </c>
      <c r="K93">
        <f>projkotlin_fannkuch[[#This Row],[native_end]]-projkotlin_fannkuch[[#This Row],[native_start]]</f>
        <v>9936</v>
      </c>
      <c r="L93">
        <f>projkotlin_fannkuch[[#This Row],[pss_end]]-projkotlin_fannkuch[[#This Row],[pss_start]]</f>
        <v>264</v>
      </c>
    </row>
    <row r="94" spans="1:12" x14ac:dyDescent="0.3">
      <c r="A94">
        <v>92</v>
      </c>
      <c r="B94">
        <v>10394</v>
      </c>
      <c r="C94">
        <v>2419</v>
      </c>
      <c r="D94">
        <v>1422984</v>
      </c>
      <c r="E94">
        <v>1621672</v>
      </c>
      <c r="F94">
        <v>6512360</v>
      </c>
      <c r="G94">
        <v>6522248</v>
      </c>
      <c r="H94">
        <v>8749</v>
      </c>
      <c r="I94">
        <v>9025</v>
      </c>
      <c r="J94">
        <f>projkotlin_fannkuch[[#This Row],[runtime_end]]-projkotlin_fannkuch[[#This Row],[runtime_start]]</f>
        <v>198688</v>
      </c>
      <c r="K94">
        <f>projkotlin_fannkuch[[#This Row],[native_end]]-projkotlin_fannkuch[[#This Row],[native_start]]</f>
        <v>9888</v>
      </c>
      <c r="L94">
        <f>projkotlin_fannkuch[[#This Row],[pss_end]]-projkotlin_fannkuch[[#This Row],[pss_start]]</f>
        <v>276</v>
      </c>
    </row>
    <row r="95" spans="1:12" x14ac:dyDescent="0.3">
      <c r="A95">
        <v>93</v>
      </c>
      <c r="B95">
        <v>10559</v>
      </c>
      <c r="C95">
        <v>2429</v>
      </c>
      <c r="D95">
        <v>1423336</v>
      </c>
      <c r="E95">
        <v>1622024</v>
      </c>
      <c r="F95">
        <v>6512280</v>
      </c>
      <c r="G95">
        <v>6522280</v>
      </c>
      <c r="H95">
        <v>8757</v>
      </c>
      <c r="I95">
        <v>9025</v>
      </c>
      <c r="J95">
        <f>projkotlin_fannkuch[[#This Row],[runtime_end]]-projkotlin_fannkuch[[#This Row],[runtime_start]]</f>
        <v>198688</v>
      </c>
      <c r="K95">
        <f>projkotlin_fannkuch[[#This Row],[native_end]]-projkotlin_fannkuch[[#This Row],[native_start]]</f>
        <v>10000</v>
      </c>
      <c r="L95">
        <f>projkotlin_fannkuch[[#This Row],[pss_end]]-projkotlin_fannkuch[[#This Row],[pss_start]]</f>
        <v>268</v>
      </c>
    </row>
    <row r="96" spans="1:12" x14ac:dyDescent="0.3">
      <c r="A96">
        <v>94</v>
      </c>
      <c r="B96">
        <v>10705</v>
      </c>
      <c r="C96">
        <v>2402</v>
      </c>
      <c r="D96">
        <v>1423120</v>
      </c>
      <c r="E96">
        <v>1605424</v>
      </c>
      <c r="F96">
        <v>6513264</v>
      </c>
      <c r="G96">
        <v>6522624</v>
      </c>
      <c r="H96">
        <v>8762</v>
      </c>
      <c r="I96">
        <v>9026</v>
      </c>
      <c r="J96">
        <f>projkotlin_fannkuch[[#This Row],[runtime_end]]-projkotlin_fannkuch[[#This Row],[runtime_start]]</f>
        <v>182304</v>
      </c>
      <c r="K96">
        <f>projkotlin_fannkuch[[#This Row],[native_end]]-projkotlin_fannkuch[[#This Row],[native_start]]</f>
        <v>9360</v>
      </c>
      <c r="L96">
        <f>projkotlin_fannkuch[[#This Row],[pss_end]]-projkotlin_fannkuch[[#This Row],[pss_start]]</f>
        <v>264</v>
      </c>
    </row>
    <row r="97" spans="1:12" x14ac:dyDescent="0.3">
      <c r="A97">
        <v>95</v>
      </c>
      <c r="B97">
        <v>10852</v>
      </c>
      <c r="C97">
        <v>2411</v>
      </c>
      <c r="D97">
        <v>1439368</v>
      </c>
      <c r="E97">
        <v>1638056</v>
      </c>
      <c r="F97">
        <v>6512232</v>
      </c>
      <c r="G97">
        <v>6525232</v>
      </c>
      <c r="H97">
        <v>8749</v>
      </c>
      <c r="I97">
        <v>9033</v>
      </c>
      <c r="J97">
        <f>projkotlin_fannkuch[[#This Row],[runtime_end]]-projkotlin_fannkuch[[#This Row],[runtime_start]]</f>
        <v>198688</v>
      </c>
      <c r="K97">
        <f>projkotlin_fannkuch[[#This Row],[native_end]]-projkotlin_fannkuch[[#This Row],[native_start]]</f>
        <v>13000</v>
      </c>
      <c r="L97">
        <f>projkotlin_fannkuch[[#This Row],[pss_end]]-projkotlin_fannkuch[[#This Row],[pss_start]]</f>
        <v>284</v>
      </c>
    </row>
    <row r="98" spans="1:12" x14ac:dyDescent="0.3">
      <c r="A98">
        <v>96</v>
      </c>
      <c r="B98">
        <v>11016</v>
      </c>
      <c r="C98">
        <v>2481</v>
      </c>
      <c r="D98">
        <v>1439368</v>
      </c>
      <c r="E98">
        <v>1621672</v>
      </c>
      <c r="F98">
        <v>6512232</v>
      </c>
      <c r="G98">
        <v>6522232</v>
      </c>
      <c r="H98">
        <v>8749</v>
      </c>
      <c r="I98">
        <v>9025</v>
      </c>
      <c r="J98">
        <f>projkotlin_fannkuch[[#This Row],[runtime_end]]-projkotlin_fannkuch[[#This Row],[runtime_start]]</f>
        <v>182304</v>
      </c>
      <c r="K98">
        <f>projkotlin_fannkuch[[#This Row],[native_end]]-projkotlin_fannkuch[[#This Row],[native_start]]</f>
        <v>10000</v>
      </c>
      <c r="L98">
        <f>projkotlin_fannkuch[[#This Row],[pss_end]]-projkotlin_fannkuch[[#This Row],[pss_start]]</f>
        <v>276</v>
      </c>
    </row>
    <row r="99" spans="1:12" x14ac:dyDescent="0.3">
      <c r="A99">
        <v>97</v>
      </c>
      <c r="B99">
        <v>11172</v>
      </c>
      <c r="C99">
        <v>2421</v>
      </c>
      <c r="D99">
        <v>1439368</v>
      </c>
      <c r="E99">
        <v>1605288</v>
      </c>
      <c r="F99">
        <v>6512232</v>
      </c>
      <c r="G99">
        <v>6522120</v>
      </c>
      <c r="H99">
        <v>8751</v>
      </c>
      <c r="I99">
        <v>9015</v>
      </c>
      <c r="J99">
        <f>projkotlin_fannkuch[[#This Row],[runtime_end]]-projkotlin_fannkuch[[#This Row],[runtime_start]]</f>
        <v>165920</v>
      </c>
      <c r="K99">
        <f>projkotlin_fannkuch[[#This Row],[native_end]]-projkotlin_fannkuch[[#This Row],[native_start]]</f>
        <v>9888</v>
      </c>
      <c r="L99">
        <f>projkotlin_fannkuch[[#This Row],[pss_end]]-projkotlin_fannkuch[[#This Row],[pss_start]]</f>
        <v>264</v>
      </c>
    </row>
    <row r="100" spans="1:12" x14ac:dyDescent="0.3">
      <c r="A100">
        <v>98</v>
      </c>
      <c r="B100">
        <v>11332</v>
      </c>
      <c r="C100">
        <v>2413</v>
      </c>
      <c r="D100">
        <v>1423120</v>
      </c>
      <c r="E100">
        <v>1605424</v>
      </c>
      <c r="F100">
        <v>6512280</v>
      </c>
      <c r="G100">
        <v>6522280</v>
      </c>
      <c r="H100">
        <v>8756</v>
      </c>
      <c r="I100">
        <v>9020</v>
      </c>
      <c r="J100">
        <f>projkotlin_fannkuch[[#This Row],[runtime_end]]-projkotlin_fannkuch[[#This Row],[runtime_start]]</f>
        <v>182304</v>
      </c>
      <c r="K100">
        <f>projkotlin_fannkuch[[#This Row],[native_end]]-projkotlin_fannkuch[[#This Row],[native_start]]</f>
        <v>10000</v>
      </c>
      <c r="L100">
        <f>projkotlin_fannkuch[[#This Row],[pss_end]]-projkotlin_fannkuch[[#This Row],[pss_start]]</f>
        <v>264</v>
      </c>
    </row>
    <row r="101" spans="1:12" x14ac:dyDescent="0.3">
      <c r="A101">
        <v>99</v>
      </c>
      <c r="B101">
        <v>11479</v>
      </c>
      <c r="C101">
        <v>2414</v>
      </c>
      <c r="D101">
        <v>1439368</v>
      </c>
      <c r="E101">
        <v>1621672</v>
      </c>
      <c r="F101">
        <v>6512232</v>
      </c>
      <c r="G101">
        <v>6522008</v>
      </c>
      <c r="H101">
        <v>8755</v>
      </c>
      <c r="I101">
        <v>9031</v>
      </c>
      <c r="J101">
        <f>projkotlin_fannkuch[[#This Row],[runtime_end]]-projkotlin_fannkuch[[#This Row],[runtime_start]]</f>
        <v>182304</v>
      </c>
      <c r="K101">
        <f>projkotlin_fannkuch[[#This Row],[native_end]]-projkotlin_fannkuch[[#This Row],[native_start]]</f>
        <v>9776</v>
      </c>
      <c r="L101">
        <f>projkotlin_fannkuch[[#This Row],[pss_end]]-projkotlin_fannkuch[[#This Row],[pss_start]]</f>
        <v>276</v>
      </c>
    </row>
    <row r="102" spans="1:12" x14ac:dyDescent="0.3">
      <c r="A102">
        <v>100</v>
      </c>
      <c r="B102">
        <v>11639</v>
      </c>
      <c r="C102">
        <v>2436</v>
      </c>
      <c r="D102">
        <v>1422984</v>
      </c>
      <c r="E102">
        <v>1621672</v>
      </c>
      <c r="F102">
        <v>6512120</v>
      </c>
      <c r="G102">
        <v>6522008</v>
      </c>
      <c r="H102">
        <v>8748</v>
      </c>
      <c r="I102">
        <v>9024</v>
      </c>
      <c r="J102">
        <f>projkotlin_fannkuch[[#This Row],[runtime_end]]-projkotlin_fannkuch[[#This Row],[runtime_start]]</f>
        <v>198688</v>
      </c>
      <c r="K102">
        <f>projkotlin_fannkuch[[#This Row],[native_end]]-projkotlin_fannkuch[[#This Row],[native_start]]</f>
        <v>9888</v>
      </c>
      <c r="L102">
        <f>projkotlin_fannkuch[[#This Row],[pss_end]]-projkotlin_fannkuch[[#This Row],[pss_start]]</f>
        <v>276</v>
      </c>
    </row>
    <row r="103" spans="1:12" x14ac:dyDescent="0.3">
      <c r="A103">
        <v>101</v>
      </c>
      <c r="B103">
        <v>11746</v>
      </c>
      <c r="C103">
        <v>2408</v>
      </c>
      <c r="D103">
        <v>1439368</v>
      </c>
      <c r="E103">
        <v>1621672</v>
      </c>
      <c r="F103">
        <v>6512232</v>
      </c>
      <c r="G103">
        <v>6522120</v>
      </c>
      <c r="H103">
        <v>8751</v>
      </c>
      <c r="I103">
        <v>9027</v>
      </c>
      <c r="J103">
        <f>projkotlin_fannkuch[[#This Row],[runtime_end]]-projkotlin_fannkuch[[#This Row],[runtime_start]]</f>
        <v>182304</v>
      </c>
      <c r="K103">
        <f>projkotlin_fannkuch[[#This Row],[native_end]]-projkotlin_fannkuch[[#This Row],[native_start]]</f>
        <v>9888</v>
      </c>
      <c r="L103">
        <f>projkotlin_fannkuch[[#This Row],[pss_end]]-projkotlin_fannkuch[[#This Row],[pss_start]]</f>
        <v>276</v>
      </c>
    </row>
    <row r="104" spans="1:12" x14ac:dyDescent="0.3">
      <c r="A104">
        <v>102</v>
      </c>
      <c r="B104">
        <v>11911</v>
      </c>
      <c r="C104">
        <v>2412</v>
      </c>
      <c r="D104">
        <v>1439368</v>
      </c>
      <c r="E104">
        <v>1621672</v>
      </c>
      <c r="F104">
        <v>6512232</v>
      </c>
      <c r="G104">
        <v>6522232</v>
      </c>
      <c r="H104">
        <v>8755</v>
      </c>
      <c r="I104">
        <v>9031</v>
      </c>
      <c r="J104">
        <f>projkotlin_fannkuch[[#This Row],[runtime_end]]-projkotlin_fannkuch[[#This Row],[runtime_start]]</f>
        <v>182304</v>
      </c>
      <c r="K104">
        <f>projkotlin_fannkuch[[#This Row],[native_end]]-projkotlin_fannkuch[[#This Row],[native_start]]</f>
        <v>10000</v>
      </c>
      <c r="L104">
        <f>projkotlin_fannkuch[[#This Row],[pss_end]]-projkotlin_fannkuch[[#This Row],[pss_start]]</f>
        <v>276</v>
      </c>
    </row>
    <row r="105" spans="1:12" x14ac:dyDescent="0.3">
      <c r="A105">
        <v>103</v>
      </c>
      <c r="B105">
        <v>12080</v>
      </c>
      <c r="C105">
        <v>2420</v>
      </c>
      <c r="D105">
        <v>1423312</v>
      </c>
      <c r="E105">
        <v>1605616</v>
      </c>
      <c r="F105">
        <v>6515408</v>
      </c>
      <c r="G105">
        <v>6525408</v>
      </c>
      <c r="H105">
        <v>8783</v>
      </c>
      <c r="I105">
        <v>9039</v>
      </c>
      <c r="J105">
        <f>projkotlin_fannkuch[[#This Row],[runtime_end]]-projkotlin_fannkuch[[#This Row],[runtime_start]]</f>
        <v>182304</v>
      </c>
      <c r="K105">
        <f>projkotlin_fannkuch[[#This Row],[native_end]]-projkotlin_fannkuch[[#This Row],[native_start]]</f>
        <v>10000</v>
      </c>
      <c r="L105">
        <f>projkotlin_fannkuch[[#This Row],[pss_end]]-projkotlin_fannkuch[[#This Row],[pss_start]]</f>
        <v>256</v>
      </c>
    </row>
    <row r="106" spans="1:12" x14ac:dyDescent="0.3">
      <c r="A106">
        <v>104</v>
      </c>
      <c r="B106">
        <v>12243</v>
      </c>
      <c r="C106">
        <v>2433</v>
      </c>
      <c r="D106">
        <v>1422984</v>
      </c>
      <c r="E106">
        <v>1621672</v>
      </c>
      <c r="F106">
        <v>6512120</v>
      </c>
      <c r="G106">
        <v>6521784</v>
      </c>
      <c r="H106">
        <v>8759</v>
      </c>
      <c r="I106">
        <v>9027</v>
      </c>
      <c r="J106">
        <f>projkotlin_fannkuch[[#This Row],[runtime_end]]-projkotlin_fannkuch[[#This Row],[runtime_start]]</f>
        <v>198688</v>
      </c>
      <c r="K106">
        <f>projkotlin_fannkuch[[#This Row],[native_end]]-projkotlin_fannkuch[[#This Row],[native_start]]</f>
        <v>9664</v>
      </c>
      <c r="L106">
        <f>projkotlin_fannkuch[[#This Row],[pss_end]]-projkotlin_fannkuch[[#This Row],[pss_start]]</f>
        <v>268</v>
      </c>
    </row>
    <row r="107" spans="1:12" x14ac:dyDescent="0.3">
      <c r="A107">
        <v>105</v>
      </c>
      <c r="B107">
        <v>12411</v>
      </c>
      <c r="C107">
        <v>2430</v>
      </c>
      <c r="D107">
        <v>1439368</v>
      </c>
      <c r="E107">
        <v>1605288</v>
      </c>
      <c r="F107">
        <v>6513216</v>
      </c>
      <c r="G107">
        <v>6523248</v>
      </c>
      <c r="H107">
        <v>8764</v>
      </c>
      <c r="I107">
        <v>9028</v>
      </c>
      <c r="J107">
        <f>projkotlin_fannkuch[[#This Row],[runtime_end]]-projkotlin_fannkuch[[#This Row],[runtime_start]]</f>
        <v>165920</v>
      </c>
      <c r="K107">
        <f>projkotlin_fannkuch[[#This Row],[native_end]]-projkotlin_fannkuch[[#This Row],[native_start]]</f>
        <v>10032</v>
      </c>
      <c r="L107">
        <f>projkotlin_fannkuch[[#This Row],[pss_end]]-projkotlin_fannkuch[[#This Row],[pss_start]]</f>
        <v>264</v>
      </c>
    </row>
    <row r="108" spans="1:12" x14ac:dyDescent="0.3">
      <c r="A108">
        <v>106</v>
      </c>
      <c r="B108">
        <v>12579</v>
      </c>
      <c r="C108">
        <v>2429</v>
      </c>
      <c r="D108">
        <v>1423120</v>
      </c>
      <c r="E108">
        <v>1621808</v>
      </c>
      <c r="F108">
        <v>6512408</v>
      </c>
      <c r="G108">
        <v>6522136</v>
      </c>
      <c r="H108">
        <v>8767</v>
      </c>
      <c r="I108">
        <v>9035</v>
      </c>
      <c r="J108">
        <f>projkotlin_fannkuch[[#This Row],[runtime_end]]-projkotlin_fannkuch[[#This Row],[runtime_start]]</f>
        <v>198688</v>
      </c>
      <c r="K108">
        <f>projkotlin_fannkuch[[#This Row],[native_end]]-projkotlin_fannkuch[[#This Row],[native_start]]</f>
        <v>9728</v>
      </c>
      <c r="L108">
        <f>projkotlin_fannkuch[[#This Row],[pss_end]]-projkotlin_fannkuch[[#This Row],[pss_start]]</f>
        <v>268</v>
      </c>
    </row>
    <row r="109" spans="1:12" x14ac:dyDescent="0.3">
      <c r="A109">
        <v>107</v>
      </c>
      <c r="B109">
        <v>12744</v>
      </c>
      <c r="C109">
        <v>2424</v>
      </c>
      <c r="D109">
        <v>1439504</v>
      </c>
      <c r="E109">
        <v>1605424</v>
      </c>
      <c r="F109">
        <v>6513376</v>
      </c>
      <c r="G109">
        <v>6523152</v>
      </c>
      <c r="H109">
        <v>8772</v>
      </c>
      <c r="I109">
        <v>9036</v>
      </c>
      <c r="J109">
        <f>projkotlin_fannkuch[[#This Row],[runtime_end]]-projkotlin_fannkuch[[#This Row],[runtime_start]]</f>
        <v>165920</v>
      </c>
      <c r="K109">
        <f>projkotlin_fannkuch[[#This Row],[native_end]]-projkotlin_fannkuch[[#This Row],[native_start]]</f>
        <v>9776</v>
      </c>
      <c r="L109">
        <f>projkotlin_fannkuch[[#This Row],[pss_end]]-projkotlin_fannkuch[[#This Row],[pss_start]]</f>
        <v>264</v>
      </c>
    </row>
    <row r="110" spans="1:12" x14ac:dyDescent="0.3">
      <c r="A110">
        <v>108</v>
      </c>
      <c r="B110">
        <v>12907</v>
      </c>
      <c r="C110">
        <v>2415</v>
      </c>
      <c r="D110">
        <v>1422984</v>
      </c>
      <c r="E110">
        <v>1605288</v>
      </c>
      <c r="F110">
        <v>6512248</v>
      </c>
      <c r="G110">
        <v>6522024</v>
      </c>
      <c r="H110">
        <v>8756</v>
      </c>
      <c r="I110">
        <v>9016</v>
      </c>
      <c r="J110">
        <f>projkotlin_fannkuch[[#This Row],[runtime_end]]-projkotlin_fannkuch[[#This Row],[runtime_start]]</f>
        <v>182304</v>
      </c>
      <c r="K110">
        <f>projkotlin_fannkuch[[#This Row],[native_end]]-projkotlin_fannkuch[[#This Row],[native_start]]</f>
        <v>9776</v>
      </c>
      <c r="L110">
        <f>projkotlin_fannkuch[[#This Row],[pss_end]]-projkotlin_fannkuch[[#This Row],[pss_start]]</f>
        <v>260</v>
      </c>
    </row>
    <row r="111" spans="1:12" x14ac:dyDescent="0.3">
      <c r="A111">
        <v>109</v>
      </c>
      <c r="B111">
        <v>13058</v>
      </c>
      <c r="C111">
        <v>2395</v>
      </c>
      <c r="D111">
        <v>1423120</v>
      </c>
      <c r="E111">
        <v>1605424</v>
      </c>
      <c r="F111">
        <v>6510616</v>
      </c>
      <c r="G111">
        <v>6520728</v>
      </c>
      <c r="H111">
        <v>8755</v>
      </c>
      <c r="I111">
        <v>9019</v>
      </c>
      <c r="J111">
        <f>projkotlin_fannkuch[[#This Row],[runtime_end]]-projkotlin_fannkuch[[#This Row],[runtime_start]]</f>
        <v>182304</v>
      </c>
      <c r="K111">
        <f>projkotlin_fannkuch[[#This Row],[native_end]]-projkotlin_fannkuch[[#This Row],[native_start]]</f>
        <v>10112</v>
      </c>
      <c r="L111">
        <f>projkotlin_fannkuch[[#This Row],[pss_end]]-projkotlin_fannkuch[[#This Row],[pss_start]]</f>
        <v>264</v>
      </c>
    </row>
    <row r="112" spans="1:12" x14ac:dyDescent="0.3">
      <c r="A112">
        <v>110</v>
      </c>
      <c r="B112">
        <v>13260</v>
      </c>
      <c r="C112">
        <v>2409</v>
      </c>
      <c r="D112">
        <v>1423120</v>
      </c>
      <c r="E112">
        <v>1605424</v>
      </c>
      <c r="F112">
        <v>6512280</v>
      </c>
      <c r="G112">
        <v>6522168</v>
      </c>
      <c r="H112">
        <v>8767</v>
      </c>
      <c r="I112">
        <v>9027</v>
      </c>
      <c r="J112">
        <f>projkotlin_fannkuch[[#This Row],[runtime_end]]-projkotlin_fannkuch[[#This Row],[runtime_start]]</f>
        <v>182304</v>
      </c>
      <c r="K112">
        <f>projkotlin_fannkuch[[#This Row],[native_end]]-projkotlin_fannkuch[[#This Row],[native_start]]</f>
        <v>9888</v>
      </c>
      <c r="L112">
        <f>projkotlin_fannkuch[[#This Row],[pss_end]]-projkotlin_fannkuch[[#This Row],[pss_start]]</f>
        <v>260</v>
      </c>
    </row>
    <row r="113" spans="1:12" x14ac:dyDescent="0.3">
      <c r="A113">
        <v>111</v>
      </c>
      <c r="B113">
        <v>13445</v>
      </c>
      <c r="C113">
        <v>2398</v>
      </c>
      <c r="D113">
        <v>1423120</v>
      </c>
      <c r="E113">
        <v>1605424</v>
      </c>
      <c r="F113">
        <v>6512408</v>
      </c>
      <c r="G113">
        <v>6522296</v>
      </c>
      <c r="H113">
        <v>8771</v>
      </c>
      <c r="I113">
        <v>9027</v>
      </c>
      <c r="J113">
        <f>projkotlin_fannkuch[[#This Row],[runtime_end]]-projkotlin_fannkuch[[#This Row],[runtime_start]]</f>
        <v>182304</v>
      </c>
      <c r="K113">
        <f>projkotlin_fannkuch[[#This Row],[native_end]]-projkotlin_fannkuch[[#This Row],[native_start]]</f>
        <v>9888</v>
      </c>
      <c r="L113">
        <f>projkotlin_fannkuch[[#This Row],[pss_end]]-projkotlin_fannkuch[[#This Row],[pss_start]]</f>
        <v>256</v>
      </c>
    </row>
    <row r="114" spans="1:12" x14ac:dyDescent="0.3">
      <c r="A114">
        <v>112</v>
      </c>
      <c r="B114">
        <v>13615</v>
      </c>
      <c r="C114">
        <v>2475</v>
      </c>
      <c r="D114">
        <v>1422984</v>
      </c>
      <c r="E114">
        <v>1605288</v>
      </c>
      <c r="F114">
        <v>6512120</v>
      </c>
      <c r="G114">
        <v>6522488</v>
      </c>
      <c r="H114">
        <v>8763</v>
      </c>
      <c r="I114">
        <v>9023</v>
      </c>
      <c r="J114">
        <f>projkotlin_fannkuch[[#This Row],[runtime_end]]-projkotlin_fannkuch[[#This Row],[runtime_start]]</f>
        <v>182304</v>
      </c>
      <c r="K114">
        <f>projkotlin_fannkuch[[#This Row],[native_end]]-projkotlin_fannkuch[[#This Row],[native_start]]</f>
        <v>10368</v>
      </c>
      <c r="L114">
        <f>projkotlin_fannkuch[[#This Row],[pss_end]]-projkotlin_fannkuch[[#This Row],[pss_start]]</f>
        <v>260</v>
      </c>
    </row>
    <row r="115" spans="1:12" x14ac:dyDescent="0.3">
      <c r="A115">
        <v>113</v>
      </c>
      <c r="B115">
        <v>13781</v>
      </c>
      <c r="C115">
        <v>2410</v>
      </c>
      <c r="D115">
        <v>1422984</v>
      </c>
      <c r="E115">
        <v>1605288</v>
      </c>
      <c r="F115">
        <v>6514168</v>
      </c>
      <c r="G115">
        <v>6522312</v>
      </c>
      <c r="H115">
        <v>8763</v>
      </c>
      <c r="I115">
        <v>9015</v>
      </c>
      <c r="J115">
        <f>projkotlin_fannkuch[[#This Row],[runtime_end]]-projkotlin_fannkuch[[#This Row],[runtime_start]]</f>
        <v>182304</v>
      </c>
      <c r="K115">
        <f>projkotlin_fannkuch[[#This Row],[native_end]]-projkotlin_fannkuch[[#This Row],[native_start]]</f>
        <v>8144</v>
      </c>
      <c r="L115">
        <f>projkotlin_fannkuch[[#This Row],[pss_end]]-projkotlin_fannkuch[[#This Row],[pss_start]]</f>
        <v>252</v>
      </c>
    </row>
    <row r="116" spans="1:12" x14ac:dyDescent="0.3">
      <c r="A116">
        <v>114</v>
      </c>
      <c r="B116">
        <v>13949</v>
      </c>
      <c r="C116">
        <v>2376</v>
      </c>
      <c r="D116">
        <v>1439504</v>
      </c>
      <c r="E116">
        <v>1605424</v>
      </c>
      <c r="F116">
        <v>6513376</v>
      </c>
      <c r="G116">
        <v>6522368</v>
      </c>
      <c r="H116">
        <v>8775</v>
      </c>
      <c r="I116">
        <v>9036</v>
      </c>
      <c r="J116">
        <f>projkotlin_fannkuch[[#This Row],[runtime_end]]-projkotlin_fannkuch[[#This Row],[runtime_start]]</f>
        <v>165920</v>
      </c>
      <c r="K116">
        <f>projkotlin_fannkuch[[#This Row],[native_end]]-projkotlin_fannkuch[[#This Row],[native_start]]</f>
        <v>8992</v>
      </c>
      <c r="L116">
        <f>projkotlin_fannkuch[[#This Row],[pss_end]]-projkotlin_fannkuch[[#This Row],[pss_start]]</f>
        <v>261</v>
      </c>
    </row>
    <row r="117" spans="1:12" x14ac:dyDescent="0.3">
      <c r="A117">
        <v>115</v>
      </c>
      <c r="B117">
        <v>14119</v>
      </c>
      <c r="C117">
        <v>2385</v>
      </c>
      <c r="D117">
        <v>1439504</v>
      </c>
      <c r="E117">
        <v>1605424</v>
      </c>
      <c r="F117">
        <v>6510240</v>
      </c>
      <c r="G117">
        <v>6520096</v>
      </c>
      <c r="H117">
        <v>8759</v>
      </c>
      <c r="I117">
        <v>9027</v>
      </c>
      <c r="J117">
        <f>projkotlin_fannkuch[[#This Row],[runtime_end]]-projkotlin_fannkuch[[#This Row],[runtime_start]]</f>
        <v>165920</v>
      </c>
      <c r="K117">
        <f>projkotlin_fannkuch[[#This Row],[native_end]]-projkotlin_fannkuch[[#This Row],[native_start]]</f>
        <v>9856</v>
      </c>
      <c r="L117">
        <f>projkotlin_fannkuch[[#This Row],[pss_end]]-projkotlin_fannkuch[[#This Row],[pss_start]]</f>
        <v>268</v>
      </c>
    </row>
    <row r="118" spans="1:12" x14ac:dyDescent="0.3">
      <c r="A118">
        <v>116</v>
      </c>
      <c r="B118">
        <v>14285</v>
      </c>
      <c r="C118">
        <v>2365</v>
      </c>
      <c r="D118">
        <v>1439504</v>
      </c>
      <c r="E118">
        <v>1605424</v>
      </c>
      <c r="F118">
        <v>6509872</v>
      </c>
      <c r="G118">
        <v>6519760</v>
      </c>
      <c r="H118">
        <v>8762</v>
      </c>
      <c r="I118">
        <v>9022</v>
      </c>
      <c r="J118">
        <f>projkotlin_fannkuch[[#This Row],[runtime_end]]-projkotlin_fannkuch[[#This Row],[runtime_start]]</f>
        <v>165920</v>
      </c>
      <c r="K118">
        <f>projkotlin_fannkuch[[#This Row],[native_end]]-projkotlin_fannkuch[[#This Row],[native_start]]</f>
        <v>9888</v>
      </c>
      <c r="L118">
        <f>projkotlin_fannkuch[[#This Row],[pss_end]]-projkotlin_fannkuch[[#This Row],[pss_start]]</f>
        <v>260</v>
      </c>
    </row>
    <row r="119" spans="1:12" x14ac:dyDescent="0.3">
      <c r="A119">
        <v>117</v>
      </c>
      <c r="B119">
        <v>14460</v>
      </c>
      <c r="C119">
        <v>2382</v>
      </c>
      <c r="D119">
        <v>1439368</v>
      </c>
      <c r="E119">
        <v>1605288</v>
      </c>
      <c r="F119">
        <v>6512232</v>
      </c>
      <c r="G119">
        <v>6522008</v>
      </c>
      <c r="H119">
        <v>8766</v>
      </c>
      <c r="I119">
        <v>9026</v>
      </c>
      <c r="J119">
        <f>projkotlin_fannkuch[[#This Row],[runtime_end]]-projkotlin_fannkuch[[#This Row],[runtime_start]]</f>
        <v>165920</v>
      </c>
      <c r="K119">
        <f>projkotlin_fannkuch[[#This Row],[native_end]]-projkotlin_fannkuch[[#This Row],[native_start]]</f>
        <v>9776</v>
      </c>
      <c r="L119">
        <f>projkotlin_fannkuch[[#This Row],[pss_end]]-projkotlin_fannkuch[[#This Row],[pss_start]]</f>
        <v>260</v>
      </c>
    </row>
    <row r="120" spans="1:12" x14ac:dyDescent="0.3">
      <c r="A120">
        <v>118</v>
      </c>
      <c r="B120">
        <v>14628</v>
      </c>
      <c r="C120">
        <v>2422</v>
      </c>
      <c r="D120">
        <v>1439368</v>
      </c>
      <c r="E120">
        <v>1605288</v>
      </c>
      <c r="F120">
        <v>6510456</v>
      </c>
      <c r="G120">
        <v>6520088</v>
      </c>
      <c r="H120">
        <v>8754</v>
      </c>
      <c r="I120">
        <v>9018</v>
      </c>
      <c r="J120">
        <f>projkotlin_fannkuch[[#This Row],[runtime_end]]-projkotlin_fannkuch[[#This Row],[runtime_start]]</f>
        <v>165920</v>
      </c>
      <c r="K120">
        <f>projkotlin_fannkuch[[#This Row],[native_end]]-projkotlin_fannkuch[[#This Row],[native_start]]</f>
        <v>9632</v>
      </c>
      <c r="L120">
        <f>projkotlin_fannkuch[[#This Row],[pss_end]]-projkotlin_fannkuch[[#This Row],[pss_start]]</f>
        <v>264</v>
      </c>
    </row>
    <row r="121" spans="1:12" x14ac:dyDescent="0.3">
      <c r="A121">
        <v>119</v>
      </c>
      <c r="B121">
        <v>14806</v>
      </c>
      <c r="C121">
        <v>2450</v>
      </c>
      <c r="D121">
        <v>1439504</v>
      </c>
      <c r="E121">
        <v>1605424</v>
      </c>
      <c r="F121">
        <v>6513376</v>
      </c>
      <c r="G121">
        <v>6522624</v>
      </c>
      <c r="H121">
        <v>8776</v>
      </c>
      <c r="I121">
        <v>9037</v>
      </c>
      <c r="J121">
        <f>projkotlin_fannkuch[[#This Row],[runtime_end]]-projkotlin_fannkuch[[#This Row],[runtime_start]]</f>
        <v>165920</v>
      </c>
      <c r="K121">
        <f>projkotlin_fannkuch[[#This Row],[native_end]]-projkotlin_fannkuch[[#This Row],[native_start]]</f>
        <v>9248</v>
      </c>
      <c r="L121">
        <f>projkotlin_fannkuch[[#This Row],[pss_end]]-projkotlin_fannkuch[[#This Row],[pss_start]]</f>
        <v>261</v>
      </c>
    </row>
    <row r="122" spans="1:12" x14ac:dyDescent="0.3">
      <c r="A122">
        <v>120</v>
      </c>
      <c r="B122">
        <v>14906</v>
      </c>
      <c r="C122">
        <v>2418</v>
      </c>
      <c r="D122">
        <v>1439504</v>
      </c>
      <c r="E122">
        <v>1605424</v>
      </c>
      <c r="F122">
        <v>6513504</v>
      </c>
      <c r="G122">
        <v>6523280</v>
      </c>
      <c r="H122">
        <v>8780</v>
      </c>
      <c r="I122">
        <v>9045</v>
      </c>
      <c r="J122">
        <f>projkotlin_fannkuch[[#This Row],[runtime_end]]-projkotlin_fannkuch[[#This Row],[runtime_start]]</f>
        <v>165920</v>
      </c>
      <c r="K122">
        <f>projkotlin_fannkuch[[#This Row],[native_end]]-projkotlin_fannkuch[[#This Row],[native_start]]</f>
        <v>9776</v>
      </c>
      <c r="L122">
        <f>projkotlin_fannkuch[[#This Row],[pss_end]]-projkotlin_fannkuch[[#This Row],[pss_start]]</f>
        <v>265</v>
      </c>
    </row>
    <row r="123" spans="1:12" x14ac:dyDescent="0.3">
      <c r="A123">
        <v>121</v>
      </c>
      <c r="B123">
        <v>15075</v>
      </c>
      <c r="C123">
        <v>2429</v>
      </c>
      <c r="D123">
        <v>1439280</v>
      </c>
      <c r="E123">
        <v>1605200</v>
      </c>
      <c r="F123">
        <v>6509712</v>
      </c>
      <c r="G123">
        <v>6519568</v>
      </c>
      <c r="H123">
        <v>8748</v>
      </c>
      <c r="I123">
        <v>9000</v>
      </c>
      <c r="J123">
        <f>projkotlin_fannkuch[[#This Row],[runtime_end]]-projkotlin_fannkuch[[#This Row],[runtime_start]]</f>
        <v>165920</v>
      </c>
      <c r="K123">
        <f>projkotlin_fannkuch[[#This Row],[native_end]]-projkotlin_fannkuch[[#This Row],[native_start]]</f>
        <v>9856</v>
      </c>
      <c r="L123">
        <f>projkotlin_fannkuch[[#This Row],[pss_end]]-projkotlin_fannkuch[[#This Row],[pss_start]]</f>
        <v>252</v>
      </c>
    </row>
    <row r="124" spans="1:12" x14ac:dyDescent="0.3">
      <c r="A124">
        <v>122</v>
      </c>
      <c r="B124">
        <v>15235</v>
      </c>
      <c r="C124">
        <v>2439</v>
      </c>
      <c r="D124">
        <v>1439368</v>
      </c>
      <c r="E124">
        <v>1621672</v>
      </c>
      <c r="F124">
        <v>6511376</v>
      </c>
      <c r="G124">
        <v>6521376</v>
      </c>
      <c r="H124">
        <v>8761</v>
      </c>
      <c r="I124">
        <v>9033</v>
      </c>
      <c r="J124">
        <f>projkotlin_fannkuch[[#This Row],[runtime_end]]-projkotlin_fannkuch[[#This Row],[runtime_start]]</f>
        <v>182304</v>
      </c>
      <c r="K124">
        <f>projkotlin_fannkuch[[#This Row],[native_end]]-projkotlin_fannkuch[[#This Row],[native_start]]</f>
        <v>10000</v>
      </c>
      <c r="L124">
        <f>projkotlin_fannkuch[[#This Row],[pss_end]]-projkotlin_fannkuch[[#This Row],[pss_start]]</f>
        <v>272</v>
      </c>
    </row>
    <row r="125" spans="1:12" x14ac:dyDescent="0.3">
      <c r="A125">
        <v>123</v>
      </c>
      <c r="B125">
        <v>15399</v>
      </c>
      <c r="C125">
        <v>2439</v>
      </c>
      <c r="D125">
        <v>1422984</v>
      </c>
      <c r="E125">
        <v>1621672</v>
      </c>
      <c r="F125">
        <v>6512120</v>
      </c>
      <c r="G125">
        <v>6522152</v>
      </c>
      <c r="H125">
        <v>8768</v>
      </c>
      <c r="I125">
        <v>9044</v>
      </c>
      <c r="J125">
        <f>projkotlin_fannkuch[[#This Row],[runtime_end]]-projkotlin_fannkuch[[#This Row],[runtime_start]]</f>
        <v>198688</v>
      </c>
      <c r="K125">
        <f>projkotlin_fannkuch[[#This Row],[native_end]]-projkotlin_fannkuch[[#This Row],[native_start]]</f>
        <v>10032</v>
      </c>
      <c r="L125">
        <f>projkotlin_fannkuch[[#This Row],[pss_end]]-projkotlin_fannkuch[[#This Row],[pss_start]]</f>
        <v>276</v>
      </c>
    </row>
    <row r="126" spans="1:12" x14ac:dyDescent="0.3">
      <c r="A126">
        <v>124</v>
      </c>
      <c r="B126">
        <v>15565</v>
      </c>
      <c r="C126">
        <v>2406</v>
      </c>
      <c r="D126">
        <v>1423120</v>
      </c>
      <c r="E126">
        <v>1605424</v>
      </c>
      <c r="F126">
        <v>6512280</v>
      </c>
      <c r="G126">
        <v>6522312</v>
      </c>
      <c r="H126">
        <v>8772</v>
      </c>
      <c r="I126">
        <v>9036</v>
      </c>
      <c r="J126">
        <f>projkotlin_fannkuch[[#This Row],[runtime_end]]-projkotlin_fannkuch[[#This Row],[runtime_start]]</f>
        <v>182304</v>
      </c>
      <c r="K126">
        <f>projkotlin_fannkuch[[#This Row],[native_end]]-projkotlin_fannkuch[[#This Row],[native_start]]</f>
        <v>10032</v>
      </c>
      <c r="L126">
        <f>projkotlin_fannkuch[[#This Row],[pss_end]]-projkotlin_fannkuch[[#This Row],[pss_start]]</f>
        <v>264</v>
      </c>
    </row>
    <row r="127" spans="1:12" x14ac:dyDescent="0.3">
      <c r="A127">
        <v>125</v>
      </c>
      <c r="B127">
        <v>15730</v>
      </c>
      <c r="C127">
        <v>2416</v>
      </c>
      <c r="D127">
        <v>1439368</v>
      </c>
      <c r="E127">
        <v>1621672</v>
      </c>
      <c r="F127">
        <v>6512232</v>
      </c>
      <c r="G127">
        <v>6522536</v>
      </c>
      <c r="H127">
        <v>8764</v>
      </c>
      <c r="I127">
        <v>9032</v>
      </c>
      <c r="J127">
        <f>projkotlin_fannkuch[[#This Row],[runtime_end]]-projkotlin_fannkuch[[#This Row],[runtime_start]]</f>
        <v>182304</v>
      </c>
      <c r="K127">
        <f>projkotlin_fannkuch[[#This Row],[native_end]]-projkotlin_fannkuch[[#This Row],[native_start]]</f>
        <v>10304</v>
      </c>
      <c r="L127">
        <f>projkotlin_fannkuch[[#This Row],[pss_end]]-projkotlin_fannkuch[[#This Row],[pss_start]]</f>
        <v>268</v>
      </c>
    </row>
    <row r="128" spans="1:12" x14ac:dyDescent="0.3">
      <c r="A128">
        <v>126</v>
      </c>
      <c r="B128">
        <v>15900</v>
      </c>
      <c r="C128">
        <v>2457</v>
      </c>
      <c r="D128">
        <v>1423120</v>
      </c>
      <c r="E128">
        <v>1605424</v>
      </c>
      <c r="F128">
        <v>6512536</v>
      </c>
      <c r="G128">
        <v>6522536</v>
      </c>
      <c r="H128">
        <v>8772</v>
      </c>
      <c r="I128">
        <v>9036</v>
      </c>
      <c r="J128">
        <f>projkotlin_fannkuch[[#This Row],[runtime_end]]-projkotlin_fannkuch[[#This Row],[runtime_start]]</f>
        <v>182304</v>
      </c>
      <c r="K128">
        <f>projkotlin_fannkuch[[#This Row],[native_end]]-projkotlin_fannkuch[[#This Row],[native_start]]</f>
        <v>10000</v>
      </c>
      <c r="L128">
        <f>projkotlin_fannkuch[[#This Row],[pss_end]]-projkotlin_fannkuch[[#This Row],[pss_start]]</f>
        <v>264</v>
      </c>
    </row>
    <row r="129" spans="1:12" x14ac:dyDescent="0.3">
      <c r="A129">
        <v>127</v>
      </c>
      <c r="B129">
        <v>16069</v>
      </c>
      <c r="C129">
        <v>2432</v>
      </c>
      <c r="D129">
        <v>1423120</v>
      </c>
      <c r="E129">
        <v>1605424</v>
      </c>
      <c r="F129">
        <v>6513424</v>
      </c>
      <c r="G129">
        <v>6523312</v>
      </c>
      <c r="H129">
        <v>8780</v>
      </c>
      <c r="I129">
        <v>9045</v>
      </c>
      <c r="J129">
        <f>projkotlin_fannkuch[[#This Row],[runtime_end]]-projkotlin_fannkuch[[#This Row],[runtime_start]]</f>
        <v>182304</v>
      </c>
      <c r="K129">
        <f>projkotlin_fannkuch[[#This Row],[native_end]]-projkotlin_fannkuch[[#This Row],[native_start]]</f>
        <v>9888</v>
      </c>
      <c r="L129">
        <f>projkotlin_fannkuch[[#This Row],[pss_end]]-projkotlin_fannkuch[[#This Row],[pss_start]]</f>
        <v>265</v>
      </c>
    </row>
    <row r="130" spans="1:12" x14ac:dyDescent="0.3">
      <c r="A130">
        <v>128</v>
      </c>
      <c r="B130">
        <v>16245</v>
      </c>
      <c r="C130">
        <v>2449</v>
      </c>
      <c r="D130">
        <v>1439504</v>
      </c>
      <c r="E130">
        <v>1605424</v>
      </c>
      <c r="F130">
        <v>6512520</v>
      </c>
      <c r="G130">
        <v>6522440</v>
      </c>
      <c r="H130">
        <v>8772</v>
      </c>
      <c r="I130">
        <v>9036</v>
      </c>
      <c r="J130">
        <f>projkotlin_fannkuch[[#This Row],[runtime_end]]-projkotlin_fannkuch[[#This Row],[runtime_start]]</f>
        <v>165920</v>
      </c>
      <c r="K130">
        <f>projkotlin_fannkuch[[#This Row],[native_end]]-projkotlin_fannkuch[[#This Row],[native_start]]</f>
        <v>9920</v>
      </c>
      <c r="L130">
        <f>projkotlin_fannkuch[[#This Row],[pss_end]]-projkotlin_fannkuch[[#This Row],[pss_start]]</f>
        <v>264</v>
      </c>
    </row>
    <row r="131" spans="1:12" x14ac:dyDescent="0.3">
      <c r="A131">
        <v>129</v>
      </c>
      <c r="B131">
        <v>16348</v>
      </c>
      <c r="C131">
        <v>2451</v>
      </c>
      <c r="D131">
        <v>1439504</v>
      </c>
      <c r="E131">
        <v>1605424</v>
      </c>
      <c r="F131">
        <v>6512520</v>
      </c>
      <c r="G131">
        <v>6522552</v>
      </c>
      <c r="H131">
        <v>8776</v>
      </c>
      <c r="I131">
        <v>9040</v>
      </c>
      <c r="J131">
        <f>projkotlin_fannkuch[[#This Row],[runtime_end]]-projkotlin_fannkuch[[#This Row],[runtime_start]]</f>
        <v>165920</v>
      </c>
      <c r="K131">
        <f>projkotlin_fannkuch[[#This Row],[native_end]]-projkotlin_fannkuch[[#This Row],[native_start]]</f>
        <v>10032</v>
      </c>
      <c r="L131">
        <f>projkotlin_fannkuch[[#This Row],[pss_end]]-projkotlin_fannkuch[[#This Row],[pss_start]]</f>
        <v>264</v>
      </c>
    </row>
    <row r="132" spans="1:12" x14ac:dyDescent="0.3">
      <c r="A132">
        <v>130</v>
      </c>
      <c r="B132">
        <v>16452</v>
      </c>
      <c r="C132">
        <v>2439</v>
      </c>
      <c r="D132">
        <v>1423120</v>
      </c>
      <c r="E132">
        <v>1605424</v>
      </c>
      <c r="F132">
        <v>6513648</v>
      </c>
      <c r="G132">
        <v>6522752</v>
      </c>
      <c r="H132">
        <v>8776</v>
      </c>
      <c r="I132">
        <v>9040</v>
      </c>
      <c r="J132">
        <f>projkotlin_fannkuch[[#This Row],[runtime_end]]-projkotlin_fannkuch[[#This Row],[runtime_start]]</f>
        <v>182304</v>
      </c>
      <c r="K132">
        <f>projkotlin_fannkuch[[#This Row],[native_end]]-projkotlin_fannkuch[[#This Row],[native_start]]</f>
        <v>9104</v>
      </c>
      <c r="L132">
        <f>projkotlin_fannkuch[[#This Row],[pss_end]]-projkotlin_fannkuch[[#This Row],[pss_start]]</f>
        <v>264</v>
      </c>
    </row>
    <row r="133" spans="1:12" x14ac:dyDescent="0.3">
      <c r="A133">
        <v>131</v>
      </c>
      <c r="B133">
        <v>16634</v>
      </c>
      <c r="C133">
        <v>2393</v>
      </c>
      <c r="D133">
        <v>1439504</v>
      </c>
      <c r="E133">
        <v>1605424</v>
      </c>
      <c r="F133">
        <v>6512520</v>
      </c>
      <c r="G133">
        <v>6522408</v>
      </c>
      <c r="H133">
        <v>8779</v>
      </c>
      <c r="I133">
        <v>9043</v>
      </c>
      <c r="J133">
        <f>projkotlin_fannkuch[[#This Row],[runtime_end]]-projkotlin_fannkuch[[#This Row],[runtime_start]]</f>
        <v>165920</v>
      </c>
      <c r="K133">
        <f>projkotlin_fannkuch[[#This Row],[native_end]]-projkotlin_fannkuch[[#This Row],[native_start]]</f>
        <v>9888</v>
      </c>
      <c r="L133">
        <f>projkotlin_fannkuch[[#This Row],[pss_end]]-projkotlin_fannkuch[[#This Row],[pss_start]]</f>
        <v>264</v>
      </c>
    </row>
    <row r="134" spans="1:12" x14ac:dyDescent="0.3">
      <c r="A134">
        <v>132</v>
      </c>
      <c r="B134">
        <v>16796</v>
      </c>
      <c r="C134">
        <v>2468</v>
      </c>
      <c r="D134">
        <v>1423120</v>
      </c>
      <c r="E134">
        <v>1605424</v>
      </c>
      <c r="F134">
        <v>6512408</v>
      </c>
      <c r="G134">
        <v>6522072</v>
      </c>
      <c r="H134">
        <v>8775</v>
      </c>
      <c r="I134">
        <v>9039</v>
      </c>
      <c r="J134">
        <f>projkotlin_fannkuch[[#This Row],[runtime_end]]-projkotlin_fannkuch[[#This Row],[runtime_start]]</f>
        <v>182304</v>
      </c>
      <c r="K134">
        <f>projkotlin_fannkuch[[#This Row],[native_end]]-projkotlin_fannkuch[[#This Row],[native_start]]</f>
        <v>9664</v>
      </c>
      <c r="L134">
        <f>projkotlin_fannkuch[[#This Row],[pss_end]]-projkotlin_fannkuch[[#This Row],[pss_start]]</f>
        <v>264</v>
      </c>
    </row>
    <row r="135" spans="1:12" x14ac:dyDescent="0.3">
      <c r="A135">
        <v>133</v>
      </c>
      <c r="B135">
        <v>16945</v>
      </c>
      <c r="C135">
        <v>2368</v>
      </c>
      <c r="D135">
        <v>1439504</v>
      </c>
      <c r="E135">
        <v>1605424</v>
      </c>
      <c r="F135">
        <v>6511648</v>
      </c>
      <c r="G135">
        <v>6521392</v>
      </c>
      <c r="H135">
        <v>8779</v>
      </c>
      <c r="I135">
        <v>9043</v>
      </c>
      <c r="J135">
        <f>projkotlin_fannkuch[[#This Row],[runtime_end]]-projkotlin_fannkuch[[#This Row],[runtime_start]]</f>
        <v>165920</v>
      </c>
      <c r="K135">
        <f>projkotlin_fannkuch[[#This Row],[native_end]]-projkotlin_fannkuch[[#This Row],[native_start]]</f>
        <v>9744</v>
      </c>
      <c r="L135">
        <f>projkotlin_fannkuch[[#This Row],[pss_end]]-projkotlin_fannkuch[[#This Row],[pss_start]]</f>
        <v>264</v>
      </c>
    </row>
    <row r="136" spans="1:12" x14ac:dyDescent="0.3">
      <c r="A136">
        <v>134</v>
      </c>
      <c r="B136">
        <v>17093</v>
      </c>
      <c r="C136">
        <v>2420</v>
      </c>
      <c r="D136">
        <v>1423120</v>
      </c>
      <c r="E136">
        <v>1605424</v>
      </c>
      <c r="F136">
        <v>6512408</v>
      </c>
      <c r="G136">
        <v>6522296</v>
      </c>
      <c r="H136">
        <v>8779</v>
      </c>
      <c r="I136">
        <v>9043</v>
      </c>
      <c r="J136">
        <f>projkotlin_fannkuch[[#This Row],[runtime_end]]-projkotlin_fannkuch[[#This Row],[runtime_start]]</f>
        <v>182304</v>
      </c>
      <c r="K136">
        <f>projkotlin_fannkuch[[#This Row],[native_end]]-projkotlin_fannkuch[[#This Row],[native_start]]</f>
        <v>9888</v>
      </c>
      <c r="L136">
        <f>projkotlin_fannkuch[[#This Row],[pss_end]]-projkotlin_fannkuch[[#This Row],[pss_start]]</f>
        <v>264</v>
      </c>
    </row>
    <row r="137" spans="1:12" x14ac:dyDescent="0.3">
      <c r="A137">
        <v>135</v>
      </c>
      <c r="B137">
        <v>17245</v>
      </c>
      <c r="C137">
        <v>2424</v>
      </c>
      <c r="D137">
        <v>1422984</v>
      </c>
      <c r="E137">
        <v>1605288</v>
      </c>
      <c r="F137">
        <v>6512248</v>
      </c>
      <c r="G137">
        <v>6522248</v>
      </c>
      <c r="H137">
        <v>8771</v>
      </c>
      <c r="I137">
        <v>9035</v>
      </c>
      <c r="J137">
        <f>projkotlin_fannkuch[[#This Row],[runtime_end]]-projkotlin_fannkuch[[#This Row],[runtime_start]]</f>
        <v>182304</v>
      </c>
      <c r="K137">
        <f>projkotlin_fannkuch[[#This Row],[native_end]]-projkotlin_fannkuch[[#This Row],[native_start]]</f>
        <v>10000</v>
      </c>
      <c r="L137">
        <f>projkotlin_fannkuch[[#This Row],[pss_end]]-projkotlin_fannkuch[[#This Row],[pss_start]]</f>
        <v>264</v>
      </c>
    </row>
    <row r="138" spans="1:12" x14ac:dyDescent="0.3">
      <c r="A138">
        <v>136</v>
      </c>
      <c r="B138">
        <v>17412</v>
      </c>
      <c r="C138">
        <v>2415</v>
      </c>
      <c r="D138">
        <v>1422984</v>
      </c>
      <c r="E138">
        <v>1605288</v>
      </c>
      <c r="F138">
        <v>6511376</v>
      </c>
      <c r="G138">
        <v>6520224</v>
      </c>
      <c r="H138">
        <v>8775</v>
      </c>
      <c r="I138">
        <v>9039</v>
      </c>
      <c r="J138">
        <f>projkotlin_fannkuch[[#This Row],[runtime_end]]-projkotlin_fannkuch[[#This Row],[runtime_start]]</f>
        <v>182304</v>
      </c>
      <c r="K138">
        <f>projkotlin_fannkuch[[#This Row],[native_end]]-projkotlin_fannkuch[[#This Row],[native_start]]</f>
        <v>8848</v>
      </c>
      <c r="L138">
        <f>projkotlin_fannkuch[[#This Row],[pss_end]]-projkotlin_fannkuch[[#This Row],[pss_start]]</f>
        <v>264</v>
      </c>
    </row>
    <row r="139" spans="1:12" x14ac:dyDescent="0.3">
      <c r="A139">
        <v>137</v>
      </c>
      <c r="B139">
        <v>17575</v>
      </c>
      <c r="C139">
        <v>2386</v>
      </c>
      <c r="D139">
        <v>1439640</v>
      </c>
      <c r="E139">
        <v>1605560</v>
      </c>
      <c r="F139">
        <v>6512520</v>
      </c>
      <c r="G139">
        <v>6522408</v>
      </c>
      <c r="H139">
        <v>8783</v>
      </c>
      <c r="I139">
        <v>9039</v>
      </c>
      <c r="J139">
        <f>projkotlin_fannkuch[[#This Row],[runtime_end]]-projkotlin_fannkuch[[#This Row],[runtime_start]]</f>
        <v>165920</v>
      </c>
      <c r="K139">
        <f>projkotlin_fannkuch[[#This Row],[native_end]]-projkotlin_fannkuch[[#This Row],[native_start]]</f>
        <v>9888</v>
      </c>
      <c r="L139">
        <f>projkotlin_fannkuch[[#This Row],[pss_end]]-projkotlin_fannkuch[[#This Row],[pss_start]]</f>
        <v>256</v>
      </c>
    </row>
    <row r="140" spans="1:12" x14ac:dyDescent="0.3">
      <c r="A140">
        <v>138</v>
      </c>
      <c r="B140">
        <v>17713</v>
      </c>
      <c r="C140">
        <v>2405</v>
      </c>
      <c r="D140">
        <v>1439504</v>
      </c>
      <c r="E140">
        <v>1605424</v>
      </c>
      <c r="F140">
        <v>6513504</v>
      </c>
      <c r="G140">
        <v>6523392</v>
      </c>
      <c r="H140">
        <v>8779</v>
      </c>
      <c r="I140">
        <v>9044</v>
      </c>
      <c r="J140">
        <f>projkotlin_fannkuch[[#This Row],[runtime_end]]-projkotlin_fannkuch[[#This Row],[runtime_start]]</f>
        <v>165920</v>
      </c>
      <c r="K140">
        <f>projkotlin_fannkuch[[#This Row],[native_end]]-projkotlin_fannkuch[[#This Row],[native_start]]</f>
        <v>9888</v>
      </c>
      <c r="L140">
        <f>projkotlin_fannkuch[[#This Row],[pss_end]]-projkotlin_fannkuch[[#This Row],[pss_start]]</f>
        <v>265</v>
      </c>
    </row>
    <row r="141" spans="1:12" x14ac:dyDescent="0.3">
      <c r="A141">
        <v>139</v>
      </c>
      <c r="B141">
        <v>17877</v>
      </c>
      <c r="C141">
        <v>2426</v>
      </c>
      <c r="D141">
        <v>1422984</v>
      </c>
      <c r="E141">
        <v>1605288</v>
      </c>
      <c r="F141">
        <v>6512248</v>
      </c>
      <c r="G141">
        <v>6522136</v>
      </c>
      <c r="H141">
        <v>8771</v>
      </c>
      <c r="I141">
        <v>9035</v>
      </c>
      <c r="J141">
        <f>projkotlin_fannkuch[[#This Row],[runtime_end]]-projkotlin_fannkuch[[#This Row],[runtime_start]]</f>
        <v>182304</v>
      </c>
      <c r="K141">
        <f>projkotlin_fannkuch[[#This Row],[native_end]]-projkotlin_fannkuch[[#This Row],[native_start]]</f>
        <v>9888</v>
      </c>
      <c r="L141">
        <f>projkotlin_fannkuch[[#This Row],[pss_end]]-projkotlin_fannkuch[[#This Row],[pss_start]]</f>
        <v>264</v>
      </c>
    </row>
    <row r="142" spans="1:12" x14ac:dyDescent="0.3">
      <c r="A142">
        <v>140</v>
      </c>
      <c r="B142">
        <v>18044</v>
      </c>
      <c r="C142">
        <v>2417</v>
      </c>
      <c r="D142">
        <v>1423120</v>
      </c>
      <c r="E142">
        <v>1621808</v>
      </c>
      <c r="F142">
        <v>6511568</v>
      </c>
      <c r="G142">
        <v>6521040</v>
      </c>
      <c r="H142">
        <v>8779</v>
      </c>
      <c r="I142">
        <v>9047</v>
      </c>
      <c r="J142">
        <f>projkotlin_fannkuch[[#This Row],[runtime_end]]-projkotlin_fannkuch[[#This Row],[runtime_start]]</f>
        <v>198688</v>
      </c>
      <c r="K142">
        <f>projkotlin_fannkuch[[#This Row],[native_end]]-projkotlin_fannkuch[[#This Row],[native_start]]</f>
        <v>9472</v>
      </c>
      <c r="L142">
        <f>projkotlin_fannkuch[[#This Row],[pss_end]]-projkotlin_fannkuch[[#This Row],[pss_start]]</f>
        <v>268</v>
      </c>
    </row>
    <row r="143" spans="1:12" x14ac:dyDescent="0.3">
      <c r="A143">
        <v>141</v>
      </c>
      <c r="B143">
        <v>18190</v>
      </c>
      <c r="C143">
        <v>2455</v>
      </c>
      <c r="D143">
        <v>1423120</v>
      </c>
      <c r="E143">
        <v>1605424</v>
      </c>
      <c r="F143">
        <v>6512408</v>
      </c>
      <c r="G143">
        <v>6522664</v>
      </c>
      <c r="H143">
        <v>8779</v>
      </c>
      <c r="I143">
        <v>9043</v>
      </c>
      <c r="J143">
        <f>projkotlin_fannkuch[[#This Row],[runtime_end]]-projkotlin_fannkuch[[#This Row],[runtime_start]]</f>
        <v>182304</v>
      </c>
      <c r="K143">
        <f>projkotlin_fannkuch[[#This Row],[native_end]]-projkotlin_fannkuch[[#This Row],[native_start]]</f>
        <v>10256</v>
      </c>
      <c r="L143">
        <f>projkotlin_fannkuch[[#This Row],[pss_end]]-projkotlin_fannkuch[[#This Row],[pss_start]]</f>
        <v>264</v>
      </c>
    </row>
    <row r="144" spans="1:12" x14ac:dyDescent="0.3">
      <c r="A144">
        <v>142</v>
      </c>
      <c r="B144">
        <v>18353</v>
      </c>
      <c r="C144">
        <v>2422</v>
      </c>
      <c r="D144">
        <v>1423120</v>
      </c>
      <c r="E144">
        <v>1605424</v>
      </c>
      <c r="F144">
        <v>6512408</v>
      </c>
      <c r="G144">
        <v>6522184</v>
      </c>
      <c r="H144">
        <v>8779</v>
      </c>
      <c r="I144">
        <v>9043</v>
      </c>
      <c r="J144">
        <f>projkotlin_fannkuch[[#This Row],[runtime_end]]-projkotlin_fannkuch[[#This Row],[runtime_start]]</f>
        <v>182304</v>
      </c>
      <c r="K144">
        <f>projkotlin_fannkuch[[#This Row],[native_end]]-projkotlin_fannkuch[[#This Row],[native_start]]</f>
        <v>9776</v>
      </c>
      <c r="L144">
        <f>projkotlin_fannkuch[[#This Row],[pss_end]]-projkotlin_fannkuch[[#This Row],[pss_start]]</f>
        <v>264</v>
      </c>
    </row>
    <row r="145" spans="1:12" x14ac:dyDescent="0.3">
      <c r="A145">
        <v>143</v>
      </c>
      <c r="B145">
        <v>18526</v>
      </c>
      <c r="C145">
        <v>2386</v>
      </c>
      <c r="D145">
        <v>1423120</v>
      </c>
      <c r="E145">
        <v>1621808</v>
      </c>
      <c r="F145">
        <v>6512408</v>
      </c>
      <c r="G145">
        <v>6521208</v>
      </c>
      <c r="H145">
        <v>8780</v>
      </c>
      <c r="I145">
        <v>9044</v>
      </c>
      <c r="J145">
        <f>projkotlin_fannkuch[[#This Row],[runtime_end]]-projkotlin_fannkuch[[#This Row],[runtime_start]]</f>
        <v>198688</v>
      </c>
      <c r="K145">
        <f>projkotlin_fannkuch[[#This Row],[native_end]]-projkotlin_fannkuch[[#This Row],[native_start]]</f>
        <v>8800</v>
      </c>
      <c r="L145">
        <f>projkotlin_fannkuch[[#This Row],[pss_end]]-projkotlin_fannkuch[[#This Row],[pss_start]]</f>
        <v>264</v>
      </c>
    </row>
    <row r="146" spans="1:12" x14ac:dyDescent="0.3">
      <c r="A146">
        <v>144</v>
      </c>
      <c r="B146">
        <v>18697</v>
      </c>
      <c r="C146">
        <v>2408</v>
      </c>
      <c r="D146">
        <v>1422984</v>
      </c>
      <c r="E146">
        <v>1605288</v>
      </c>
      <c r="F146">
        <v>6512248</v>
      </c>
      <c r="G146">
        <v>6522168</v>
      </c>
      <c r="H146">
        <v>8779</v>
      </c>
      <c r="I146">
        <v>9043</v>
      </c>
      <c r="J146">
        <f>projkotlin_fannkuch[[#This Row],[runtime_end]]-projkotlin_fannkuch[[#This Row],[runtime_start]]</f>
        <v>182304</v>
      </c>
      <c r="K146">
        <f>projkotlin_fannkuch[[#This Row],[native_end]]-projkotlin_fannkuch[[#This Row],[native_start]]</f>
        <v>9920</v>
      </c>
      <c r="L146">
        <f>projkotlin_fannkuch[[#This Row],[pss_end]]-projkotlin_fannkuch[[#This Row],[pss_start]]</f>
        <v>264</v>
      </c>
    </row>
    <row r="147" spans="1:12" x14ac:dyDescent="0.3">
      <c r="A147">
        <v>145</v>
      </c>
      <c r="B147">
        <v>18859</v>
      </c>
      <c r="C147">
        <v>2424</v>
      </c>
      <c r="D147">
        <v>1423120</v>
      </c>
      <c r="E147">
        <v>1605424</v>
      </c>
      <c r="F147">
        <v>6513392</v>
      </c>
      <c r="G147">
        <v>6523392</v>
      </c>
      <c r="H147">
        <v>8787</v>
      </c>
      <c r="I147">
        <v>9052</v>
      </c>
      <c r="J147">
        <f>projkotlin_fannkuch[[#This Row],[runtime_end]]-projkotlin_fannkuch[[#This Row],[runtime_start]]</f>
        <v>182304</v>
      </c>
      <c r="K147">
        <f>projkotlin_fannkuch[[#This Row],[native_end]]-projkotlin_fannkuch[[#This Row],[native_start]]</f>
        <v>10000</v>
      </c>
      <c r="L147">
        <f>projkotlin_fannkuch[[#This Row],[pss_end]]-projkotlin_fannkuch[[#This Row],[pss_start]]</f>
        <v>265</v>
      </c>
    </row>
    <row r="148" spans="1:12" x14ac:dyDescent="0.3">
      <c r="A148">
        <v>146</v>
      </c>
      <c r="B148">
        <v>19031</v>
      </c>
      <c r="C148">
        <v>2458</v>
      </c>
      <c r="D148">
        <v>1423120</v>
      </c>
      <c r="E148">
        <v>1621808</v>
      </c>
      <c r="F148">
        <v>6512408</v>
      </c>
      <c r="G148">
        <v>6522472</v>
      </c>
      <c r="H148">
        <v>8791</v>
      </c>
      <c r="I148">
        <v>9043</v>
      </c>
      <c r="J148">
        <f>projkotlin_fannkuch[[#This Row],[runtime_end]]-projkotlin_fannkuch[[#This Row],[runtime_start]]</f>
        <v>198688</v>
      </c>
      <c r="K148">
        <f>projkotlin_fannkuch[[#This Row],[native_end]]-projkotlin_fannkuch[[#This Row],[native_start]]</f>
        <v>10064</v>
      </c>
      <c r="L148">
        <f>projkotlin_fannkuch[[#This Row],[pss_end]]-projkotlin_fannkuch[[#This Row],[pss_start]]</f>
        <v>252</v>
      </c>
    </row>
    <row r="149" spans="1:12" x14ac:dyDescent="0.3">
      <c r="A149">
        <v>147</v>
      </c>
      <c r="B149">
        <v>19185</v>
      </c>
      <c r="C149">
        <v>2360</v>
      </c>
      <c r="D149">
        <v>1423120</v>
      </c>
      <c r="E149">
        <v>1605424</v>
      </c>
      <c r="F149">
        <v>6513392</v>
      </c>
      <c r="G149">
        <v>6521376</v>
      </c>
      <c r="H149">
        <v>8787</v>
      </c>
      <c r="I149">
        <v>9052</v>
      </c>
      <c r="J149">
        <f>projkotlin_fannkuch[[#This Row],[runtime_end]]-projkotlin_fannkuch[[#This Row],[runtime_start]]</f>
        <v>182304</v>
      </c>
      <c r="K149">
        <f>projkotlin_fannkuch[[#This Row],[native_end]]-projkotlin_fannkuch[[#This Row],[native_start]]</f>
        <v>7984</v>
      </c>
      <c r="L149">
        <f>projkotlin_fannkuch[[#This Row],[pss_end]]-projkotlin_fannkuch[[#This Row],[pss_start]]</f>
        <v>265</v>
      </c>
    </row>
    <row r="150" spans="1:12" x14ac:dyDescent="0.3">
      <c r="A150">
        <v>148</v>
      </c>
      <c r="B150">
        <v>19351</v>
      </c>
      <c r="C150">
        <v>2452</v>
      </c>
      <c r="D150">
        <v>1423120</v>
      </c>
      <c r="E150">
        <v>1621808</v>
      </c>
      <c r="F150">
        <v>6512408</v>
      </c>
      <c r="G150">
        <v>6522024</v>
      </c>
      <c r="H150">
        <v>8783</v>
      </c>
      <c r="I150">
        <v>9051</v>
      </c>
      <c r="J150">
        <f>projkotlin_fannkuch[[#This Row],[runtime_end]]-projkotlin_fannkuch[[#This Row],[runtime_start]]</f>
        <v>198688</v>
      </c>
      <c r="K150">
        <f>projkotlin_fannkuch[[#This Row],[native_end]]-projkotlin_fannkuch[[#This Row],[native_start]]</f>
        <v>9616</v>
      </c>
      <c r="L150">
        <f>projkotlin_fannkuch[[#This Row],[pss_end]]-projkotlin_fannkuch[[#This Row],[pss_start]]</f>
        <v>268</v>
      </c>
    </row>
    <row r="151" spans="1:12" x14ac:dyDescent="0.3">
      <c r="A151">
        <v>149</v>
      </c>
      <c r="B151">
        <v>19449</v>
      </c>
      <c r="C151">
        <v>2395</v>
      </c>
      <c r="D151">
        <v>1422984</v>
      </c>
      <c r="E151">
        <v>1621672</v>
      </c>
      <c r="F151">
        <v>6512248</v>
      </c>
      <c r="G151">
        <v>6522280</v>
      </c>
      <c r="H151">
        <v>8775</v>
      </c>
      <c r="I151">
        <v>9051</v>
      </c>
      <c r="J151">
        <f>projkotlin_fannkuch[[#This Row],[runtime_end]]-projkotlin_fannkuch[[#This Row],[runtime_start]]</f>
        <v>198688</v>
      </c>
      <c r="K151">
        <f>projkotlin_fannkuch[[#This Row],[native_end]]-projkotlin_fannkuch[[#This Row],[native_start]]</f>
        <v>10032</v>
      </c>
      <c r="L151">
        <f>projkotlin_fannkuch[[#This Row],[pss_end]]-projkotlin_fannkuch[[#This Row],[pss_start]]</f>
        <v>276</v>
      </c>
    </row>
    <row r="152" spans="1:12" x14ac:dyDescent="0.3">
      <c r="A152">
        <v>150</v>
      </c>
      <c r="B152">
        <v>19601</v>
      </c>
      <c r="C152">
        <v>2428</v>
      </c>
      <c r="D152">
        <v>1439488</v>
      </c>
      <c r="E152">
        <v>1621792</v>
      </c>
      <c r="F152">
        <v>6512608</v>
      </c>
      <c r="G152">
        <v>6522864</v>
      </c>
      <c r="H152">
        <v>8722</v>
      </c>
      <c r="I152">
        <v>9051</v>
      </c>
      <c r="J152">
        <f>projkotlin_fannkuch[[#This Row],[runtime_end]]-projkotlin_fannkuch[[#This Row],[runtime_start]]</f>
        <v>182304</v>
      </c>
      <c r="K152">
        <f>projkotlin_fannkuch[[#This Row],[native_end]]-projkotlin_fannkuch[[#This Row],[native_start]]</f>
        <v>10256</v>
      </c>
      <c r="L152">
        <f>projkotlin_fannkuch[[#This Row],[pss_end]]-projkotlin_fannkuch[[#This Row],[pss_start]]</f>
        <v>329</v>
      </c>
    </row>
    <row r="153" spans="1:12" x14ac:dyDescent="0.3">
      <c r="A153">
        <v>151</v>
      </c>
      <c r="B153">
        <v>19738</v>
      </c>
      <c r="C153">
        <v>2367</v>
      </c>
      <c r="D153">
        <v>1423120</v>
      </c>
      <c r="E153">
        <v>1605424</v>
      </c>
      <c r="F153">
        <v>6512408</v>
      </c>
      <c r="G153">
        <v>6522072</v>
      </c>
      <c r="H153">
        <v>8787</v>
      </c>
      <c r="I153">
        <v>9051</v>
      </c>
      <c r="J153">
        <f>projkotlin_fannkuch[[#This Row],[runtime_end]]-projkotlin_fannkuch[[#This Row],[runtime_start]]</f>
        <v>182304</v>
      </c>
      <c r="K153">
        <f>projkotlin_fannkuch[[#This Row],[native_end]]-projkotlin_fannkuch[[#This Row],[native_start]]</f>
        <v>9664</v>
      </c>
      <c r="L153">
        <f>projkotlin_fannkuch[[#This Row],[pss_end]]-projkotlin_fannkuch[[#This Row],[pss_start]]</f>
        <v>264</v>
      </c>
    </row>
    <row r="154" spans="1:12" x14ac:dyDescent="0.3">
      <c r="A154">
        <v>152</v>
      </c>
      <c r="B154">
        <v>19899</v>
      </c>
      <c r="C154">
        <v>2451</v>
      </c>
      <c r="D154">
        <v>1423120</v>
      </c>
      <c r="E154">
        <v>1605424</v>
      </c>
      <c r="F154">
        <v>6512408</v>
      </c>
      <c r="G154">
        <v>6522552</v>
      </c>
      <c r="H154">
        <v>8791</v>
      </c>
      <c r="I154">
        <v>9043</v>
      </c>
      <c r="J154">
        <f>projkotlin_fannkuch[[#This Row],[runtime_end]]-projkotlin_fannkuch[[#This Row],[runtime_start]]</f>
        <v>182304</v>
      </c>
      <c r="K154">
        <f>projkotlin_fannkuch[[#This Row],[native_end]]-projkotlin_fannkuch[[#This Row],[native_start]]</f>
        <v>10144</v>
      </c>
      <c r="L154">
        <f>projkotlin_fannkuch[[#This Row],[pss_end]]-projkotlin_fannkuch[[#This Row],[pss_start]]</f>
        <v>252</v>
      </c>
    </row>
    <row r="155" spans="1:12" x14ac:dyDescent="0.3">
      <c r="A155">
        <v>153</v>
      </c>
      <c r="B155">
        <v>20063</v>
      </c>
      <c r="C155">
        <v>2405</v>
      </c>
      <c r="D155">
        <v>1423120</v>
      </c>
      <c r="E155">
        <v>1621808</v>
      </c>
      <c r="F155">
        <v>6512408</v>
      </c>
      <c r="G155">
        <v>6522280</v>
      </c>
      <c r="H155">
        <v>8783</v>
      </c>
      <c r="I155">
        <v>9039</v>
      </c>
      <c r="J155">
        <f>projkotlin_fannkuch[[#This Row],[runtime_end]]-projkotlin_fannkuch[[#This Row],[runtime_start]]</f>
        <v>198688</v>
      </c>
      <c r="K155">
        <f>projkotlin_fannkuch[[#This Row],[native_end]]-projkotlin_fannkuch[[#This Row],[native_start]]</f>
        <v>9872</v>
      </c>
      <c r="L155">
        <f>projkotlin_fannkuch[[#This Row],[pss_end]]-projkotlin_fannkuch[[#This Row],[pss_start]]</f>
        <v>256</v>
      </c>
    </row>
    <row r="156" spans="1:12" x14ac:dyDescent="0.3">
      <c r="A156">
        <v>154</v>
      </c>
      <c r="B156">
        <v>20235</v>
      </c>
      <c r="C156">
        <v>2400</v>
      </c>
      <c r="D156">
        <v>1439368</v>
      </c>
      <c r="E156">
        <v>1605288</v>
      </c>
      <c r="F156">
        <v>6510584</v>
      </c>
      <c r="G156">
        <v>6520328</v>
      </c>
      <c r="H156">
        <v>8764</v>
      </c>
      <c r="I156">
        <v>9024</v>
      </c>
      <c r="J156">
        <f>projkotlin_fannkuch[[#This Row],[runtime_end]]-projkotlin_fannkuch[[#This Row],[runtime_start]]</f>
        <v>165920</v>
      </c>
      <c r="K156">
        <f>projkotlin_fannkuch[[#This Row],[native_end]]-projkotlin_fannkuch[[#This Row],[native_start]]</f>
        <v>9744</v>
      </c>
      <c r="L156">
        <f>projkotlin_fannkuch[[#This Row],[pss_end]]-projkotlin_fannkuch[[#This Row],[pss_start]]</f>
        <v>260</v>
      </c>
    </row>
    <row r="157" spans="1:12" x14ac:dyDescent="0.3">
      <c r="A157">
        <v>155</v>
      </c>
      <c r="B157">
        <v>20395</v>
      </c>
      <c r="C157">
        <v>2440</v>
      </c>
      <c r="D157">
        <v>1422984</v>
      </c>
      <c r="E157">
        <v>1621672</v>
      </c>
      <c r="F157">
        <v>6514296</v>
      </c>
      <c r="G157">
        <v>6522360</v>
      </c>
      <c r="H157">
        <v>8779</v>
      </c>
      <c r="I157">
        <v>9043</v>
      </c>
      <c r="J157">
        <f>projkotlin_fannkuch[[#This Row],[runtime_end]]-projkotlin_fannkuch[[#This Row],[runtime_start]]</f>
        <v>198688</v>
      </c>
      <c r="K157">
        <f>projkotlin_fannkuch[[#This Row],[native_end]]-projkotlin_fannkuch[[#This Row],[native_start]]</f>
        <v>8064</v>
      </c>
      <c r="L157">
        <f>projkotlin_fannkuch[[#This Row],[pss_end]]-projkotlin_fannkuch[[#This Row],[pss_start]]</f>
        <v>264</v>
      </c>
    </row>
    <row r="158" spans="1:12" x14ac:dyDescent="0.3">
      <c r="A158">
        <v>156</v>
      </c>
      <c r="B158">
        <v>20570</v>
      </c>
      <c r="C158">
        <v>2417</v>
      </c>
      <c r="D158">
        <v>1422984</v>
      </c>
      <c r="E158">
        <v>1621672</v>
      </c>
      <c r="F158">
        <v>6512248</v>
      </c>
      <c r="G158">
        <v>6522136</v>
      </c>
      <c r="H158">
        <v>8783</v>
      </c>
      <c r="I158">
        <v>9047</v>
      </c>
      <c r="J158">
        <f>projkotlin_fannkuch[[#This Row],[runtime_end]]-projkotlin_fannkuch[[#This Row],[runtime_start]]</f>
        <v>198688</v>
      </c>
      <c r="K158">
        <f>projkotlin_fannkuch[[#This Row],[native_end]]-projkotlin_fannkuch[[#This Row],[native_start]]</f>
        <v>9888</v>
      </c>
      <c r="L158">
        <f>projkotlin_fannkuch[[#This Row],[pss_end]]-projkotlin_fannkuch[[#This Row],[pss_start]]</f>
        <v>264</v>
      </c>
    </row>
    <row r="159" spans="1:12" x14ac:dyDescent="0.3">
      <c r="A159">
        <v>157</v>
      </c>
      <c r="B159">
        <v>20711</v>
      </c>
      <c r="C159">
        <v>2450</v>
      </c>
      <c r="D159">
        <v>1422984</v>
      </c>
      <c r="E159">
        <v>1605288</v>
      </c>
      <c r="F159">
        <v>6511376</v>
      </c>
      <c r="G159">
        <v>6521008</v>
      </c>
      <c r="H159">
        <v>8783</v>
      </c>
      <c r="I159">
        <v>9035</v>
      </c>
      <c r="J159">
        <f>projkotlin_fannkuch[[#This Row],[runtime_end]]-projkotlin_fannkuch[[#This Row],[runtime_start]]</f>
        <v>182304</v>
      </c>
      <c r="K159">
        <f>projkotlin_fannkuch[[#This Row],[native_end]]-projkotlin_fannkuch[[#This Row],[native_start]]</f>
        <v>9632</v>
      </c>
      <c r="L159">
        <f>projkotlin_fannkuch[[#This Row],[pss_end]]-projkotlin_fannkuch[[#This Row],[pss_start]]</f>
        <v>252</v>
      </c>
    </row>
    <row r="160" spans="1:12" x14ac:dyDescent="0.3">
      <c r="A160">
        <v>158</v>
      </c>
      <c r="B160">
        <v>20870</v>
      </c>
      <c r="C160">
        <v>2420</v>
      </c>
      <c r="D160">
        <v>1423120</v>
      </c>
      <c r="E160">
        <v>1621808</v>
      </c>
      <c r="F160">
        <v>6513392</v>
      </c>
      <c r="G160">
        <v>6523312</v>
      </c>
      <c r="H160">
        <v>8750</v>
      </c>
      <c r="I160">
        <v>9052</v>
      </c>
      <c r="J160">
        <f>projkotlin_fannkuch[[#This Row],[runtime_end]]-projkotlin_fannkuch[[#This Row],[runtime_start]]</f>
        <v>198688</v>
      </c>
      <c r="K160">
        <f>projkotlin_fannkuch[[#This Row],[native_end]]-projkotlin_fannkuch[[#This Row],[native_start]]</f>
        <v>9920</v>
      </c>
      <c r="L160">
        <f>projkotlin_fannkuch[[#This Row],[pss_end]]-projkotlin_fannkuch[[#This Row],[pss_start]]</f>
        <v>302</v>
      </c>
    </row>
    <row r="161" spans="1:12" x14ac:dyDescent="0.3">
      <c r="A161">
        <v>159</v>
      </c>
      <c r="B161">
        <v>21005</v>
      </c>
      <c r="C161">
        <v>2459</v>
      </c>
      <c r="D161">
        <v>1422984</v>
      </c>
      <c r="E161">
        <v>1621672</v>
      </c>
      <c r="F161">
        <v>6512248</v>
      </c>
      <c r="G161">
        <v>6522248</v>
      </c>
      <c r="H161">
        <v>8783</v>
      </c>
      <c r="I161">
        <v>9047</v>
      </c>
      <c r="J161">
        <f>projkotlin_fannkuch[[#This Row],[runtime_end]]-projkotlin_fannkuch[[#This Row],[runtime_start]]</f>
        <v>198688</v>
      </c>
      <c r="K161">
        <f>projkotlin_fannkuch[[#This Row],[native_end]]-projkotlin_fannkuch[[#This Row],[native_start]]</f>
        <v>10000</v>
      </c>
      <c r="L161">
        <f>projkotlin_fannkuch[[#This Row],[pss_end]]-projkotlin_fannkuch[[#This Row],[pss_start]]</f>
        <v>264</v>
      </c>
    </row>
    <row r="162" spans="1:12" x14ac:dyDescent="0.3">
      <c r="A162">
        <v>160</v>
      </c>
      <c r="B162">
        <v>21171</v>
      </c>
      <c r="C162">
        <v>2397</v>
      </c>
      <c r="D162">
        <v>1422984</v>
      </c>
      <c r="E162">
        <v>1605288</v>
      </c>
      <c r="F162">
        <v>6512376</v>
      </c>
      <c r="G162">
        <v>6522040</v>
      </c>
      <c r="H162">
        <v>8783</v>
      </c>
      <c r="I162">
        <v>9035</v>
      </c>
      <c r="J162">
        <f>projkotlin_fannkuch[[#This Row],[runtime_end]]-projkotlin_fannkuch[[#This Row],[runtime_start]]</f>
        <v>182304</v>
      </c>
      <c r="K162">
        <f>projkotlin_fannkuch[[#This Row],[native_end]]-projkotlin_fannkuch[[#This Row],[native_start]]</f>
        <v>9664</v>
      </c>
      <c r="L162">
        <f>projkotlin_fannkuch[[#This Row],[pss_end]]-projkotlin_fannkuch[[#This Row],[pss_start]]</f>
        <v>252</v>
      </c>
    </row>
    <row r="163" spans="1:12" x14ac:dyDescent="0.3">
      <c r="A163">
        <v>161</v>
      </c>
      <c r="B163">
        <v>21330</v>
      </c>
      <c r="C163">
        <v>2415</v>
      </c>
      <c r="D163">
        <v>1423120</v>
      </c>
      <c r="E163">
        <v>1605424</v>
      </c>
      <c r="F163">
        <v>6513504</v>
      </c>
      <c r="G163">
        <v>6523392</v>
      </c>
      <c r="H163">
        <v>8791</v>
      </c>
      <c r="I163">
        <v>9044</v>
      </c>
      <c r="J163">
        <f>projkotlin_fannkuch[[#This Row],[runtime_end]]-projkotlin_fannkuch[[#This Row],[runtime_start]]</f>
        <v>182304</v>
      </c>
      <c r="K163">
        <f>projkotlin_fannkuch[[#This Row],[native_end]]-projkotlin_fannkuch[[#This Row],[native_start]]</f>
        <v>9888</v>
      </c>
      <c r="L163">
        <f>projkotlin_fannkuch[[#This Row],[pss_end]]-projkotlin_fannkuch[[#This Row],[pss_start]]</f>
        <v>253</v>
      </c>
    </row>
    <row r="164" spans="1:12" x14ac:dyDescent="0.3">
      <c r="A164">
        <v>162</v>
      </c>
      <c r="B164">
        <v>21494</v>
      </c>
      <c r="C164">
        <v>2389</v>
      </c>
      <c r="D164">
        <v>1423120</v>
      </c>
      <c r="E164">
        <v>1621808</v>
      </c>
      <c r="F164">
        <v>6513824</v>
      </c>
      <c r="G164">
        <v>6521360</v>
      </c>
      <c r="H164">
        <v>8787</v>
      </c>
      <c r="I164">
        <v>9043</v>
      </c>
      <c r="J164">
        <f>projkotlin_fannkuch[[#This Row],[runtime_end]]-projkotlin_fannkuch[[#This Row],[runtime_start]]</f>
        <v>198688</v>
      </c>
      <c r="K164">
        <f>projkotlin_fannkuch[[#This Row],[native_end]]-projkotlin_fannkuch[[#This Row],[native_start]]</f>
        <v>7536</v>
      </c>
      <c r="L164">
        <f>projkotlin_fannkuch[[#This Row],[pss_end]]-projkotlin_fannkuch[[#This Row],[pss_start]]</f>
        <v>256</v>
      </c>
    </row>
    <row r="165" spans="1:12" x14ac:dyDescent="0.3">
      <c r="A165">
        <v>163</v>
      </c>
      <c r="B165">
        <v>21659</v>
      </c>
      <c r="C165">
        <v>2426</v>
      </c>
      <c r="D165">
        <v>1423120</v>
      </c>
      <c r="E165">
        <v>1605424</v>
      </c>
      <c r="F165">
        <v>6511664</v>
      </c>
      <c r="G165">
        <v>6521552</v>
      </c>
      <c r="H165">
        <v>8787</v>
      </c>
      <c r="I165">
        <v>9043</v>
      </c>
      <c r="J165">
        <f>projkotlin_fannkuch[[#This Row],[runtime_end]]-projkotlin_fannkuch[[#This Row],[runtime_start]]</f>
        <v>182304</v>
      </c>
      <c r="K165">
        <f>projkotlin_fannkuch[[#This Row],[native_end]]-projkotlin_fannkuch[[#This Row],[native_start]]</f>
        <v>9888</v>
      </c>
      <c r="L165">
        <f>projkotlin_fannkuch[[#This Row],[pss_end]]-projkotlin_fannkuch[[#This Row],[pss_start]]</f>
        <v>256</v>
      </c>
    </row>
    <row r="166" spans="1:12" x14ac:dyDescent="0.3">
      <c r="A166">
        <v>164</v>
      </c>
      <c r="B166">
        <v>21820</v>
      </c>
      <c r="C166">
        <v>2406</v>
      </c>
      <c r="D166">
        <v>1423120</v>
      </c>
      <c r="E166">
        <v>1605424</v>
      </c>
      <c r="F166">
        <v>6510760</v>
      </c>
      <c r="G166">
        <v>6520760</v>
      </c>
      <c r="H166">
        <v>8775</v>
      </c>
      <c r="I166">
        <v>9031</v>
      </c>
      <c r="J166">
        <f>projkotlin_fannkuch[[#This Row],[runtime_end]]-projkotlin_fannkuch[[#This Row],[runtime_start]]</f>
        <v>182304</v>
      </c>
      <c r="K166">
        <f>projkotlin_fannkuch[[#This Row],[native_end]]-projkotlin_fannkuch[[#This Row],[native_start]]</f>
        <v>10000</v>
      </c>
      <c r="L166">
        <f>projkotlin_fannkuch[[#This Row],[pss_end]]-projkotlin_fannkuch[[#This Row],[pss_start]]</f>
        <v>256</v>
      </c>
    </row>
    <row r="167" spans="1:12" x14ac:dyDescent="0.3">
      <c r="A167">
        <v>165</v>
      </c>
      <c r="B167">
        <v>21982</v>
      </c>
      <c r="C167">
        <v>2394</v>
      </c>
      <c r="D167">
        <v>1423120</v>
      </c>
      <c r="E167">
        <v>1605424</v>
      </c>
      <c r="F167">
        <v>6512648</v>
      </c>
      <c r="G167">
        <v>6521384</v>
      </c>
      <c r="H167">
        <v>8795</v>
      </c>
      <c r="I167">
        <v>9047</v>
      </c>
      <c r="J167">
        <f>projkotlin_fannkuch[[#This Row],[runtime_end]]-projkotlin_fannkuch[[#This Row],[runtime_start]]</f>
        <v>182304</v>
      </c>
      <c r="K167">
        <f>projkotlin_fannkuch[[#This Row],[native_end]]-projkotlin_fannkuch[[#This Row],[native_start]]</f>
        <v>8736</v>
      </c>
      <c r="L167">
        <f>projkotlin_fannkuch[[#This Row],[pss_end]]-projkotlin_fannkuch[[#This Row],[pss_start]]</f>
        <v>252</v>
      </c>
    </row>
    <row r="168" spans="1:12" x14ac:dyDescent="0.3">
      <c r="A168">
        <v>166</v>
      </c>
      <c r="B168">
        <v>22142</v>
      </c>
      <c r="C168">
        <v>2436</v>
      </c>
      <c r="D168">
        <v>1422984</v>
      </c>
      <c r="E168">
        <v>1605288</v>
      </c>
      <c r="F168">
        <v>6512376</v>
      </c>
      <c r="G168">
        <v>6522376</v>
      </c>
      <c r="H168">
        <v>8784</v>
      </c>
      <c r="I168">
        <v>9036</v>
      </c>
      <c r="J168">
        <f>projkotlin_fannkuch[[#This Row],[runtime_end]]-projkotlin_fannkuch[[#This Row],[runtime_start]]</f>
        <v>182304</v>
      </c>
      <c r="K168">
        <f>projkotlin_fannkuch[[#This Row],[native_end]]-projkotlin_fannkuch[[#This Row],[native_start]]</f>
        <v>10000</v>
      </c>
      <c r="L168">
        <f>projkotlin_fannkuch[[#This Row],[pss_end]]-projkotlin_fannkuch[[#This Row],[pss_start]]</f>
        <v>252</v>
      </c>
    </row>
    <row r="169" spans="1:12" x14ac:dyDescent="0.3">
      <c r="A169">
        <v>167</v>
      </c>
      <c r="B169">
        <v>22299</v>
      </c>
      <c r="C169">
        <v>2402</v>
      </c>
      <c r="D169">
        <v>1422984</v>
      </c>
      <c r="E169">
        <v>1621672</v>
      </c>
      <c r="F169">
        <v>6511504</v>
      </c>
      <c r="G169">
        <v>6521216</v>
      </c>
      <c r="H169">
        <v>8783</v>
      </c>
      <c r="I169">
        <v>9039</v>
      </c>
      <c r="J169">
        <f>projkotlin_fannkuch[[#This Row],[runtime_end]]-projkotlin_fannkuch[[#This Row],[runtime_start]]</f>
        <v>198688</v>
      </c>
      <c r="K169">
        <f>projkotlin_fannkuch[[#This Row],[native_end]]-projkotlin_fannkuch[[#This Row],[native_start]]</f>
        <v>9712</v>
      </c>
      <c r="L169">
        <f>projkotlin_fannkuch[[#This Row],[pss_end]]-projkotlin_fannkuch[[#This Row],[pss_start]]</f>
        <v>256</v>
      </c>
    </row>
    <row r="170" spans="1:12" x14ac:dyDescent="0.3">
      <c r="A170">
        <v>168</v>
      </c>
      <c r="B170">
        <v>22401</v>
      </c>
      <c r="C170">
        <v>2403</v>
      </c>
      <c r="D170">
        <v>1422984</v>
      </c>
      <c r="E170">
        <v>1621672</v>
      </c>
      <c r="F170">
        <v>6511504</v>
      </c>
      <c r="G170">
        <v>6521136</v>
      </c>
      <c r="H170">
        <v>8791</v>
      </c>
      <c r="I170">
        <v>9055</v>
      </c>
      <c r="J170">
        <f>projkotlin_fannkuch[[#This Row],[runtime_end]]-projkotlin_fannkuch[[#This Row],[runtime_start]]</f>
        <v>198688</v>
      </c>
      <c r="K170">
        <f>projkotlin_fannkuch[[#This Row],[native_end]]-projkotlin_fannkuch[[#This Row],[native_start]]</f>
        <v>9632</v>
      </c>
      <c r="L170">
        <f>projkotlin_fannkuch[[#This Row],[pss_end]]-projkotlin_fannkuch[[#This Row],[pss_start]]</f>
        <v>264</v>
      </c>
    </row>
    <row r="171" spans="1:12" x14ac:dyDescent="0.3">
      <c r="A171">
        <v>169</v>
      </c>
      <c r="B171">
        <v>22550</v>
      </c>
      <c r="C171">
        <v>2438</v>
      </c>
      <c r="D171">
        <v>1423120</v>
      </c>
      <c r="E171">
        <v>1605424</v>
      </c>
      <c r="F171">
        <v>6512792</v>
      </c>
      <c r="G171">
        <v>6522680</v>
      </c>
      <c r="H171">
        <v>8799</v>
      </c>
      <c r="I171">
        <v>9051</v>
      </c>
      <c r="J171">
        <f>projkotlin_fannkuch[[#This Row],[runtime_end]]-projkotlin_fannkuch[[#This Row],[runtime_start]]</f>
        <v>182304</v>
      </c>
      <c r="K171">
        <f>projkotlin_fannkuch[[#This Row],[native_end]]-projkotlin_fannkuch[[#This Row],[native_start]]</f>
        <v>9888</v>
      </c>
      <c r="L171">
        <f>projkotlin_fannkuch[[#This Row],[pss_end]]-projkotlin_fannkuch[[#This Row],[pss_start]]</f>
        <v>252</v>
      </c>
    </row>
    <row r="172" spans="1:12" x14ac:dyDescent="0.3">
      <c r="A172">
        <v>170</v>
      </c>
      <c r="B172">
        <v>22706</v>
      </c>
      <c r="C172">
        <v>2408</v>
      </c>
      <c r="D172">
        <v>1422984</v>
      </c>
      <c r="E172">
        <v>1605288</v>
      </c>
      <c r="F172">
        <v>6510600</v>
      </c>
      <c r="G172">
        <v>6519480</v>
      </c>
      <c r="H172">
        <v>8775</v>
      </c>
      <c r="I172">
        <v>9011</v>
      </c>
      <c r="J172">
        <f>projkotlin_fannkuch[[#This Row],[runtime_end]]-projkotlin_fannkuch[[#This Row],[runtime_start]]</f>
        <v>182304</v>
      </c>
      <c r="K172">
        <f>projkotlin_fannkuch[[#This Row],[native_end]]-projkotlin_fannkuch[[#This Row],[native_start]]</f>
        <v>8880</v>
      </c>
      <c r="L172">
        <f>projkotlin_fannkuch[[#This Row],[pss_end]]-projkotlin_fannkuch[[#This Row],[pss_start]]</f>
        <v>236</v>
      </c>
    </row>
    <row r="173" spans="1:12" x14ac:dyDescent="0.3">
      <c r="A173">
        <v>171</v>
      </c>
      <c r="B173">
        <v>22865</v>
      </c>
      <c r="C173">
        <v>2394</v>
      </c>
      <c r="D173">
        <v>1423120</v>
      </c>
      <c r="E173">
        <v>1605424</v>
      </c>
      <c r="F173">
        <v>6513520</v>
      </c>
      <c r="G173">
        <v>6523296</v>
      </c>
      <c r="H173">
        <v>8803</v>
      </c>
      <c r="I173">
        <v>9056</v>
      </c>
      <c r="J173">
        <f>projkotlin_fannkuch[[#This Row],[runtime_end]]-projkotlin_fannkuch[[#This Row],[runtime_start]]</f>
        <v>182304</v>
      </c>
      <c r="K173">
        <f>projkotlin_fannkuch[[#This Row],[native_end]]-projkotlin_fannkuch[[#This Row],[native_start]]</f>
        <v>9776</v>
      </c>
      <c r="L173">
        <f>projkotlin_fannkuch[[#This Row],[pss_end]]-projkotlin_fannkuch[[#This Row],[pss_start]]</f>
        <v>253</v>
      </c>
    </row>
    <row r="174" spans="1:12" x14ac:dyDescent="0.3">
      <c r="A174">
        <v>172</v>
      </c>
      <c r="B174">
        <v>23024</v>
      </c>
      <c r="C174">
        <v>2429</v>
      </c>
      <c r="D174">
        <v>1423120</v>
      </c>
      <c r="E174">
        <v>1605424</v>
      </c>
      <c r="F174">
        <v>6512536</v>
      </c>
      <c r="G174">
        <v>6522312</v>
      </c>
      <c r="H174">
        <v>8795</v>
      </c>
      <c r="I174">
        <v>9047</v>
      </c>
      <c r="J174">
        <f>projkotlin_fannkuch[[#This Row],[runtime_end]]-projkotlin_fannkuch[[#This Row],[runtime_start]]</f>
        <v>182304</v>
      </c>
      <c r="K174">
        <f>projkotlin_fannkuch[[#This Row],[native_end]]-projkotlin_fannkuch[[#This Row],[native_start]]</f>
        <v>9776</v>
      </c>
      <c r="L174">
        <f>projkotlin_fannkuch[[#This Row],[pss_end]]-projkotlin_fannkuch[[#This Row],[pss_start]]</f>
        <v>252</v>
      </c>
    </row>
    <row r="175" spans="1:12" x14ac:dyDescent="0.3">
      <c r="A175">
        <v>173</v>
      </c>
      <c r="B175">
        <v>23189</v>
      </c>
      <c r="C175">
        <v>2369</v>
      </c>
      <c r="D175">
        <v>1439368</v>
      </c>
      <c r="E175">
        <v>1621672</v>
      </c>
      <c r="F175">
        <v>6512488</v>
      </c>
      <c r="G175">
        <v>6521480</v>
      </c>
      <c r="H175">
        <v>8795</v>
      </c>
      <c r="I175">
        <v>9059</v>
      </c>
      <c r="J175">
        <f>projkotlin_fannkuch[[#This Row],[runtime_end]]-projkotlin_fannkuch[[#This Row],[runtime_start]]</f>
        <v>182304</v>
      </c>
      <c r="K175">
        <f>projkotlin_fannkuch[[#This Row],[native_end]]-projkotlin_fannkuch[[#This Row],[native_start]]</f>
        <v>8992</v>
      </c>
      <c r="L175">
        <f>projkotlin_fannkuch[[#This Row],[pss_end]]-projkotlin_fannkuch[[#This Row],[pss_start]]</f>
        <v>264</v>
      </c>
    </row>
    <row r="176" spans="1:12" x14ac:dyDescent="0.3">
      <c r="A176">
        <v>174</v>
      </c>
      <c r="B176">
        <v>23341</v>
      </c>
      <c r="C176">
        <v>2413</v>
      </c>
      <c r="D176">
        <v>1423120</v>
      </c>
      <c r="E176">
        <v>1605424</v>
      </c>
      <c r="F176">
        <v>6512536</v>
      </c>
      <c r="G176">
        <v>6522456</v>
      </c>
      <c r="H176">
        <v>8799</v>
      </c>
      <c r="I176">
        <v>9051</v>
      </c>
      <c r="J176">
        <f>projkotlin_fannkuch[[#This Row],[runtime_end]]-projkotlin_fannkuch[[#This Row],[runtime_start]]</f>
        <v>182304</v>
      </c>
      <c r="K176">
        <f>projkotlin_fannkuch[[#This Row],[native_end]]-projkotlin_fannkuch[[#This Row],[native_start]]</f>
        <v>9920</v>
      </c>
      <c r="L176">
        <f>projkotlin_fannkuch[[#This Row],[pss_end]]-projkotlin_fannkuch[[#This Row],[pss_start]]</f>
        <v>252</v>
      </c>
    </row>
    <row r="177" spans="1:12" x14ac:dyDescent="0.3">
      <c r="A177">
        <v>175</v>
      </c>
      <c r="B177">
        <v>23486</v>
      </c>
      <c r="C177">
        <v>2396</v>
      </c>
      <c r="D177">
        <v>1439504</v>
      </c>
      <c r="E177">
        <v>1605424</v>
      </c>
      <c r="F177">
        <v>6513632</v>
      </c>
      <c r="G177">
        <v>6523520</v>
      </c>
      <c r="H177">
        <v>8803</v>
      </c>
      <c r="I177">
        <v>9056</v>
      </c>
      <c r="J177">
        <f>projkotlin_fannkuch[[#This Row],[runtime_end]]-projkotlin_fannkuch[[#This Row],[runtime_start]]</f>
        <v>165920</v>
      </c>
      <c r="K177">
        <f>projkotlin_fannkuch[[#This Row],[native_end]]-projkotlin_fannkuch[[#This Row],[native_start]]</f>
        <v>9888</v>
      </c>
      <c r="L177">
        <f>projkotlin_fannkuch[[#This Row],[pss_end]]-projkotlin_fannkuch[[#This Row],[pss_start]]</f>
        <v>253</v>
      </c>
    </row>
    <row r="178" spans="1:12" x14ac:dyDescent="0.3">
      <c r="A178">
        <v>176</v>
      </c>
      <c r="B178">
        <v>23646</v>
      </c>
      <c r="C178">
        <v>2392</v>
      </c>
      <c r="D178">
        <v>1439504</v>
      </c>
      <c r="E178">
        <v>1605424</v>
      </c>
      <c r="F178">
        <v>6513632</v>
      </c>
      <c r="G178">
        <v>6523664</v>
      </c>
      <c r="H178">
        <v>8807</v>
      </c>
      <c r="I178">
        <v>9060</v>
      </c>
      <c r="J178">
        <f>projkotlin_fannkuch[[#This Row],[runtime_end]]-projkotlin_fannkuch[[#This Row],[runtime_start]]</f>
        <v>165920</v>
      </c>
      <c r="K178">
        <f>projkotlin_fannkuch[[#This Row],[native_end]]-projkotlin_fannkuch[[#This Row],[native_start]]</f>
        <v>10032</v>
      </c>
      <c r="L178">
        <f>projkotlin_fannkuch[[#This Row],[pss_end]]-projkotlin_fannkuch[[#This Row],[pss_start]]</f>
        <v>253</v>
      </c>
    </row>
    <row r="179" spans="1:12" x14ac:dyDescent="0.3">
      <c r="A179">
        <v>177</v>
      </c>
      <c r="B179">
        <v>23803</v>
      </c>
      <c r="C179">
        <v>2417</v>
      </c>
      <c r="D179">
        <v>1423120</v>
      </c>
      <c r="E179">
        <v>1638192</v>
      </c>
      <c r="F179">
        <v>6513520</v>
      </c>
      <c r="G179">
        <v>6523136</v>
      </c>
      <c r="H179">
        <v>8762</v>
      </c>
      <c r="I179">
        <v>9068</v>
      </c>
      <c r="J179">
        <f>projkotlin_fannkuch[[#This Row],[runtime_end]]-projkotlin_fannkuch[[#This Row],[runtime_start]]</f>
        <v>215072</v>
      </c>
      <c r="K179">
        <f>projkotlin_fannkuch[[#This Row],[native_end]]-projkotlin_fannkuch[[#This Row],[native_start]]</f>
        <v>9616</v>
      </c>
      <c r="L179">
        <f>projkotlin_fannkuch[[#This Row],[pss_end]]-projkotlin_fannkuch[[#This Row],[pss_start]]</f>
        <v>306</v>
      </c>
    </row>
    <row r="180" spans="1:12" x14ac:dyDescent="0.3">
      <c r="A180">
        <v>178</v>
      </c>
      <c r="B180">
        <v>23903</v>
      </c>
      <c r="C180">
        <v>2410</v>
      </c>
      <c r="D180">
        <v>1439504</v>
      </c>
      <c r="E180">
        <v>1605424</v>
      </c>
      <c r="F180">
        <v>6512648</v>
      </c>
      <c r="G180">
        <v>6522312</v>
      </c>
      <c r="H180">
        <v>8803</v>
      </c>
      <c r="I180">
        <v>9055</v>
      </c>
      <c r="J180">
        <f>projkotlin_fannkuch[[#This Row],[runtime_end]]-projkotlin_fannkuch[[#This Row],[runtime_start]]</f>
        <v>165920</v>
      </c>
      <c r="K180">
        <f>projkotlin_fannkuch[[#This Row],[native_end]]-projkotlin_fannkuch[[#This Row],[native_start]]</f>
        <v>9664</v>
      </c>
      <c r="L180">
        <f>projkotlin_fannkuch[[#This Row],[pss_end]]-projkotlin_fannkuch[[#This Row],[pss_start]]</f>
        <v>252</v>
      </c>
    </row>
    <row r="181" spans="1:12" x14ac:dyDescent="0.3">
      <c r="A181">
        <v>179</v>
      </c>
      <c r="B181">
        <v>24060</v>
      </c>
      <c r="C181">
        <v>2470</v>
      </c>
      <c r="D181">
        <v>1423120</v>
      </c>
      <c r="E181">
        <v>1605424</v>
      </c>
      <c r="F181">
        <v>6512648</v>
      </c>
      <c r="G181">
        <v>6522904</v>
      </c>
      <c r="H181">
        <v>8803</v>
      </c>
      <c r="I181">
        <v>9055</v>
      </c>
      <c r="J181">
        <f>projkotlin_fannkuch[[#This Row],[runtime_end]]-projkotlin_fannkuch[[#This Row],[runtime_start]]</f>
        <v>182304</v>
      </c>
      <c r="K181">
        <f>projkotlin_fannkuch[[#This Row],[native_end]]-projkotlin_fannkuch[[#This Row],[native_start]]</f>
        <v>10256</v>
      </c>
      <c r="L181">
        <f>projkotlin_fannkuch[[#This Row],[pss_end]]-projkotlin_fannkuch[[#This Row],[pss_start]]</f>
        <v>252</v>
      </c>
    </row>
    <row r="182" spans="1:12" x14ac:dyDescent="0.3">
      <c r="A182">
        <v>180</v>
      </c>
      <c r="B182">
        <v>24219</v>
      </c>
      <c r="C182">
        <v>2373</v>
      </c>
      <c r="D182">
        <v>1422984</v>
      </c>
      <c r="E182">
        <v>1605288</v>
      </c>
      <c r="F182">
        <v>6511504</v>
      </c>
      <c r="G182">
        <v>6520016</v>
      </c>
      <c r="H182">
        <v>8791</v>
      </c>
      <c r="I182">
        <v>9043</v>
      </c>
      <c r="J182">
        <f>projkotlin_fannkuch[[#This Row],[runtime_end]]-projkotlin_fannkuch[[#This Row],[runtime_start]]</f>
        <v>182304</v>
      </c>
      <c r="K182">
        <f>projkotlin_fannkuch[[#This Row],[native_end]]-projkotlin_fannkuch[[#This Row],[native_start]]</f>
        <v>8512</v>
      </c>
      <c r="L182">
        <f>projkotlin_fannkuch[[#This Row],[pss_end]]-projkotlin_fannkuch[[#This Row],[pss_start]]</f>
        <v>252</v>
      </c>
    </row>
    <row r="183" spans="1:12" x14ac:dyDescent="0.3">
      <c r="A183">
        <v>181</v>
      </c>
      <c r="B183">
        <v>24377</v>
      </c>
      <c r="C183">
        <v>2430</v>
      </c>
      <c r="D183">
        <v>1439504</v>
      </c>
      <c r="E183">
        <v>1621808</v>
      </c>
      <c r="F183">
        <v>6512648</v>
      </c>
      <c r="G183">
        <v>6522264</v>
      </c>
      <c r="H183">
        <v>8800</v>
      </c>
      <c r="I183">
        <v>9056</v>
      </c>
      <c r="J183">
        <f>projkotlin_fannkuch[[#This Row],[runtime_end]]-projkotlin_fannkuch[[#This Row],[runtime_start]]</f>
        <v>182304</v>
      </c>
      <c r="K183">
        <f>projkotlin_fannkuch[[#This Row],[native_end]]-projkotlin_fannkuch[[#This Row],[native_start]]</f>
        <v>9616</v>
      </c>
      <c r="L183">
        <f>projkotlin_fannkuch[[#This Row],[pss_end]]-projkotlin_fannkuch[[#This Row],[pss_start]]</f>
        <v>256</v>
      </c>
    </row>
    <row r="184" spans="1:12" x14ac:dyDescent="0.3">
      <c r="A184">
        <v>182</v>
      </c>
      <c r="B184">
        <v>24542</v>
      </c>
      <c r="C184">
        <v>2370</v>
      </c>
      <c r="D184">
        <v>1423120</v>
      </c>
      <c r="E184">
        <v>1605424</v>
      </c>
      <c r="F184">
        <v>6513776</v>
      </c>
      <c r="G184">
        <v>6523552</v>
      </c>
      <c r="H184">
        <v>8807</v>
      </c>
      <c r="I184">
        <v>9060</v>
      </c>
      <c r="J184">
        <f>projkotlin_fannkuch[[#This Row],[runtime_end]]-projkotlin_fannkuch[[#This Row],[runtime_start]]</f>
        <v>182304</v>
      </c>
      <c r="K184">
        <f>projkotlin_fannkuch[[#This Row],[native_end]]-projkotlin_fannkuch[[#This Row],[native_start]]</f>
        <v>9776</v>
      </c>
      <c r="L184">
        <f>projkotlin_fannkuch[[#This Row],[pss_end]]-projkotlin_fannkuch[[#This Row],[pss_start]]</f>
        <v>253</v>
      </c>
    </row>
    <row r="185" spans="1:12" x14ac:dyDescent="0.3">
      <c r="A185">
        <v>183</v>
      </c>
      <c r="B185">
        <v>24705</v>
      </c>
      <c r="C185">
        <v>2418</v>
      </c>
      <c r="D185">
        <v>1439720</v>
      </c>
      <c r="E185">
        <v>1605640</v>
      </c>
      <c r="F185">
        <v>6512648</v>
      </c>
      <c r="G185">
        <v>6522424</v>
      </c>
      <c r="H185">
        <v>8803</v>
      </c>
      <c r="I185">
        <v>9047</v>
      </c>
      <c r="J185">
        <f>projkotlin_fannkuch[[#This Row],[runtime_end]]-projkotlin_fannkuch[[#This Row],[runtime_start]]</f>
        <v>165920</v>
      </c>
      <c r="K185">
        <f>projkotlin_fannkuch[[#This Row],[native_end]]-projkotlin_fannkuch[[#This Row],[native_start]]</f>
        <v>9776</v>
      </c>
      <c r="L185">
        <f>projkotlin_fannkuch[[#This Row],[pss_end]]-projkotlin_fannkuch[[#This Row],[pss_start]]</f>
        <v>244</v>
      </c>
    </row>
    <row r="186" spans="1:12" x14ac:dyDescent="0.3">
      <c r="A186">
        <v>184</v>
      </c>
      <c r="B186">
        <v>24852</v>
      </c>
      <c r="C186">
        <v>2454</v>
      </c>
      <c r="D186">
        <v>1422984</v>
      </c>
      <c r="E186">
        <v>1621672</v>
      </c>
      <c r="F186">
        <v>6509984</v>
      </c>
      <c r="G186">
        <v>6519504</v>
      </c>
      <c r="H186">
        <v>8783</v>
      </c>
      <c r="I186">
        <v>9043</v>
      </c>
      <c r="J186">
        <f>projkotlin_fannkuch[[#This Row],[runtime_end]]-projkotlin_fannkuch[[#This Row],[runtime_start]]</f>
        <v>198688</v>
      </c>
      <c r="K186">
        <f>projkotlin_fannkuch[[#This Row],[native_end]]-projkotlin_fannkuch[[#This Row],[native_start]]</f>
        <v>9520</v>
      </c>
      <c r="L186">
        <f>projkotlin_fannkuch[[#This Row],[pss_end]]-projkotlin_fannkuch[[#This Row],[pss_start]]</f>
        <v>260</v>
      </c>
    </row>
    <row r="187" spans="1:12" x14ac:dyDescent="0.3">
      <c r="A187">
        <v>185</v>
      </c>
      <c r="B187">
        <v>25018</v>
      </c>
      <c r="C187">
        <v>2380</v>
      </c>
      <c r="D187">
        <v>1422984</v>
      </c>
      <c r="E187">
        <v>1605288</v>
      </c>
      <c r="F187">
        <v>6511504</v>
      </c>
      <c r="G187">
        <v>6521504</v>
      </c>
      <c r="H187">
        <v>8795</v>
      </c>
      <c r="I187">
        <v>9035</v>
      </c>
      <c r="J187">
        <f>projkotlin_fannkuch[[#This Row],[runtime_end]]-projkotlin_fannkuch[[#This Row],[runtime_start]]</f>
        <v>182304</v>
      </c>
      <c r="K187">
        <f>projkotlin_fannkuch[[#This Row],[native_end]]-projkotlin_fannkuch[[#This Row],[native_start]]</f>
        <v>10000</v>
      </c>
      <c r="L187">
        <f>projkotlin_fannkuch[[#This Row],[pss_end]]-projkotlin_fannkuch[[#This Row],[pss_start]]</f>
        <v>240</v>
      </c>
    </row>
    <row r="188" spans="1:12" x14ac:dyDescent="0.3">
      <c r="A188">
        <v>186</v>
      </c>
      <c r="B188">
        <v>25175</v>
      </c>
      <c r="C188">
        <v>2381</v>
      </c>
      <c r="D188">
        <v>1439504</v>
      </c>
      <c r="E188">
        <v>1621808</v>
      </c>
      <c r="F188">
        <v>6512904</v>
      </c>
      <c r="G188">
        <v>6522776</v>
      </c>
      <c r="H188">
        <v>8811</v>
      </c>
      <c r="I188">
        <v>9055</v>
      </c>
      <c r="J188">
        <f>projkotlin_fannkuch[[#This Row],[runtime_end]]-projkotlin_fannkuch[[#This Row],[runtime_start]]</f>
        <v>182304</v>
      </c>
      <c r="K188">
        <f>projkotlin_fannkuch[[#This Row],[native_end]]-projkotlin_fannkuch[[#This Row],[native_start]]</f>
        <v>9872</v>
      </c>
      <c r="L188">
        <f>projkotlin_fannkuch[[#This Row],[pss_end]]-projkotlin_fannkuch[[#This Row],[pss_start]]</f>
        <v>244</v>
      </c>
    </row>
    <row r="189" spans="1:12" x14ac:dyDescent="0.3">
      <c r="A189">
        <v>187</v>
      </c>
      <c r="B189">
        <v>25276</v>
      </c>
      <c r="C189">
        <v>2394</v>
      </c>
      <c r="D189">
        <v>1439504</v>
      </c>
      <c r="E189">
        <v>1621808</v>
      </c>
      <c r="F189">
        <v>6511664</v>
      </c>
      <c r="G189">
        <v>6521136</v>
      </c>
      <c r="H189">
        <v>8811</v>
      </c>
      <c r="I189">
        <v>9055</v>
      </c>
      <c r="J189">
        <f>projkotlin_fannkuch[[#This Row],[runtime_end]]-projkotlin_fannkuch[[#This Row],[runtime_start]]</f>
        <v>182304</v>
      </c>
      <c r="K189">
        <f>projkotlin_fannkuch[[#This Row],[native_end]]-projkotlin_fannkuch[[#This Row],[native_start]]</f>
        <v>9472</v>
      </c>
      <c r="L189">
        <f>projkotlin_fannkuch[[#This Row],[pss_end]]-projkotlin_fannkuch[[#This Row],[pss_start]]</f>
        <v>244</v>
      </c>
    </row>
    <row r="190" spans="1:12" x14ac:dyDescent="0.3">
      <c r="A190">
        <v>188</v>
      </c>
      <c r="B190">
        <v>25426</v>
      </c>
      <c r="C190">
        <v>2445</v>
      </c>
      <c r="D190">
        <v>1422984</v>
      </c>
      <c r="E190">
        <v>1605288</v>
      </c>
      <c r="F190">
        <v>6512376</v>
      </c>
      <c r="G190">
        <v>6522312</v>
      </c>
      <c r="H190">
        <v>8799</v>
      </c>
      <c r="I190">
        <v>9031</v>
      </c>
      <c r="J190">
        <f>projkotlin_fannkuch[[#This Row],[runtime_end]]-projkotlin_fannkuch[[#This Row],[runtime_start]]</f>
        <v>182304</v>
      </c>
      <c r="K190">
        <f>projkotlin_fannkuch[[#This Row],[native_end]]-projkotlin_fannkuch[[#This Row],[native_start]]</f>
        <v>9936</v>
      </c>
      <c r="L190">
        <f>projkotlin_fannkuch[[#This Row],[pss_end]]-projkotlin_fannkuch[[#This Row],[pss_start]]</f>
        <v>232</v>
      </c>
    </row>
    <row r="191" spans="1:12" x14ac:dyDescent="0.3">
      <c r="A191">
        <v>189</v>
      </c>
      <c r="B191">
        <v>25720</v>
      </c>
      <c r="C191">
        <v>2435</v>
      </c>
      <c r="D191">
        <v>1423120</v>
      </c>
      <c r="E191">
        <v>1605424</v>
      </c>
      <c r="F191">
        <v>6512536</v>
      </c>
      <c r="G191">
        <v>6522424</v>
      </c>
      <c r="H191">
        <v>8524</v>
      </c>
      <c r="I191">
        <v>8762</v>
      </c>
      <c r="J191">
        <f>projkotlin_fannkuch[[#This Row],[runtime_end]]-projkotlin_fannkuch[[#This Row],[runtime_start]]</f>
        <v>182304</v>
      </c>
      <c r="K191">
        <f>projkotlin_fannkuch[[#This Row],[native_end]]-projkotlin_fannkuch[[#This Row],[native_start]]</f>
        <v>9888</v>
      </c>
      <c r="L191">
        <f>projkotlin_fannkuch[[#This Row],[pss_end]]-projkotlin_fannkuch[[#This Row],[pss_start]]</f>
        <v>238</v>
      </c>
    </row>
    <row r="192" spans="1:12" x14ac:dyDescent="0.3">
      <c r="A192">
        <v>190</v>
      </c>
      <c r="B192">
        <v>25854</v>
      </c>
      <c r="C192">
        <v>2477</v>
      </c>
      <c r="D192">
        <v>1439504</v>
      </c>
      <c r="E192">
        <v>1605424</v>
      </c>
      <c r="F192">
        <v>6513632</v>
      </c>
      <c r="G192">
        <v>6523296</v>
      </c>
      <c r="H192">
        <v>8528</v>
      </c>
      <c r="I192">
        <v>8766</v>
      </c>
      <c r="J192">
        <f>projkotlin_fannkuch[[#This Row],[runtime_end]]-projkotlin_fannkuch[[#This Row],[runtime_start]]</f>
        <v>165920</v>
      </c>
      <c r="K192">
        <f>projkotlin_fannkuch[[#This Row],[native_end]]-projkotlin_fannkuch[[#This Row],[native_start]]</f>
        <v>9664</v>
      </c>
      <c r="L192">
        <f>projkotlin_fannkuch[[#This Row],[pss_end]]-projkotlin_fannkuch[[#This Row],[pss_start]]</f>
        <v>238</v>
      </c>
    </row>
    <row r="193" spans="1:12" x14ac:dyDescent="0.3">
      <c r="A193">
        <v>191</v>
      </c>
      <c r="B193">
        <v>26006</v>
      </c>
      <c r="C193">
        <v>2395</v>
      </c>
      <c r="D193">
        <v>1439504</v>
      </c>
      <c r="E193">
        <v>1605424</v>
      </c>
      <c r="F193">
        <v>6512680</v>
      </c>
      <c r="G193">
        <v>6522712</v>
      </c>
      <c r="H193">
        <v>8524</v>
      </c>
      <c r="I193">
        <v>8762</v>
      </c>
      <c r="J193">
        <f>projkotlin_fannkuch[[#This Row],[runtime_end]]-projkotlin_fannkuch[[#This Row],[runtime_start]]</f>
        <v>165920</v>
      </c>
      <c r="K193">
        <f>projkotlin_fannkuch[[#This Row],[native_end]]-projkotlin_fannkuch[[#This Row],[native_start]]</f>
        <v>10032</v>
      </c>
      <c r="L193">
        <f>projkotlin_fannkuch[[#This Row],[pss_end]]-projkotlin_fannkuch[[#This Row],[pss_start]]</f>
        <v>238</v>
      </c>
    </row>
    <row r="194" spans="1:12" x14ac:dyDescent="0.3">
      <c r="A194">
        <v>192</v>
      </c>
      <c r="B194">
        <v>26159</v>
      </c>
      <c r="C194">
        <v>2413</v>
      </c>
      <c r="D194">
        <v>1439368</v>
      </c>
      <c r="E194">
        <v>1605288</v>
      </c>
      <c r="F194">
        <v>6512488</v>
      </c>
      <c r="G194">
        <v>6522568</v>
      </c>
      <c r="H194">
        <v>8516</v>
      </c>
      <c r="I194">
        <v>8746</v>
      </c>
      <c r="J194">
        <f>projkotlin_fannkuch[[#This Row],[runtime_end]]-projkotlin_fannkuch[[#This Row],[runtime_start]]</f>
        <v>165920</v>
      </c>
      <c r="K194">
        <f>projkotlin_fannkuch[[#This Row],[native_end]]-projkotlin_fannkuch[[#This Row],[native_start]]</f>
        <v>10080</v>
      </c>
      <c r="L194">
        <f>projkotlin_fannkuch[[#This Row],[pss_end]]-projkotlin_fannkuch[[#This Row],[pss_start]]</f>
        <v>230</v>
      </c>
    </row>
    <row r="195" spans="1:12" x14ac:dyDescent="0.3">
      <c r="A195">
        <v>193</v>
      </c>
      <c r="B195">
        <v>26298</v>
      </c>
      <c r="C195">
        <v>2377</v>
      </c>
      <c r="D195">
        <v>1439592</v>
      </c>
      <c r="E195">
        <v>1621896</v>
      </c>
      <c r="F195">
        <v>6511080</v>
      </c>
      <c r="G195">
        <v>6520072</v>
      </c>
      <c r="H195">
        <v>8477</v>
      </c>
      <c r="I195">
        <v>8754</v>
      </c>
      <c r="J195">
        <f>projkotlin_fannkuch[[#This Row],[runtime_end]]-projkotlin_fannkuch[[#This Row],[runtime_start]]</f>
        <v>182304</v>
      </c>
      <c r="K195">
        <f>projkotlin_fannkuch[[#This Row],[native_end]]-projkotlin_fannkuch[[#This Row],[native_start]]</f>
        <v>8992</v>
      </c>
      <c r="L195">
        <f>projkotlin_fannkuch[[#This Row],[pss_end]]-projkotlin_fannkuch[[#This Row],[pss_start]]</f>
        <v>277</v>
      </c>
    </row>
    <row r="196" spans="1:12" x14ac:dyDescent="0.3">
      <c r="A196">
        <v>194</v>
      </c>
      <c r="B196">
        <v>26431</v>
      </c>
      <c r="C196">
        <v>2412</v>
      </c>
      <c r="D196">
        <v>1422984</v>
      </c>
      <c r="E196">
        <v>1621672</v>
      </c>
      <c r="F196">
        <v>6512376</v>
      </c>
      <c r="G196">
        <v>6522520</v>
      </c>
      <c r="H196">
        <v>8520</v>
      </c>
      <c r="I196">
        <v>8762</v>
      </c>
      <c r="J196">
        <f>projkotlin_fannkuch[[#This Row],[runtime_end]]-projkotlin_fannkuch[[#This Row],[runtime_start]]</f>
        <v>198688</v>
      </c>
      <c r="K196">
        <f>projkotlin_fannkuch[[#This Row],[native_end]]-projkotlin_fannkuch[[#This Row],[native_start]]</f>
        <v>10144</v>
      </c>
      <c r="L196">
        <f>projkotlin_fannkuch[[#This Row],[pss_end]]-projkotlin_fannkuch[[#This Row],[pss_start]]</f>
        <v>242</v>
      </c>
    </row>
    <row r="197" spans="1:12" x14ac:dyDescent="0.3">
      <c r="A197">
        <v>195</v>
      </c>
      <c r="B197">
        <v>26591</v>
      </c>
      <c r="C197">
        <v>2465</v>
      </c>
      <c r="D197">
        <v>1439368</v>
      </c>
      <c r="E197">
        <v>1621672</v>
      </c>
      <c r="F197">
        <v>6512488</v>
      </c>
      <c r="G197">
        <v>6522632</v>
      </c>
      <c r="H197">
        <v>8469</v>
      </c>
      <c r="I197">
        <v>8758</v>
      </c>
      <c r="J197">
        <f>projkotlin_fannkuch[[#This Row],[runtime_end]]-projkotlin_fannkuch[[#This Row],[runtime_start]]</f>
        <v>182304</v>
      </c>
      <c r="K197">
        <f>projkotlin_fannkuch[[#This Row],[native_end]]-projkotlin_fannkuch[[#This Row],[native_start]]</f>
        <v>10144</v>
      </c>
      <c r="L197">
        <f>projkotlin_fannkuch[[#This Row],[pss_end]]-projkotlin_fannkuch[[#This Row],[pss_start]]</f>
        <v>289</v>
      </c>
    </row>
    <row r="198" spans="1:12" x14ac:dyDescent="0.3">
      <c r="A198">
        <v>196</v>
      </c>
      <c r="B198">
        <v>26725</v>
      </c>
      <c r="C198">
        <v>2394</v>
      </c>
      <c r="D198">
        <v>1423120</v>
      </c>
      <c r="E198">
        <v>1605424</v>
      </c>
      <c r="F198">
        <v>6513520</v>
      </c>
      <c r="G198">
        <v>6523408</v>
      </c>
      <c r="H198">
        <v>8537</v>
      </c>
      <c r="I198">
        <v>8776</v>
      </c>
      <c r="J198">
        <f>projkotlin_fannkuch[[#This Row],[runtime_end]]-projkotlin_fannkuch[[#This Row],[runtime_start]]</f>
        <v>182304</v>
      </c>
      <c r="K198">
        <f>projkotlin_fannkuch[[#This Row],[native_end]]-projkotlin_fannkuch[[#This Row],[native_start]]</f>
        <v>9888</v>
      </c>
      <c r="L198">
        <f>projkotlin_fannkuch[[#This Row],[pss_end]]-projkotlin_fannkuch[[#This Row],[pss_start]]</f>
        <v>239</v>
      </c>
    </row>
    <row r="199" spans="1:12" x14ac:dyDescent="0.3">
      <c r="A199">
        <v>197</v>
      </c>
      <c r="B199">
        <v>26816</v>
      </c>
      <c r="C199">
        <v>2390</v>
      </c>
      <c r="D199">
        <v>1439368</v>
      </c>
      <c r="E199">
        <v>1605288</v>
      </c>
      <c r="F199">
        <v>6509984</v>
      </c>
      <c r="G199">
        <v>6518864</v>
      </c>
      <c r="H199">
        <v>8506</v>
      </c>
      <c r="I199">
        <v>8732</v>
      </c>
      <c r="J199">
        <f>projkotlin_fannkuch[[#This Row],[runtime_end]]-projkotlin_fannkuch[[#This Row],[runtime_start]]</f>
        <v>165920</v>
      </c>
      <c r="K199">
        <f>projkotlin_fannkuch[[#This Row],[native_end]]-projkotlin_fannkuch[[#This Row],[native_start]]</f>
        <v>8880</v>
      </c>
      <c r="L199">
        <f>projkotlin_fannkuch[[#This Row],[pss_end]]-projkotlin_fannkuch[[#This Row],[pss_start]]</f>
        <v>226</v>
      </c>
    </row>
    <row r="200" spans="1:12" x14ac:dyDescent="0.3">
      <c r="A200">
        <v>198</v>
      </c>
      <c r="B200">
        <v>26982</v>
      </c>
      <c r="C200">
        <v>2434</v>
      </c>
      <c r="D200">
        <v>1422984</v>
      </c>
      <c r="E200">
        <v>1605288</v>
      </c>
      <c r="F200">
        <v>6511504</v>
      </c>
      <c r="G200">
        <v>6520496</v>
      </c>
      <c r="H200">
        <v>8522</v>
      </c>
      <c r="I200">
        <v>8760</v>
      </c>
      <c r="J200">
        <f>projkotlin_fannkuch[[#This Row],[runtime_end]]-projkotlin_fannkuch[[#This Row],[runtime_start]]</f>
        <v>182304</v>
      </c>
      <c r="K200">
        <f>projkotlin_fannkuch[[#This Row],[native_end]]-projkotlin_fannkuch[[#This Row],[native_start]]</f>
        <v>8992</v>
      </c>
      <c r="L200">
        <f>projkotlin_fannkuch[[#This Row],[pss_end]]-projkotlin_fannkuch[[#This Row],[pss_start]]</f>
        <v>238</v>
      </c>
    </row>
    <row r="201" spans="1:12" x14ac:dyDescent="0.3">
      <c r="A201">
        <v>199</v>
      </c>
      <c r="B201">
        <v>27120</v>
      </c>
      <c r="C201">
        <v>2434</v>
      </c>
      <c r="D201">
        <v>1422984</v>
      </c>
      <c r="E201">
        <v>1605288</v>
      </c>
      <c r="F201">
        <v>6512488</v>
      </c>
      <c r="G201">
        <v>6522152</v>
      </c>
      <c r="H201">
        <v>8522</v>
      </c>
      <c r="I201">
        <v>8760</v>
      </c>
      <c r="J201">
        <f>projkotlin_fannkuch[[#This Row],[runtime_end]]-projkotlin_fannkuch[[#This Row],[runtime_start]]</f>
        <v>182304</v>
      </c>
      <c r="K201">
        <f>projkotlin_fannkuch[[#This Row],[native_end]]-projkotlin_fannkuch[[#This Row],[native_start]]</f>
        <v>9664</v>
      </c>
      <c r="L201">
        <f>projkotlin_fannkuch[[#This Row],[pss_end]]-projkotlin_fannkuch[[#This Row],[pss_start]]</f>
        <v>238</v>
      </c>
    </row>
    <row r="202" spans="1:12" x14ac:dyDescent="0.3">
      <c r="A202">
        <v>200</v>
      </c>
      <c r="B202">
        <v>27292</v>
      </c>
      <c r="C202">
        <v>2406</v>
      </c>
      <c r="D202">
        <v>1422984</v>
      </c>
      <c r="E202">
        <v>1605288</v>
      </c>
      <c r="F202">
        <v>6512488</v>
      </c>
      <c r="G202">
        <v>6522264</v>
      </c>
      <c r="H202">
        <v>8522</v>
      </c>
      <c r="I202">
        <v>8760</v>
      </c>
      <c r="J202">
        <f>projkotlin_fannkuch[[#This Row],[runtime_end]]-projkotlin_fannkuch[[#This Row],[runtime_start]]</f>
        <v>182304</v>
      </c>
      <c r="K202">
        <f>projkotlin_fannkuch[[#This Row],[native_end]]-projkotlin_fannkuch[[#This Row],[native_start]]</f>
        <v>9776</v>
      </c>
      <c r="L202">
        <f>projkotlin_fannkuch[[#This Row],[pss_end]]-projkotlin_fannkuch[[#This Row],[pss_start]]</f>
        <v>238</v>
      </c>
    </row>
    <row r="203" spans="1:12" x14ac:dyDescent="0.3">
      <c r="A203">
        <v>201</v>
      </c>
      <c r="B203">
        <v>27468</v>
      </c>
      <c r="C203">
        <v>2424</v>
      </c>
      <c r="D203">
        <v>1439504</v>
      </c>
      <c r="E203">
        <v>1621808</v>
      </c>
      <c r="F203">
        <v>6512648</v>
      </c>
      <c r="G203">
        <v>6522488</v>
      </c>
      <c r="H203">
        <v>8532</v>
      </c>
      <c r="I203">
        <v>8774</v>
      </c>
      <c r="J203">
        <f>projkotlin_fannkuch[[#This Row],[runtime_end]]-projkotlin_fannkuch[[#This Row],[runtime_start]]</f>
        <v>182304</v>
      </c>
      <c r="K203">
        <f>projkotlin_fannkuch[[#This Row],[native_end]]-projkotlin_fannkuch[[#This Row],[native_start]]</f>
        <v>9840</v>
      </c>
      <c r="L203">
        <f>projkotlin_fannkuch[[#This Row],[pss_end]]-projkotlin_fannkuch[[#This Row],[pss_start]]</f>
        <v>242</v>
      </c>
    </row>
    <row r="204" spans="1:12" x14ac:dyDescent="0.3">
      <c r="A204">
        <v>202</v>
      </c>
      <c r="B204">
        <v>27631</v>
      </c>
      <c r="C204">
        <v>2424</v>
      </c>
      <c r="D204">
        <v>1423120</v>
      </c>
      <c r="E204">
        <v>1605424</v>
      </c>
      <c r="F204">
        <v>6512536</v>
      </c>
      <c r="G204">
        <v>6522312</v>
      </c>
      <c r="H204">
        <v>8528</v>
      </c>
      <c r="I204">
        <v>8766</v>
      </c>
      <c r="J204">
        <f>projkotlin_fannkuch[[#This Row],[runtime_end]]-projkotlin_fannkuch[[#This Row],[runtime_start]]</f>
        <v>182304</v>
      </c>
      <c r="K204">
        <f>projkotlin_fannkuch[[#This Row],[native_end]]-projkotlin_fannkuch[[#This Row],[native_start]]</f>
        <v>9776</v>
      </c>
      <c r="L204">
        <f>projkotlin_fannkuch[[#This Row],[pss_end]]-projkotlin_fannkuch[[#This Row],[pss_start]]</f>
        <v>238</v>
      </c>
    </row>
    <row r="205" spans="1:12" x14ac:dyDescent="0.3">
      <c r="A205">
        <v>203</v>
      </c>
      <c r="B205">
        <v>27793</v>
      </c>
      <c r="C205">
        <v>2448</v>
      </c>
      <c r="D205">
        <v>1423120</v>
      </c>
      <c r="E205">
        <v>1605424</v>
      </c>
      <c r="F205">
        <v>6512536</v>
      </c>
      <c r="G205">
        <v>6522904</v>
      </c>
      <c r="H205">
        <v>8532</v>
      </c>
      <c r="I205">
        <v>8770</v>
      </c>
      <c r="J205">
        <f>projkotlin_fannkuch[[#This Row],[runtime_end]]-projkotlin_fannkuch[[#This Row],[runtime_start]]</f>
        <v>182304</v>
      </c>
      <c r="K205">
        <f>projkotlin_fannkuch[[#This Row],[native_end]]-projkotlin_fannkuch[[#This Row],[native_start]]</f>
        <v>10368</v>
      </c>
      <c r="L205">
        <f>projkotlin_fannkuch[[#This Row],[pss_end]]-projkotlin_fannkuch[[#This Row],[pss_start]]</f>
        <v>238</v>
      </c>
    </row>
    <row r="206" spans="1:12" x14ac:dyDescent="0.3">
      <c r="A206">
        <v>204</v>
      </c>
      <c r="B206">
        <v>27966</v>
      </c>
      <c r="C206">
        <v>2409</v>
      </c>
      <c r="D206">
        <v>1439456</v>
      </c>
      <c r="E206">
        <v>1605376</v>
      </c>
      <c r="F206">
        <v>6509760</v>
      </c>
      <c r="G206">
        <v>6519392</v>
      </c>
      <c r="H206">
        <v>8504</v>
      </c>
      <c r="I206">
        <v>8742</v>
      </c>
      <c r="J206">
        <f>projkotlin_fannkuch[[#This Row],[runtime_end]]-projkotlin_fannkuch[[#This Row],[runtime_start]]</f>
        <v>165920</v>
      </c>
      <c r="K206">
        <f>projkotlin_fannkuch[[#This Row],[native_end]]-projkotlin_fannkuch[[#This Row],[native_start]]</f>
        <v>9632</v>
      </c>
      <c r="L206">
        <f>projkotlin_fannkuch[[#This Row],[pss_end]]-projkotlin_fannkuch[[#This Row],[pss_start]]</f>
        <v>238</v>
      </c>
    </row>
    <row r="207" spans="1:12" x14ac:dyDescent="0.3">
      <c r="A207">
        <v>205</v>
      </c>
      <c r="B207">
        <v>28127</v>
      </c>
      <c r="C207">
        <v>2398</v>
      </c>
      <c r="D207">
        <v>1439504</v>
      </c>
      <c r="E207">
        <v>1605424</v>
      </c>
      <c r="F207">
        <v>6512904</v>
      </c>
      <c r="G207">
        <v>6520888</v>
      </c>
      <c r="H207">
        <v>8520</v>
      </c>
      <c r="I207">
        <v>8770</v>
      </c>
      <c r="J207">
        <f>projkotlin_fannkuch[[#This Row],[runtime_end]]-projkotlin_fannkuch[[#This Row],[runtime_start]]</f>
        <v>165920</v>
      </c>
      <c r="K207">
        <f>projkotlin_fannkuch[[#This Row],[native_end]]-projkotlin_fannkuch[[#This Row],[native_start]]</f>
        <v>7984</v>
      </c>
      <c r="L207">
        <f>projkotlin_fannkuch[[#This Row],[pss_end]]-projkotlin_fannkuch[[#This Row],[pss_start]]</f>
        <v>250</v>
      </c>
    </row>
    <row r="208" spans="1:12" x14ac:dyDescent="0.3">
      <c r="A208">
        <v>206</v>
      </c>
      <c r="B208">
        <v>28297</v>
      </c>
      <c r="C208">
        <v>2423</v>
      </c>
      <c r="D208">
        <v>1423120</v>
      </c>
      <c r="E208">
        <v>1605424</v>
      </c>
      <c r="F208">
        <v>6512536</v>
      </c>
      <c r="G208">
        <v>6522648</v>
      </c>
      <c r="H208">
        <v>8532</v>
      </c>
      <c r="I208">
        <v>8782</v>
      </c>
      <c r="J208">
        <f>projkotlin_fannkuch[[#This Row],[runtime_end]]-projkotlin_fannkuch[[#This Row],[runtime_start]]</f>
        <v>182304</v>
      </c>
      <c r="K208">
        <f>projkotlin_fannkuch[[#This Row],[native_end]]-projkotlin_fannkuch[[#This Row],[native_start]]</f>
        <v>10112</v>
      </c>
      <c r="L208">
        <f>projkotlin_fannkuch[[#This Row],[pss_end]]-projkotlin_fannkuch[[#This Row],[pss_start]]</f>
        <v>250</v>
      </c>
    </row>
    <row r="209" spans="1:12" x14ac:dyDescent="0.3">
      <c r="A209">
        <v>207</v>
      </c>
      <c r="B209">
        <v>28399</v>
      </c>
      <c r="C209">
        <v>2441</v>
      </c>
      <c r="D209">
        <v>1439504</v>
      </c>
      <c r="E209">
        <v>1605424</v>
      </c>
      <c r="F209">
        <v>6512680</v>
      </c>
      <c r="G209">
        <v>6522568</v>
      </c>
      <c r="H209">
        <v>8532</v>
      </c>
      <c r="I209">
        <v>8782</v>
      </c>
      <c r="J209">
        <f>projkotlin_fannkuch[[#This Row],[runtime_end]]-projkotlin_fannkuch[[#This Row],[runtime_start]]</f>
        <v>165920</v>
      </c>
      <c r="K209">
        <f>projkotlin_fannkuch[[#This Row],[native_end]]-projkotlin_fannkuch[[#This Row],[native_start]]</f>
        <v>9888</v>
      </c>
      <c r="L209">
        <f>projkotlin_fannkuch[[#This Row],[pss_end]]-projkotlin_fannkuch[[#This Row],[pss_start]]</f>
        <v>250</v>
      </c>
    </row>
    <row r="210" spans="1:12" x14ac:dyDescent="0.3">
      <c r="A210">
        <v>208</v>
      </c>
      <c r="B210">
        <v>28562</v>
      </c>
      <c r="C210">
        <v>2429</v>
      </c>
      <c r="D210">
        <v>1422984</v>
      </c>
      <c r="E210">
        <v>1605288</v>
      </c>
      <c r="F210">
        <v>6510600</v>
      </c>
      <c r="G210">
        <v>6520488</v>
      </c>
      <c r="H210">
        <v>8512</v>
      </c>
      <c r="I210">
        <v>8766</v>
      </c>
      <c r="J210">
        <f>projkotlin_fannkuch[[#This Row],[runtime_end]]-projkotlin_fannkuch[[#This Row],[runtime_start]]</f>
        <v>182304</v>
      </c>
      <c r="K210">
        <f>projkotlin_fannkuch[[#This Row],[native_end]]-projkotlin_fannkuch[[#This Row],[native_start]]</f>
        <v>9888</v>
      </c>
      <c r="L210">
        <f>projkotlin_fannkuch[[#This Row],[pss_end]]-projkotlin_fannkuch[[#This Row],[pss_start]]</f>
        <v>254</v>
      </c>
    </row>
    <row r="211" spans="1:12" x14ac:dyDescent="0.3">
      <c r="A211">
        <v>209</v>
      </c>
      <c r="B211">
        <v>28736</v>
      </c>
      <c r="C211">
        <v>2418</v>
      </c>
      <c r="D211">
        <v>1422984</v>
      </c>
      <c r="E211">
        <v>1605288</v>
      </c>
      <c r="F211">
        <v>6512376</v>
      </c>
      <c r="G211">
        <v>6522520</v>
      </c>
      <c r="H211">
        <v>8524</v>
      </c>
      <c r="I211">
        <v>8774</v>
      </c>
      <c r="J211">
        <f>projkotlin_fannkuch[[#This Row],[runtime_end]]-projkotlin_fannkuch[[#This Row],[runtime_start]]</f>
        <v>182304</v>
      </c>
      <c r="K211">
        <f>projkotlin_fannkuch[[#This Row],[native_end]]-projkotlin_fannkuch[[#This Row],[native_start]]</f>
        <v>10144</v>
      </c>
      <c r="L211">
        <f>projkotlin_fannkuch[[#This Row],[pss_end]]-projkotlin_fannkuch[[#This Row],[pss_start]]</f>
        <v>250</v>
      </c>
    </row>
    <row r="212" spans="1:12" x14ac:dyDescent="0.3">
      <c r="A212">
        <v>210</v>
      </c>
      <c r="B212">
        <v>28896</v>
      </c>
      <c r="C212">
        <v>2472</v>
      </c>
      <c r="D212">
        <v>1439504</v>
      </c>
      <c r="E212">
        <v>1605424</v>
      </c>
      <c r="F212">
        <v>6512680</v>
      </c>
      <c r="G212">
        <v>6522824</v>
      </c>
      <c r="H212">
        <v>8532</v>
      </c>
      <c r="I212">
        <v>8782</v>
      </c>
      <c r="J212">
        <f>projkotlin_fannkuch[[#This Row],[runtime_end]]-projkotlin_fannkuch[[#This Row],[runtime_start]]</f>
        <v>165920</v>
      </c>
      <c r="K212">
        <f>projkotlin_fannkuch[[#This Row],[native_end]]-projkotlin_fannkuch[[#This Row],[native_start]]</f>
        <v>10144</v>
      </c>
      <c r="L212">
        <f>projkotlin_fannkuch[[#This Row],[pss_end]]-projkotlin_fannkuch[[#This Row],[pss_start]]</f>
        <v>250</v>
      </c>
    </row>
    <row r="213" spans="1:12" x14ac:dyDescent="0.3">
      <c r="A213">
        <v>211</v>
      </c>
      <c r="B213">
        <v>29054</v>
      </c>
      <c r="C213">
        <v>2434</v>
      </c>
      <c r="D213">
        <v>1423120</v>
      </c>
      <c r="E213">
        <v>1621808</v>
      </c>
      <c r="F213">
        <v>6513520</v>
      </c>
      <c r="G213">
        <v>6523440</v>
      </c>
      <c r="H213">
        <v>8485</v>
      </c>
      <c r="I213">
        <v>8786</v>
      </c>
      <c r="J213">
        <f>projkotlin_fannkuch[[#This Row],[runtime_end]]-projkotlin_fannkuch[[#This Row],[runtime_start]]</f>
        <v>198688</v>
      </c>
      <c r="K213">
        <f>projkotlin_fannkuch[[#This Row],[native_end]]-projkotlin_fannkuch[[#This Row],[native_start]]</f>
        <v>9920</v>
      </c>
      <c r="L213">
        <f>projkotlin_fannkuch[[#This Row],[pss_end]]-projkotlin_fannkuch[[#This Row],[pss_start]]</f>
        <v>301</v>
      </c>
    </row>
    <row r="214" spans="1:12" x14ac:dyDescent="0.3">
      <c r="A214">
        <v>212</v>
      </c>
      <c r="B214">
        <v>29195</v>
      </c>
      <c r="C214">
        <v>2437</v>
      </c>
      <c r="D214">
        <v>1423120</v>
      </c>
      <c r="E214">
        <v>1605424</v>
      </c>
      <c r="F214">
        <v>6512568</v>
      </c>
      <c r="G214">
        <v>6522344</v>
      </c>
      <c r="H214">
        <v>8536</v>
      </c>
      <c r="I214">
        <v>8774</v>
      </c>
      <c r="J214">
        <f>projkotlin_fannkuch[[#This Row],[runtime_end]]-projkotlin_fannkuch[[#This Row],[runtime_start]]</f>
        <v>182304</v>
      </c>
      <c r="K214">
        <f>projkotlin_fannkuch[[#This Row],[native_end]]-projkotlin_fannkuch[[#This Row],[native_start]]</f>
        <v>9776</v>
      </c>
      <c r="L214">
        <f>projkotlin_fannkuch[[#This Row],[pss_end]]-projkotlin_fannkuch[[#This Row],[pss_start]]</f>
        <v>238</v>
      </c>
    </row>
    <row r="215" spans="1:12" x14ac:dyDescent="0.3">
      <c r="A215">
        <v>213</v>
      </c>
      <c r="B215">
        <v>29352</v>
      </c>
      <c r="C215">
        <v>2421</v>
      </c>
      <c r="D215">
        <v>1439368</v>
      </c>
      <c r="E215">
        <v>1621672</v>
      </c>
      <c r="F215">
        <v>6513472</v>
      </c>
      <c r="G215">
        <v>6522464</v>
      </c>
      <c r="H215">
        <v>8523</v>
      </c>
      <c r="I215">
        <v>8774</v>
      </c>
      <c r="J215">
        <f>projkotlin_fannkuch[[#This Row],[runtime_end]]-projkotlin_fannkuch[[#This Row],[runtime_start]]</f>
        <v>182304</v>
      </c>
      <c r="K215">
        <f>projkotlin_fannkuch[[#This Row],[native_end]]-projkotlin_fannkuch[[#This Row],[native_start]]</f>
        <v>8992</v>
      </c>
      <c r="L215">
        <f>projkotlin_fannkuch[[#This Row],[pss_end]]-projkotlin_fannkuch[[#This Row],[pss_start]]</f>
        <v>251</v>
      </c>
    </row>
    <row r="216" spans="1:12" x14ac:dyDescent="0.3">
      <c r="A216">
        <v>214</v>
      </c>
      <c r="B216">
        <v>29515</v>
      </c>
      <c r="C216">
        <v>2416</v>
      </c>
      <c r="D216">
        <v>1439504</v>
      </c>
      <c r="E216">
        <v>1605424</v>
      </c>
      <c r="F216">
        <v>6512648</v>
      </c>
      <c r="G216">
        <v>6522424</v>
      </c>
      <c r="H216">
        <v>8540</v>
      </c>
      <c r="I216">
        <v>8778</v>
      </c>
      <c r="J216">
        <f>projkotlin_fannkuch[[#This Row],[runtime_end]]-projkotlin_fannkuch[[#This Row],[runtime_start]]</f>
        <v>165920</v>
      </c>
      <c r="K216">
        <f>projkotlin_fannkuch[[#This Row],[native_end]]-projkotlin_fannkuch[[#This Row],[native_start]]</f>
        <v>9776</v>
      </c>
      <c r="L216">
        <f>projkotlin_fannkuch[[#This Row],[pss_end]]-projkotlin_fannkuch[[#This Row],[pss_start]]</f>
        <v>238</v>
      </c>
    </row>
    <row r="217" spans="1:12" x14ac:dyDescent="0.3">
      <c r="A217">
        <v>215</v>
      </c>
      <c r="B217">
        <v>29652</v>
      </c>
      <c r="C217">
        <v>2373</v>
      </c>
      <c r="D217">
        <v>1439352</v>
      </c>
      <c r="E217">
        <v>1605272</v>
      </c>
      <c r="F217">
        <v>6510576</v>
      </c>
      <c r="G217">
        <v>6517408</v>
      </c>
      <c r="H217">
        <v>8450</v>
      </c>
      <c r="I217">
        <v>8681</v>
      </c>
      <c r="J217">
        <f>projkotlin_fannkuch[[#This Row],[runtime_end]]-projkotlin_fannkuch[[#This Row],[runtime_start]]</f>
        <v>165920</v>
      </c>
      <c r="K217">
        <f>projkotlin_fannkuch[[#This Row],[native_end]]-projkotlin_fannkuch[[#This Row],[native_start]]</f>
        <v>6832</v>
      </c>
      <c r="L217">
        <f>projkotlin_fannkuch[[#This Row],[pss_end]]-projkotlin_fannkuch[[#This Row],[pss_start]]</f>
        <v>231</v>
      </c>
    </row>
    <row r="218" spans="1:12" x14ac:dyDescent="0.3">
      <c r="A218">
        <v>216</v>
      </c>
      <c r="B218">
        <v>29801</v>
      </c>
      <c r="C218">
        <v>2434</v>
      </c>
      <c r="D218">
        <v>1439368</v>
      </c>
      <c r="E218">
        <v>1605288</v>
      </c>
      <c r="F218">
        <v>6512488</v>
      </c>
      <c r="G218">
        <v>6522376</v>
      </c>
      <c r="H218">
        <v>8532</v>
      </c>
      <c r="I218">
        <v>8770</v>
      </c>
      <c r="J218">
        <f>projkotlin_fannkuch[[#This Row],[runtime_end]]-projkotlin_fannkuch[[#This Row],[runtime_start]]</f>
        <v>165920</v>
      </c>
      <c r="K218">
        <f>projkotlin_fannkuch[[#This Row],[native_end]]-projkotlin_fannkuch[[#This Row],[native_start]]</f>
        <v>9888</v>
      </c>
      <c r="L218">
        <f>projkotlin_fannkuch[[#This Row],[pss_end]]-projkotlin_fannkuch[[#This Row],[pss_start]]</f>
        <v>238</v>
      </c>
    </row>
    <row r="219" spans="1:12" x14ac:dyDescent="0.3">
      <c r="A219">
        <v>217</v>
      </c>
      <c r="B219">
        <v>29999</v>
      </c>
      <c r="C219">
        <v>2384</v>
      </c>
      <c r="D219">
        <v>1423120</v>
      </c>
      <c r="E219">
        <v>1605424</v>
      </c>
      <c r="F219">
        <v>6511160</v>
      </c>
      <c r="G219">
        <v>6520040</v>
      </c>
      <c r="H219">
        <v>8531</v>
      </c>
      <c r="I219">
        <v>8754</v>
      </c>
      <c r="J219">
        <f>projkotlin_fannkuch[[#This Row],[runtime_end]]-projkotlin_fannkuch[[#This Row],[runtime_start]]</f>
        <v>182304</v>
      </c>
      <c r="K219">
        <f>projkotlin_fannkuch[[#This Row],[native_end]]-projkotlin_fannkuch[[#This Row],[native_start]]</f>
        <v>8880</v>
      </c>
      <c r="L219">
        <f>projkotlin_fannkuch[[#This Row],[pss_end]]-projkotlin_fannkuch[[#This Row],[pss_start]]</f>
        <v>223</v>
      </c>
    </row>
    <row r="220" spans="1:12" x14ac:dyDescent="0.3">
      <c r="A220">
        <v>218</v>
      </c>
      <c r="B220">
        <v>30170</v>
      </c>
      <c r="C220">
        <v>2433</v>
      </c>
      <c r="D220">
        <v>1423120</v>
      </c>
      <c r="E220">
        <v>1621808</v>
      </c>
      <c r="F220">
        <v>6512568</v>
      </c>
      <c r="G220">
        <v>6522600</v>
      </c>
      <c r="H220">
        <v>8539</v>
      </c>
      <c r="I220">
        <v>8778</v>
      </c>
      <c r="J220">
        <f>projkotlin_fannkuch[[#This Row],[runtime_end]]-projkotlin_fannkuch[[#This Row],[runtime_start]]</f>
        <v>198688</v>
      </c>
      <c r="K220">
        <f>projkotlin_fannkuch[[#This Row],[native_end]]-projkotlin_fannkuch[[#This Row],[native_start]]</f>
        <v>10032</v>
      </c>
      <c r="L220">
        <f>projkotlin_fannkuch[[#This Row],[pss_end]]-projkotlin_fannkuch[[#This Row],[pss_start]]</f>
        <v>239</v>
      </c>
    </row>
    <row r="221" spans="1:12" x14ac:dyDescent="0.3">
      <c r="A221">
        <v>219</v>
      </c>
      <c r="B221">
        <v>30314</v>
      </c>
      <c r="C221">
        <v>2474</v>
      </c>
      <c r="D221">
        <v>1422984</v>
      </c>
      <c r="E221">
        <v>1621672</v>
      </c>
      <c r="F221">
        <v>6511504</v>
      </c>
      <c r="G221">
        <v>6521168</v>
      </c>
      <c r="H221">
        <v>8527</v>
      </c>
      <c r="I221">
        <v>8778</v>
      </c>
      <c r="J221">
        <f>projkotlin_fannkuch[[#This Row],[runtime_end]]-projkotlin_fannkuch[[#This Row],[runtime_start]]</f>
        <v>198688</v>
      </c>
      <c r="K221">
        <f>projkotlin_fannkuch[[#This Row],[native_end]]-projkotlin_fannkuch[[#This Row],[native_start]]</f>
        <v>9664</v>
      </c>
      <c r="L221">
        <f>projkotlin_fannkuch[[#This Row],[pss_end]]-projkotlin_fannkuch[[#This Row],[pss_start]]</f>
        <v>251</v>
      </c>
    </row>
    <row r="222" spans="1:12" x14ac:dyDescent="0.3">
      <c r="A222">
        <v>220</v>
      </c>
      <c r="B222">
        <v>30478</v>
      </c>
      <c r="C222">
        <v>2381</v>
      </c>
      <c r="D222">
        <v>1439504</v>
      </c>
      <c r="E222">
        <v>1621808</v>
      </c>
      <c r="F222">
        <v>6511664</v>
      </c>
      <c r="G222">
        <v>6521168</v>
      </c>
      <c r="H222">
        <v>8535</v>
      </c>
      <c r="I222">
        <v>8782</v>
      </c>
      <c r="J222">
        <f>projkotlin_fannkuch[[#This Row],[runtime_end]]-projkotlin_fannkuch[[#This Row],[runtime_start]]</f>
        <v>182304</v>
      </c>
      <c r="K222">
        <f>projkotlin_fannkuch[[#This Row],[native_end]]-projkotlin_fannkuch[[#This Row],[native_start]]</f>
        <v>9504</v>
      </c>
      <c r="L222">
        <f>projkotlin_fannkuch[[#This Row],[pss_end]]-projkotlin_fannkuch[[#This Row],[pss_start]]</f>
        <v>247</v>
      </c>
    </row>
    <row r="223" spans="1:12" x14ac:dyDescent="0.3">
      <c r="A223">
        <v>221</v>
      </c>
      <c r="B223">
        <v>30638</v>
      </c>
      <c r="C223">
        <v>2383</v>
      </c>
      <c r="D223">
        <v>1422984</v>
      </c>
      <c r="E223">
        <v>1621672</v>
      </c>
      <c r="F223">
        <v>6510600</v>
      </c>
      <c r="G223">
        <v>6520488</v>
      </c>
      <c r="H223">
        <v>8519</v>
      </c>
      <c r="I223">
        <v>8766</v>
      </c>
      <c r="J223">
        <f>projkotlin_fannkuch[[#This Row],[runtime_end]]-projkotlin_fannkuch[[#This Row],[runtime_start]]</f>
        <v>198688</v>
      </c>
      <c r="K223">
        <f>projkotlin_fannkuch[[#This Row],[native_end]]-projkotlin_fannkuch[[#This Row],[native_start]]</f>
        <v>9888</v>
      </c>
      <c r="L223">
        <f>projkotlin_fannkuch[[#This Row],[pss_end]]-projkotlin_fannkuch[[#This Row],[pss_start]]</f>
        <v>247</v>
      </c>
    </row>
    <row r="224" spans="1:12" x14ac:dyDescent="0.3">
      <c r="A224">
        <v>222</v>
      </c>
      <c r="B224">
        <v>30821</v>
      </c>
      <c r="C224">
        <v>2401</v>
      </c>
      <c r="D224">
        <v>1439504</v>
      </c>
      <c r="E224">
        <v>1605424</v>
      </c>
      <c r="F224">
        <v>6512648</v>
      </c>
      <c r="G224">
        <v>6522792</v>
      </c>
      <c r="H224">
        <v>8535</v>
      </c>
      <c r="I224">
        <v>8774</v>
      </c>
      <c r="J224">
        <f>projkotlin_fannkuch[[#This Row],[runtime_end]]-projkotlin_fannkuch[[#This Row],[runtime_start]]</f>
        <v>165920</v>
      </c>
      <c r="K224">
        <f>projkotlin_fannkuch[[#This Row],[native_end]]-projkotlin_fannkuch[[#This Row],[native_start]]</f>
        <v>10144</v>
      </c>
      <c r="L224">
        <f>projkotlin_fannkuch[[#This Row],[pss_end]]-projkotlin_fannkuch[[#This Row],[pss_start]]</f>
        <v>239</v>
      </c>
    </row>
    <row r="225" spans="1:12" x14ac:dyDescent="0.3">
      <c r="A225">
        <v>223</v>
      </c>
      <c r="B225">
        <v>30984</v>
      </c>
      <c r="C225">
        <v>2426</v>
      </c>
      <c r="D225">
        <v>1439504</v>
      </c>
      <c r="E225">
        <v>1605424</v>
      </c>
      <c r="F225">
        <v>6512648</v>
      </c>
      <c r="G225">
        <v>6522648</v>
      </c>
      <c r="H225">
        <v>8539</v>
      </c>
      <c r="I225">
        <v>8778</v>
      </c>
      <c r="J225">
        <f>projkotlin_fannkuch[[#This Row],[runtime_end]]-projkotlin_fannkuch[[#This Row],[runtime_start]]</f>
        <v>165920</v>
      </c>
      <c r="K225">
        <f>projkotlin_fannkuch[[#This Row],[native_end]]-projkotlin_fannkuch[[#This Row],[native_start]]</f>
        <v>10000</v>
      </c>
      <c r="L225">
        <f>projkotlin_fannkuch[[#This Row],[pss_end]]-projkotlin_fannkuch[[#This Row],[pss_start]]</f>
        <v>239</v>
      </c>
    </row>
    <row r="226" spans="1:12" x14ac:dyDescent="0.3">
      <c r="A226">
        <v>224</v>
      </c>
      <c r="B226">
        <v>31146</v>
      </c>
      <c r="C226">
        <v>2387</v>
      </c>
      <c r="D226">
        <v>1439504</v>
      </c>
      <c r="E226">
        <v>1605424</v>
      </c>
      <c r="F226">
        <v>6513888</v>
      </c>
      <c r="G226">
        <v>6523776</v>
      </c>
      <c r="H226">
        <v>8546</v>
      </c>
      <c r="I226">
        <v>8785</v>
      </c>
      <c r="J226">
        <f>projkotlin_fannkuch[[#This Row],[runtime_end]]-projkotlin_fannkuch[[#This Row],[runtime_start]]</f>
        <v>165920</v>
      </c>
      <c r="K226">
        <f>projkotlin_fannkuch[[#This Row],[native_end]]-projkotlin_fannkuch[[#This Row],[native_start]]</f>
        <v>9888</v>
      </c>
      <c r="L226">
        <f>projkotlin_fannkuch[[#This Row],[pss_end]]-projkotlin_fannkuch[[#This Row],[pss_start]]</f>
        <v>239</v>
      </c>
    </row>
    <row r="227" spans="1:12" x14ac:dyDescent="0.3">
      <c r="A227">
        <v>225</v>
      </c>
      <c r="B227">
        <v>31304</v>
      </c>
      <c r="C227">
        <v>2383</v>
      </c>
      <c r="D227">
        <v>1439504</v>
      </c>
      <c r="E227">
        <v>1605424</v>
      </c>
      <c r="F227">
        <v>6513632</v>
      </c>
      <c r="G227">
        <v>6523664</v>
      </c>
      <c r="H227">
        <v>8546</v>
      </c>
      <c r="I227">
        <v>8785</v>
      </c>
      <c r="J227">
        <f>projkotlin_fannkuch[[#This Row],[runtime_end]]-projkotlin_fannkuch[[#This Row],[runtime_start]]</f>
        <v>165920</v>
      </c>
      <c r="K227">
        <f>projkotlin_fannkuch[[#This Row],[native_end]]-projkotlin_fannkuch[[#This Row],[native_start]]</f>
        <v>10032</v>
      </c>
      <c r="L227">
        <f>projkotlin_fannkuch[[#This Row],[pss_end]]-projkotlin_fannkuch[[#This Row],[pss_start]]</f>
        <v>239</v>
      </c>
    </row>
    <row r="228" spans="1:12" x14ac:dyDescent="0.3">
      <c r="A228">
        <v>226</v>
      </c>
      <c r="B228">
        <v>31424</v>
      </c>
      <c r="C228">
        <v>2461</v>
      </c>
      <c r="D228">
        <v>1439504</v>
      </c>
      <c r="E228">
        <v>1605424</v>
      </c>
      <c r="F228">
        <v>6512792</v>
      </c>
      <c r="G228">
        <v>6523160</v>
      </c>
      <c r="H228">
        <v>8543</v>
      </c>
      <c r="I228">
        <v>8782</v>
      </c>
      <c r="J228">
        <f>projkotlin_fannkuch[[#This Row],[runtime_end]]-projkotlin_fannkuch[[#This Row],[runtime_start]]</f>
        <v>165920</v>
      </c>
      <c r="K228">
        <f>projkotlin_fannkuch[[#This Row],[native_end]]-projkotlin_fannkuch[[#This Row],[native_start]]</f>
        <v>10368</v>
      </c>
      <c r="L228">
        <f>projkotlin_fannkuch[[#This Row],[pss_end]]-projkotlin_fannkuch[[#This Row],[pss_start]]</f>
        <v>239</v>
      </c>
    </row>
    <row r="229" spans="1:12" x14ac:dyDescent="0.3">
      <c r="A229">
        <v>227</v>
      </c>
      <c r="B229">
        <v>31631</v>
      </c>
      <c r="C229">
        <v>2410</v>
      </c>
      <c r="D229">
        <v>1439368</v>
      </c>
      <c r="E229">
        <v>1605288</v>
      </c>
      <c r="F229">
        <v>6511504</v>
      </c>
      <c r="G229">
        <v>6521392</v>
      </c>
      <c r="H229">
        <v>8527</v>
      </c>
      <c r="I229">
        <v>8770</v>
      </c>
      <c r="J229">
        <f>projkotlin_fannkuch[[#This Row],[runtime_end]]-projkotlin_fannkuch[[#This Row],[runtime_start]]</f>
        <v>165920</v>
      </c>
      <c r="K229">
        <f>projkotlin_fannkuch[[#This Row],[native_end]]-projkotlin_fannkuch[[#This Row],[native_start]]</f>
        <v>9888</v>
      </c>
      <c r="L229">
        <f>projkotlin_fannkuch[[#This Row],[pss_end]]-projkotlin_fannkuch[[#This Row],[pss_start]]</f>
        <v>243</v>
      </c>
    </row>
    <row r="230" spans="1:12" x14ac:dyDescent="0.3">
      <c r="A230">
        <v>228</v>
      </c>
      <c r="B230">
        <v>31795</v>
      </c>
      <c r="C230">
        <v>2413</v>
      </c>
      <c r="D230">
        <v>1439504</v>
      </c>
      <c r="E230">
        <v>1605424</v>
      </c>
      <c r="F230">
        <v>6511776</v>
      </c>
      <c r="G230">
        <v>6521664</v>
      </c>
      <c r="H230">
        <v>8547</v>
      </c>
      <c r="I230">
        <v>8786</v>
      </c>
      <c r="J230">
        <f>projkotlin_fannkuch[[#This Row],[runtime_end]]-projkotlin_fannkuch[[#This Row],[runtime_start]]</f>
        <v>165920</v>
      </c>
      <c r="K230">
        <f>projkotlin_fannkuch[[#This Row],[native_end]]-projkotlin_fannkuch[[#This Row],[native_start]]</f>
        <v>9888</v>
      </c>
      <c r="L230">
        <f>projkotlin_fannkuch[[#This Row],[pss_end]]-projkotlin_fannkuch[[#This Row],[pss_start]]</f>
        <v>239</v>
      </c>
    </row>
    <row r="231" spans="1:12" x14ac:dyDescent="0.3">
      <c r="A231">
        <v>229</v>
      </c>
      <c r="B231">
        <v>31949</v>
      </c>
      <c r="C231">
        <v>2464</v>
      </c>
      <c r="D231">
        <v>1423072</v>
      </c>
      <c r="E231">
        <v>1605376</v>
      </c>
      <c r="F231">
        <v>6512408</v>
      </c>
      <c r="G231">
        <v>6522440</v>
      </c>
      <c r="H231">
        <v>8531</v>
      </c>
      <c r="I231">
        <v>8774</v>
      </c>
      <c r="J231">
        <f>projkotlin_fannkuch[[#This Row],[runtime_end]]-projkotlin_fannkuch[[#This Row],[runtime_start]]</f>
        <v>182304</v>
      </c>
      <c r="K231">
        <f>projkotlin_fannkuch[[#This Row],[native_end]]-projkotlin_fannkuch[[#This Row],[native_start]]</f>
        <v>10032</v>
      </c>
      <c r="L231">
        <f>projkotlin_fannkuch[[#This Row],[pss_end]]-projkotlin_fannkuch[[#This Row],[pss_start]]</f>
        <v>243</v>
      </c>
    </row>
    <row r="232" spans="1:12" x14ac:dyDescent="0.3">
      <c r="A232">
        <v>230</v>
      </c>
      <c r="B232">
        <v>32114</v>
      </c>
      <c r="C232">
        <v>2366</v>
      </c>
      <c r="D232">
        <v>1439368</v>
      </c>
      <c r="E232">
        <v>1605288</v>
      </c>
      <c r="F232">
        <v>6512488</v>
      </c>
      <c r="G232">
        <v>6521048</v>
      </c>
      <c r="H232">
        <v>8535</v>
      </c>
      <c r="I232">
        <v>8770</v>
      </c>
      <c r="J232">
        <f>projkotlin_fannkuch[[#This Row],[runtime_end]]-projkotlin_fannkuch[[#This Row],[runtime_start]]</f>
        <v>165920</v>
      </c>
      <c r="K232">
        <f>projkotlin_fannkuch[[#This Row],[native_end]]-projkotlin_fannkuch[[#This Row],[native_start]]</f>
        <v>8560</v>
      </c>
      <c r="L232">
        <f>projkotlin_fannkuch[[#This Row],[pss_end]]-projkotlin_fannkuch[[#This Row],[pss_start]]</f>
        <v>235</v>
      </c>
    </row>
    <row r="233" spans="1:12" x14ac:dyDescent="0.3">
      <c r="A233">
        <v>231</v>
      </c>
      <c r="B233">
        <v>32279</v>
      </c>
      <c r="C233">
        <v>2388</v>
      </c>
      <c r="D233">
        <v>1423120</v>
      </c>
      <c r="E233">
        <v>1621808</v>
      </c>
      <c r="F233">
        <v>6512568</v>
      </c>
      <c r="G233">
        <v>6522712</v>
      </c>
      <c r="H233">
        <v>8539</v>
      </c>
      <c r="I233">
        <v>8782</v>
      </c>
      <c r="J233">
        <f>projkotlin_fannkuch[[#This Row],[runtime_end]]-projkotlin_fannkuch[[#This Row],[runtime_start]]</f>
        <v>198688</v>
      </c>
      <c r="K233">
        <f>projkotlin_fannkuch[[#This Row],[native_end]]-projkotlin_fannkuch[[#This Row],[native_start]]</f>
        <v>10144</v>
      </c>
      <c r="L233">
        <f>projkotlin_fannkuch[[#This Row],[pss_end]]-projkotlin_fannkuch[[#This Row],[pss_start]]</f>
        <v>243</v>
      </c>
    </row>
    <row r="234" spans="1:12" x14ac:dyDescent="0.3">
      <c r="A234">
        <v>232</v>
      </c>
      <c r="B234">
        <v>32440</v>
      </c>
      <c r="C234">
        <v>2397</v>
      </c>
      <c r="D234">
        <v>1423120</v>
      </c>
      <c r="E234">
        <v>1605424</v>
      </c>
      <c r="F234">
        <v>6510760</v>
      </c>
      <c r="G234">
        <v>6520280</v>
      </c>
      <c r="H234">
        <v>8523</v>
      </c>
      <c r="I234">
        <v>8774</v>
      </c>
      <c r="J234">
        <f>projkotlin_fannkuch[[#This Row],[runtime_end]]-projkotlin_fannkuch[[#This Row],[runtime_start]]</f>
        <v>182304</v>
      </c>
      <c r="K234">
        <f>projkotlin_fannkuch[[#This Row],[native_end]]-projkotlin_fannkuch[[#This Row],[native_start]]</f>
        <v>9520</v>
      </c>
      <c r="L234">
        <f>projkotlin_fannkuch[[#This Row],[pss_end]]-projkotlin_fannkuch[[#This Row],[pss_start]]</f>
        <v>251</v>
      </c>
    </row>
    <row r="235" spans="1:12" x14ac:dyDescent="0.3">
      <c r="A235">
        <v>233</v>
      </c>
      <c r="B235">
        <v>32599</v>
      </c>
      <c r="C235">
        <v>2398</v>
      </c>
      <c r="D235">
        <v>1439504</v>
      </c>
      <c r="E235">
        <v>1605424</v>
      </c>
      <c r="F235">
        <v>6511128</v>
      </c>
      <c r="G235">
        <v>6520536</v>
      </c>
      <c r="H235">
        <v>8531</v>
      </c>
      <c r="I235">
        <v>8782</v>
      </c>
      <c r="J235">
        <f>projkotlin_fannkuch[[#This Row],[runtime_end]]-projkotlin_fannkuch[[#This Row],[runtime_start]]</f>
        <v>165920</v>
      </c>
      <c r="K235">
        <f>projkotlin_fannkuch[[#This Row],[native_end]]-projkotlin_fannkuch[[#This Row],[native_start]]</f>
        <v>9408</v>
      </c>
      <c r="L235">
        <f>projkotlin_fannkuch[[#This Row],[pss_end]]-projkotlin_fannkuch[[#This Row],[pss_start]]</f>
        <v>251</v>
      </c>
    </row>
    <row r="236" spans="1:12" x14ac:dyDescent="0.3">
      <c r="A236">
        <v>234</v>
      </c>
      <c r="B236">
        <v>32765</v>
      </c>
      <c r="C236">
        <v>2401</v>
      </c>
      <c r="D236">
        <v>1423120</v>
      </c>
      <c r="E236">
        <v>1605424</v>
      </c>
      <c r="F236">
        <v>6512536</v>
      </c>
      <c r="G236">
        <v>6522648</v>
      </c>
      <c r="H236">
        <v>8543</v>
      </c>
      <c r="I236">
        <v>8786</v>
      </c>
      <c r="J236">
        <f>projkotlin_fannkuch[[#This Row],[runtime_end]]-projkotlin_fannkuch[[#This Row],[runtime_start]]</f>
        <v>182304</v>
      </c>
      <c r="K236">
        <f>projkotlin_fannkuch[[#This Row],[native_end]]-projkotlin_fannkuch[[#This Row],[native_start]]</f>
        <v>10112</v>
      </c>
      <c r="L236">
        <f>projkotlin_fannkuch[[#This Row],[pss_end]]-projkotlin_fannkuch[[#This Row],[pss_start]]</f>
        <v>243</v>
      </c>
    </row>
    <row r="237" spans="1:12" x14ac:dyDescent="0.3">
      <c r="A237">
        <v>235</v>
      </c>
      <c r="B237">
        <v>789</v>
      </c>
      <c r="C237">
        <v>2440</v>
      </c>
      <c r="D237">
        <v>1422984</v>
      </c>
      <c r="E237">
        <v>1605288</v>
      </c>
      <c r="F237">
        <v>6512376</v>
      </c>
      <c r="G237">
        <v>6522040</v>
      </c>
      <c r="H237">
        <v>8535</v>
      </c>
      <c r="I237">
        <v>8778</v>
      </c>
      <c r="J237">
        <f>projkotlin_fannkuch[[#This Row],[runtime_end]]-projkotlin_fannkuch[[#This Row],[runtime_start]]</f>
        <v>182304</v>
      </c>
      <c r="K237">
        <f>projkotlin_fannkuch[[#This Row],[native_end]]-projkotlin_fannkuch[[#This Row],[native_start]]</f>
        <v>9664</v>
      </c>
      <c r="L237">
        <f>projkotlin_fannkuch[[#This Row],[pss_end]]-projkotlin_fannkuch[[#This Row],[pss_start]]</f>
        <v>243</v>
      </c>
    </row>
    <row r="238" spans="1:12" x14ac:dyDescent="0.3">
      <c r="A238">
        <v>236</v>
      </c>
      <c r="B238">
        <v>1237</v>
      </c>
      <c r="C238">
        <v>2399</v>
      </c>
      <c r="D238">
        <v>1423120</v>
      </c>
      <c r="E238">
        <v>1605424</v>
      </c>
      <c r="F238">
        <v>6511776</v>
      </c>
      <c r="G238">
        <v>6520656</v>
      </c>
      <c r="H238">
        <v>8543</v>
      </c>
      <c r="I238">
        <v>8798</v>
      </c>
      <c r="J238">
        <f>projkotlin_fannkuch[[#This Row],[runtime_end]]-projkotlin_fannkuch[[#This Row],[runtime_start]]</f>
        <v>182304</v>
      </c>
      <c r="K238">
        <f>projkotlin_fannkuch[[#This Row],[native_end]]-projkotlin_fannkuch[[#This Row],[native_start]]</f>
        <v>8880</v>
      </c>
      <c r="L238">
        <f>projkotlin_fannkuch[[#This Row],[pss_end]]-projkotlin_fannkuch[[#This Row],[pss_start]]</f>
        <v>255</v>
      </c>
    </row>
    <row r="239" spans="1:12" x14ac:dyDescent="0.3">
      <c r="A239">
        <v>237</v>
      </c>
      <c r="B239">
        <v>1527</v>
      </c>
      <c r="C239">
        <v>2426</v>
      </c>
      <c r="D239">
        <v>1422984</v>
      </c>
      <c r="E239">
        <v>1621672</v>
      </c>
      <c r="F239">
        <v>6512376</v>
      </c>
      <c r="G239">
        <v>6522152</v>
      </c>
      <c r="H239">
        <v>8535</v>
      </c>
      <c r="I239">
        <v>8802</v>
      </c>
      <c r="J239">
        <f>projkotlin_fannkuch[[#This Row],[runtime_end]]-projkotlin_fannkuch[[#This Row],[runtime_start]]</f>
        <v>198688</v>
      </c>
      <c r="K239">
        <f>projkotlin_fannkuch[[#This Row],[native_end]]-projkotlin_fannkuch[[#This Row],[native_start]]</f>
        <v>9776</v>
      </c>
      <c r="L239">
        <f>projkotlin_fannkuch[[#This Row],[pss_end]]-projkotlin_fannkuch[[#This Row],[pss_start]]</f>
        <v>267</v>
      </c>
    </row>
    <row r="240" spans="1:12" x14ac:dyDescent="0.3">
      <c r="A240">
        <v>238</v>
      </c>
      <c r="B240">
        <v>1896</v>
      </c>
      <c r="C240">
        <v>2502</v>
      </c>
      <c r="D240">
        <v>1439504</v>
      </c>
      <c r="E240">
        <v>1621808</v>
      </c>
      <c r="F240">
        <v>6513160</v>
      </c>
      <c r="G240">
        <v>6522824</v>
      </c>
      <c r="H240">
        <v>8567</v>
      </c>
      <c r="I240">
        <v>8806</v>
      </c>
      <c r="J240">
        <f>projkotlin_fannkuch[[#This Row],[runtime_end]]-projkotlin_fannkuch[[#This Row],[runtime_start]]</f>
        <v>182304</v>
      </c>
      <c r="K240">
        <f>projkotlin_fannkuch[[#This Row],[native_end]]-projkotlin_fannkuch[[#This Row],[native_start]]</f>
        <v>9664</v>
      </c>
      <c r="L240">
        <f>projkotlin_fannkuch[[#This Row],[pss_end]]-projkotlin_fannkuch[[#This Row],[pss_start]]</f>
        <v>239</v>
      </c>
    </row>
    <row r="241" spans="1:12" x14ac:dyDescent="0.3">
      <c r="A241">
        <v>239</v>
      </c>
      <c r="B241">
        <v>2138</v>
      </c>
      <c r="C241">
        <v>2409</v>
      </c>
      <c r="D241">
        <v>1439368</v>
      </c>
      <c r="E241">
        <v>1605288</v>
      </c>
      <c r="F241">
        <v>6512488</v>
      </c>
      <c r="G241">
        <v>6522152</v>
      </c>
      <c r="H241">
        <v>8551</v>
      </c>
      <c r="I241">
        <v>8786</v>
      </c>
      <c r="J241">
        <f>projkotlin_fannkuch[[#This Row],[runtime_end]]-projkotlin_fannkuch[[#This Row],[runtime_start]]</f>
        <v>165920</v>
      </c>
      <c r="K241">
        <f>projkotlin_fannkuch[[#This Row],[native_end]]-projkotlin_fannkuch[[#This Row],[native_start]]</f>
        <v>9664</v>
      </c>
      <c r="L241">
        <f>projkotlin_fannkuch[[#This Row],[pss_end]]-projkotlin_fannkuch[[#This Row],[pss_start]]</f>
        <v>235</v>
      </c>
    </row>
    <row r="242" spans="1:12" x14ac:dyDescent="0.3">
      <c r="A242">
        <v>240</v>
      </c>
      <c r="B242">
        <v>2458</v>
      </c>
      <c r="C242">
        <v>2398</v>
      </c>
      <c r="D242">
        <v>1423120</v>
      </c>
      <c r="E242">
        <v>1605424</v>
      </c>
      <c r="F242">
        <v>6513520</v>
      </c>
      <c r="G242">
        <v>6523408</v>
      </c>
      <c r="H242">
        <v>8566</v>
      </c>
      <c r="I242">
        <v>8801</v>
      </c>
      <c r="J242">
        <f>projkotlin_fannkuch[[#This Row],[runtime_end]]-projkotlin_fannkuch[[#This Row],[runtime_start]]</f>
        <v>182304</v>
      </c>
      <c r="K242">
        <f>projkotlin_fannkuch[[#This Row],[native_end]]-projkotlin_fannkuch[[#This Row],[native_start]]</f>
        <v>9888</v>
      </c>
      <c r="L242">
        <f>projkotlin_fannkuch[[#This Row],[pss_end]]-projkotlin_fannkuch[[#This Row],[pss_start]]</f>
        <v>235</v>
      </c>
    </row>
    <row r="243" spans="1:12" x14ac:dyDescent="0.3">
      <c r="A243">
        <v>241</v>
      </c>
      <c r="B243">
        <v>2648</v>
      </c>
      <c r="C243">
        <v>2402</v>
      </c>
      <c r="D243">
        <v>1439504</v>
      </c>
      <c r="E243">
        <v>1621808</v>
      </c>
      <c r="F243">
        <v>6510760</v>
      </c>
      <c r="G243">
        <v>6518744</v>
      </c>
      <c r="H243">
        <v>8547</v>
      </c>
      <c r="I243">
        <v>8770</v>
      </c>
      <c r="J243">
        <f>projkotlin_fannkuch[[#This Row],[runtime_end]]-projkotlin_fannkuch[[#This Row],[runtime_start]]</f>
        <v>182304</v>
      </c>
      <c r="K243">
        <f>projkotlin_fannkuch[[#This Row],[native_end]]-projkotlin_fannkuch[[#This Row],[native_start]]</f>
        <v>7984</v>
      </c>
      <c r="L243">
        <f>projkotlin_fannkuch[[#This Row],[pss_end]]-projkotlin_fannkuch[[#This Row],[pss_start]]</f>
        <v>223</v>
      </c>
    </row>
    <row r="244" spans="1:12" x14ac:dyDescent="0.3">
      <c r="A244">
        <v>242</v>
      </c>
      <c r="B244">
        <v>2940</v>
      </c>
      <c r="C244">
        <v>2436</v>
      </c>
      <c r="D244">
        <v>1439504</v>
      </c>
      <c r="E244">
        <v>1621808</v>
      </c>
      <c r="F244">
        <v>6512648</v>
      </c>
      <c r="G244">
        <v>6522424</v>
      </c>
      <c r="H244">
        <v>8563</v>
      </c>
      <c r="I244">
        <v>8798</v>
      </c>
      <c r="J244">
        <f>projkotlin_fannkuch[[#This Row],[runtime_end]]-projkotlin_fannkuch[[#This Row],[runtime_start]]</f>
        <v>182304</v>
      </c>
      <c r="K244">
        <f>projkotlin_fannkuch[[#This Row],[native_end]]-projkotlin_fannkuch[[#This Row],[native_start]]</f>
        <v>9776</v>
      </c>
      <c r="L244">
        <f>projkotlin_fannkuch[[#This Row],[pss_end]]-projkotlin_fannkuch[[#This Row],[pss_start]]</f>
        <v>235</v>
      </c>
    </row>
    <row r="245" spans="1:12" x14ac:dyDescent="0.3">
      <c r="A245">
        <v>243</v>
      </c>
      <c r="B245">
        <v>3164</v>
      </c>
      <c r="C245">
        <v>2441</v>
      </c>
      <c r="D245">
        <v>1422984</v>
      </c>
      <c r="E245">
        <v>1605288</v>
      </c>
      <c r="F245">
        <v>6512376</v>
      </c>
      <c r="G245">
        <v>6522152</v>
      </c>
      <c r="H245">
        <v>8551</v>
      </c>
      <c r="I245">
        <v>8786</v>
      </c>
      <c r="J245">
        <f>projkotlin_fannkuch[[#This Row],[runtime_end]]-projkotlin_fannkuch[[#This Row],[runtime_start]]</f>
        <v>182304</v>
      </c>
      <c r="K245">
        <f>projkotlin_fannkuch[[#This Row],[native_end]]-projkotlin_fannkuch[[#This Row],[native_start]]</f>
        <v>9776</v>
      </c>
      <c r="L245">
        <f>projkotlin_fannkuch[[#This Row],[pss_end]]-projkotlin_fannkuch[[#This Row],[pss_start]]</f>
        <v>235</v>
      </c>
    </row>
    <row r="246" spans="1:12" x14ac:dyDescent="0.3">
      <c r="A246">
        <v>244</v>
      </c>
      <c r="B246">
        <v>3316</v>
      </c>
      <c r="C246">
        <v>2399</v>
      </c>
      <c r="D246">
        <v>1422984</v>
      </c>
      <c r="E246">
        <v>1605288</v>
      </c>
      <c r="F246">
        <v>6510632</v>
      </c>
      <c r="G246">
        <v>6520744</v>
      </c>
      <c r="H246">
        <v>8555</v>
      </c>
      <c r="I246">
        <v>8778</v>
      </c>
      <c r="J246">
        <f>projkotlin_fannkuch[[#This Row],[runtime_end]]-projkotlin_fannkuch[[#This Row],[runtime_start]]</f>
        <v>182304</v>
      </c>
      <c r="K246">
        <f>projkotlin_fannkuch[[#This Row],[native_end]]-projkotlin_fannkuch[[#This Row],[native_start]]</f>
        <v>10112</v>
      </c>
      <c r="L246">
        <f>projkotlin_fannkuch[[#This Row],[pss_end]]-projkotlin_fannkuch[[#This Row],[pss_start]]</f>
        <v>223</v>
      </c>
    </row>
    <row r="247" spans="1:12" x14ac:dyDescent="0.3">
      <c r="A247">
        <v>245</v>
      </c>
      <c r="B247">
        <v>3572</v>
      </c>
      <c r="C247">
        <v>2428</v>
      </c>
      <c r="D247">
        <v>1439504</v>
      </c>
      <c r="E247">
        <v>1605424</v>
      </c>
      <c r="F247">
        <v>6513632</v>
      </c>
      <c r="G247">
        <v>6523888</v>
      </c>
      <c r="H247">
        <v>8566</v>
      </c>
      <c r="I247">
        <v>8785</v>
      </c>
      <c r="J247">
        <f>projkotlin_fannkuch[[#This Row],[runtime_end]]-projkotlin_fannkuch[[#This Row],[runtime_start]]</f>
        <v>165920</v>
      </c>
      <c r="K247">
        <f>projkotlin_fannkuch[[#This Row],[native_end]]-projkotlin_fannkuch[[#This Row],[native_start]]</f>
        <v>10256</v>
      </c>
      <c r="L247">
        <f>projkotlin_fannkuch[[#This Row],[pss_end]]-projkotlin_fannkuch[[#This Row],[pss_start]]</f>
        <v>219</v>
      </c>
    </row>
    <row r="248" spans="1:12" x14ac:dyDescent="0.3">
      <c r="A248">
        <v>246</v>
      </c>
      <c r="B248">
        <v>3788</v>
      </c>
      <c r="C248">
        <v>2416</v>
      </c>
      <c r="D248">
        <v>1422984</v>
      </c>
      <c r="E248">
        <v>1605288</v>
      </c>
      <c r="F248">
        <v>6512376</v>
      </c>
      <c r="G248">
        <v>6522264</v>
      </c>
      <c r="H248">
        <v>8559</v>
      </c>
      <c r="I248">
        <v>8778</v>
      </c>
      <c r="J248">
        <f>projkotlin_fannkuch[[#This Row],[runtime_end]]-projkotlin_fannkuch[[#This Row],[runtime_start]]</f>
        <v>182304</v>
      </c>
      <c r="K248">
        <f>projkotlin_fannkuch[[#This Row],[native_end]]-projkotlin_fannkuch[[#This Row],[native_start]]</f>
        <v>9888</v>
      </c>
      <c r="L248">
        <f>projkotlin_fannkuch[[#This Row],[pss_end]]-projkotlin_fannkuch[[#This Row],[pss_start]]</f>
        <v>219</v>
      </c>
    </row>
    <row r="249" spans="1:12" x14ac:dyDescent="0.3">
      <c r="A249">
        <v>247</v>
      </c>
      <c r="B249">
        <v>4021</v>
      </c>
      <c r="C249">
        <v>2438</v>
      </c>
      <c r="D249">
        <v>1423120</v>
      </c>
      <c r="E249">
        <v>1605424</v>
      </c>
      <c r="F249">
        <v>6512536</v>
      </c>
      <c r="G249">
        <v>6522200</v>
      </c>
      <c r="H249">
        <v>8567</v>
      </c>
      <c r="I249">
        <v>8786</v>
      </c>
      <c r="J249">
        <f>projkotlin_fannkuch[[#This Row],[runtime_end]]-projkotlin_fannkuch[[#This Row],[runtime_start]]</f>
        <v>182304</v>
      </c>
      <c r="K249">
        <f>projkotlin_fannkuch[[#This Row],[native_end]]-projkotlin_fannkuch[[#This Row],[native_start]]</f>
        <v>9664</v>
      </c>
      <c r="L249">
        <f>projkotlin_fannkuch[[#This Row],[pss_end]]-projkotlin_fannkuch[[#This Row],[pss_start]]</f>
        <v>219</v>
      </c>
    </row>
    <row r="250" spans="1:12" x14ac:dyDescent="0.3">
      <c r="A250">
        <v>248</v>
      </c>
      <c r="B250">
        <v>4199</v>
      </c>
      <c r="C250">
        <v>2364</v>
      </c>
      <c r="D250">
        <v>1439504</v>
      </c>
      <c r="E250">
        <v>1605424</v>
      </c>
      <c r="F250">
        <v>6511776</v>
      </c>
      <c r="G250">
        <v>6519616</v>
      </c>
      <c r="H250">
        <v>8563</v>
      </c>
      <c r="I250">
        <v>8762</v>
      </c>
      <c r="J250">
        <f>projkotlin_fannkuch[[#This Row],[runtime_end]]-projkotlin_fannkuch[[#This Row],[runtime_start]]</f>
        <v>165920</v>
      </c>
      <c r="K250">
        <f>projkotlin_fannkuch[[#This Row],[native_end]]-projkotlin_fannkuch[[#This Row],[native_start]]</f>
        <v>7840</v>
      </c>
      <c r="L250">
        <f>projkotlin_fannkuch[[#This Row],[pss_end]]-projkotlin_fannkuch[[#This Row],[pss_start]]</f>
        <v>199</v>
      </c>
    </row>
    <row r="251" spans="1:12" x14ac:dyDescent="0.3">
      <c r="A251">
        <v>249</v>
      </c>
      <c r="B251">
        <v>4401</v>
      </c>
      <c r="C251">
        <v>2381</v>
      </c>
      <c r="D251">
        <v>1423120</v>
      </c>
      <c r="E251">
        <v>1605424</v>
      </c>
      <c r="F251">
        <v>6513520</v>
      </c>
      <c r="G251">
        <v>6523184</v>
      </c>
      <c r="H251">
        <v>8571</v>
      </c>
      <c r="I251">
        <v>8790</v>
      </c>
      <c r="J251">
        <f>projkotlin_fannkuch[[#This Row],[runtime_end]]-projkotlin_fannkuch[[#This Row],[runtime_start]]</f>
        <v>182304</v>
      </c>
      <c r="K251">
        <f>projkotlin_fannkuch[[#This Row],[native_end]]-projkotlin_fannkuch[[#This Row],[native_start]]</f>
        <v>9664</v>
      </c>
      <c r="L251">
        <f>projkotlin_fannkuch[[#This Row],[pss_end]]-projkotlin_fannkuch[[#This Row],[pss_start]]</f>
        <v>219</v>
      </c>
    </row>
    <row r="252" spans="1:12" x14ac:dyDescent="0.3">
      <c r="A252">
        <v>250</v>
      </c>
      <c r="B252">
        <v>4584</v>
      </c>
      <c r="C252">
        <v>2405</v>
      </c>
      <c r="D252">
        <v>1439368</v>
      </c>
      <c r="E252">
        <v>1621672</v>
      </c>
      <c r="F252">
        <v>6510712</v>
      </c>
      <c r="G252">
        <v>6520488</v>
      </c>
      <c r="H252">
        <v>8547</v>
      </c>
      <c r="I252">
        <v>8782</v>
      </c>
      <c r="J252">
        <f>projkotlin_fannkuch[[#This Row],[runtime_end]]-projkotlin_fannkuch[[#This Row],[runtime_start]]</f>
        <v>182304</v>
      </c>
      <c r="K252">
        <f>projkotlin_fannkuch[[#This Row],[native_end]]-projkotlin_fannkuch[[#This Row],[native_start]]</f>
        <v>9776</v>
      </c>
      <c r="L252">
        <f>projkotlin_fannkuch[[#This Row],[pss_end]]-projkotlin_fannkuch[[#This Row],[pss_start]]</f>
        <v>235</v>
      </c>
    </row>
    <row r="253" spans="1:12" x14ac:dyDescent="0.3">
      <c r="A253">
        <v>251</v>
      </c>
      <c r="B253">
        <v>4757</v>
      </c>
      <c r="C253">
        <v>2447</v>
      </c>
      <c r="D253">
        <v>1423120</v>
      </c>
      <c r="E253">
        <v>1605424</v>
      </c>
      <c r="F253">
        <v>6512536</v>
      </c>
      <c r="G253">
        <v>6522680</v>
      </c>
      <c r="H253">
        <v>8564</v>
      </c>
      <c r="I253">
        <v>8783</v>
      </c>
      <c r="J253">
        <f>projkotlin_fannkuch[[#This Row],[runtime_end]]-projkotlin_fannkuch[[#This Row],[runtime_start]]</f>
        <v>182304</v>
      </c>
      <c r="K253">
        <f>projkotlin_fannkuch[[#This Row],[native_end]]-projkotlin_fannkuch[[#This Row],[native_start]]</f>
        <v>10144</v>
      </c>
      <c r="L253">
        <f>projkotlin_fannkuch[[#This Row],[pss_end]]-projkotlin_fannkuch[[#This Row],[pss_start]]</f>
        <v>219</v>
      </c>
    </row>
    <row r="254" spans="1:12" x14ac:dyDescent="0.3">
      <c r="A254">
        <v>252</v>
      </c>
      <c r="B254">
        <v>4923</v>
      </c>
      <c r="C254">
        <v>2450</v>
      </c>
      <c r="D254">
        <v>1422984</v>
      </c>
      <c r="E254">
        <v>1621672</v>
      </c>
      <c r="F254">
        <v>6512376</v>
      </c>
      <c r="G254">
        <v>6522296</v>
      </c>
      <c r="H254">
        <v>8559</v>
      </c>
      <c r="I254">
        <v>8790</v>
      </c>
      <c r="J254">
        <f>projkotlin_fannkuch[[#This Row],[runtime_end]]-projkotlin_fannkuch[[#This Row],[runtime_start]]</f>
        <v>198688</v>
      </c>
      <c r="K254">
        <f>projkotlin_fannkuch[[#This Row],[native_end]]-projkotlin_fannkuch[[#This Row],[native_start]]</f>
        <v>9920</v>
      </c>
      <c r="L254">
        <f>projkotlin_fannkuch[[#This Row],[pss_end]]-projkotlin_fannkuch[[#This Row],[pss_start]]</f>
        <v>231</v>
      </c>
    </row>
    <row r="255" spans="1:12" x14ac:dyDescent="0.3">
      <c r="A255">
        <v>253</v>
      </c>
      <c r="B255">
        <v>5088</v>
      </c>
      <c r="C255">
        <v>2386</v>
      </c>
      <c r="D255">
        <v>1439368</v>
      </c>
      <c r="E255">
        <v>1605288</v>
      </c>
      <c r="F255">
        <v>6512488</v>
      </c>
      <c r="G255">
        <v>6521416</v>
      </c>
      <c r="H255">
        <v>8559</v>
      </c>
      <c r="I255">
        <v>8770</v>
      </c>
      <c r="J255">
        <f>projkotlin_fannkuch[[#This Row],[runtime_end]]-projkotlin_fannkuch[[#This Row],[runtime_start]]</f>
        <v>165920</v>
      </c>
      <c r="K255">
        <f>projkotlin_fannkuch[[#This Row],[native_end]]-projkotlin_fannkuch[[#This Row],[native_start]]</f>
        <v>8928</v>
      </c>
      <c r="L255">
        <f>projkotlin_fannkuch[[#This Row],[pss_end]]-projkotlin_fannkuch[[#This Row],[pss_start]]</f>
        <v>211</v>
      </c>
    </row>
    <row r="256" spans="1:12" x14ac:dyDescent="0.3">
      <c r="A256">
        <v>254</v>
      </c>
      <c r="B256">
        <v>5253</v>
      </c>
      <c r="C256">
        <v>2400</v>
      </c>
      <c r="D256">
        <v>1439504</v>
      </c>
      <c r="E256">
        <v>1605424</v>
      </c>
      <c r="F256">
        <v>6512648</v>
      </c>
      <c r="G256">
        <v>6521416</v>
      </c>
      <c r="H256">
        <v>8567</v>
      </c>
      <c r="I256">
        <v>8786</v>
      </c>
      <c r="J256">
        <f>projkotlin_fannkuch[[#This Row],[runtime_end]]-projkotlin_fannkuch[[#This Row],[runtime_start]]</f>
        <v>165920</v>
      </c>
      <c r="K256">
        <f>projkotlin_fannkuch[[#This Row],[native_end]]-projkotlin_fannkuch[[#This Row],[native_start]]</f>
        <v>8768</v>
      </c>
      <c r="L256">
        <f>projkotlin_fannkuch[[#This Row],[pss_end]]-projkotlin_fannkuch[[#This Row],[pss_start]]</f>
        <v>219</v>
      </c>
    </row>
    <row r="257" spans="1:12" x14ac:dyDescent="0.3">
      <c r="A257">
        <v>255</v>
      </c>
      <c r="B257">
        <v>5390</v>
      </c>
      <c r="C257">
        <v>2397</v>
      </c>
      <c r="D257">
        <v>1439504</v>
      </c>
      <c r="E257">
        <v>1621808</v>
      </c>
      <c r="F257">
        <v>6512648</v>
      </c>
      <c r="G257">
        <v>6521592</v>
      </c>
      <c r="H257">
        <v>8563</v>
      </c>
      <c r="I257">
        <v>8786</v>
      </c>
      <c r="J257">
        <f>projkotlin_fannkuch[[#This Row],[runtime_end]]-projkotlin_fannkuch[[#This Row],[runtime_start]]</f>
        <v>182304</v>
      </c>
      <c r="K257">
        <f>projkotlin_fannkuch[[#This Row],[native_end]]-projkotlin_fannkuch[[#This Row],[native_start]]</f>
        <v>8944</v>
      </c>
      <c r="L257">
        <f>projkotlin_fannkuch[[#This Row],[pss_end]]-projkotlin_fannkuch[[#This Row],[pss_start]]</f>
        <v>223</v>
      </c>
    </row>
    <row r="258" spans="1:12" x14ac:dyDescent="0.3">
      <c r="A258">
        <v>256</v>
      </c>
      <c r="B258">
        <v>5561</v>
      </c>
      <c r="C258">
        <v>2418</v>
      </c>
      <c r="D258">
        <v>1439504</v>
      </c>
      <c r="E258">
        <v>1621808</v>
      </c>
      <c r="F258">
        <v>6512648</v>
      </c>
      <c r="G258">
        <v>6522376</v>
      </c>
      <c r="H258">
        <v>8564</v>
      </c>
      <c r="I258">
        <v>8787</v>
      </c>
      <c r="J258">
        <f>projkotlin_fannkuch[[#This Row],[runtime_end]]-projkotlin_fannkuch[[#This Row],[runtime_start]]</f>
        <v>182304</v>
      </c>
      <c r="K258">
        <f>projkotlin_fannkuch[[#This Row],[native_end]]-projkotlin_fannkuch[[#This Row],[native_start]]</f>
        <v>9728</v>
      </c>
      <c r="L258">
        <f>projkotlin_fannkuch[[#This Row],[pss_end]]-projkotlin_fannkuch[[#This Row],[pss_start]]</f>
        <v>223</v>
      </c>
    </row>
    <row r="259" spans="1:12" x14ac:dyDescent="0.3">
      <c r="A259">
        <v>257</v>
      </c>
      <c r="B259">
        <v>5733</v>
      </c>
      <c r="C259">
        <v>2420</v>
      </c>
      <c r="D259">
        <v>1439504</v>
      </c>
      <c r="E259">
        <v>1605424</v>
      </c>
      <c r="F259">
        <v>6512936</v>
      </c>
      <c r="G259">
        <v>6523080</v>
      </c>
      <c r="H259">
        <v>8571</v>
      </c>
      <c r="I259">
        <v>8790</v>
      </c>
      <c r="J259">
        <f>projkotlin_fannkuch[[#This Row],[runtime_end]]-projkotlin_fannkuch[[#This Row],[runtime_start]]</f>
        <v>165920</v>
      </c>
      <c r="K259">
        <f>projkotlin_fannkuch[[#This Row],[native_end]]-projkotlin_fannkuch[[#This Row],[native_start]]</f>
        <v>10144</v>
      </c>
      <c r="L259">
        <f>projkotlin_fannkuch[[#This Row],[pss_end]]-projkotlin_fannkuch[[#This Row],[pss_start]]</f>
        <v>219</v>
      </c>
    </row>
    <row r="260" spans="1:12" x14ac:dyDescent="0.3">
      <c r="A260">
        <v>258</v>
      </c>
      <c r="B260">
        <v>5901</v>
      </c>
      <c r="C260">
        <v>2405</v>
      </c>
      <c r="D260">
        <v>1422984</v>
      </c>
      <c r="E260">
        <v>1621672</v>
      </c>
      <c r="F260">
        <v>6510712</v>
      </c>
      <c r="G260">
        <v>6520344</v>
      </c>
      <c r="H260">
        <v>8555</v>
      </c>
      <c r="I260">
        <v>8790</v>
      </c>
      <c r="J260">
        <f>projkotlin_fannkuch[[#This Row],[runtime_end]]-projkotlin_fannkuch[[#This Row],[runtime_start]]</f>
        <v>198688</v>
      </c>
      <c r="K260">
        <f>projkotlin_fannkuch[[#This Row],[native_end]]-projkotlin_fannkuch[[#This Row],[native_start]]</f>
        <v>9632</v>
      </c>
      <c r="L260">
        <f>projkotlin_fannkuch[[#This Row],[pss_end]]-projkotlin_fannkuch[[#This Row],[pss_start]]</f>
        <v>235</v>
      </c>
    </row>
    <row r="261" spans="1:12" x14ac:dyDescent="0.3">
      <c r="A261">
        <v>259</v>
      </c>
      <c r="B261">
        <v>6068</v>
      </c>
      <c r="C261">
        <v>2433</v>
      </c>
      <c r="D261">
        <v>1423120</v>
      </c>
      <c r="E261">
        <v>1605424</v>
      </c>
      <c r="F261">
        <v>6512904</v>
      </c>
      <c r="G261">
        <v>6522680</v>
      </c>
      <c r="H261">
        <v>8567</v>
      </c>
      <c r="I261">
        <v>8786</v>
      </c>
      <c r="J261">
        <f>projkotlin_fannkuch[[#This Row],[runtime_end]]-projkotlin_fannkuch[[#This Row],[runtime_start]]</f>
        <v>182304</v>
      </c>
      <c r="K261">
        <f>projkotlin_fannkuch[[#This Row],[native_end]]-projkotlin_fannkuch[[#This Row],[native_start]]</f>
        <v>9776</v>
      </c>
      <c r="L261">
        <f>projkotlin_fannkuch[[#This Row],[pss_end]]-projkotlin_fannkuch[[#This Row],[pss_start]]</f>
        <v>219</v>
      </c>
    </row>
    <row r="262" spans="1:12" x14ac:dyDescent="0.3">
      <c r="A262">
        <v>260</v>
      </c>
      <c r="B262">
        <v>6234</v>
      </c>
      <c r="C262">
        <v>2412</v>
      </c>
      <c r="D262">
        <v>1438744</v>
      </c>
      <c r="E262">
        <v>1621048</v>
      </c>
      <c r="F262">
        <v>6512376</v>
      </c>
      <c r="G262">
        <v>6522376</v>
      </c>
      <c r="H262">
        <v>8556</v>
      </c>
      <c r="I262">
        <v>8787</v>
      </c>
      <c r="J262">
        <f>projkotlin_fannkuch[[#This Row],[runtime_end]]-projkotlin_fannkuch[[#This Row],[runtime_start]]</f>
        <v>182304</v>
      </c>
      <c r="K262">
        <f>projkotlin_fannkuch[[#This Row],[native_end]]-projkotlin_fannkuch[[#This Row],[native_start]]</f>
        <v>10000</v>
      </c>
      <c r="L262">
        <f>projkotlin_fannkuch[[#This Row],[pss_end]]-projkotlin_fannkuch[[#This Row],[pss_start]]</f>
        <v>231</v>
      </c>
    </row>
    <row r="263" spans="1:12" x14ac:dyDescent="0.3">
      <c r="A263">
        <v>261</v>
      </c>
      <c r="B263">
        <v>6428</v>
      </c>
      <c r="C263">
        <v>2386</v>
      </c>
      <c r="D263">
        <v>1423016</v>
      </c>
      <c r="E263">
        <v>1605320</v>
      </c>
      <c r="F263">
        <v>6513552</v>
      </c>
      <c r="G263">
        <v>6523440</v>
      </c>
      <c r="H263">
        <v>8534</v>
      </c>
      <c r="I263">
        <v>8797</v>
      </c>
      <c r="J263">
        <f>projkotlin_fannkuch[[#This Row],[runtime_end]]-projkotlin_fannkuch[[#This Row],[runtime_start]]</f>
        <v>182304</v>
      </c>
      <c r="K263">
        <f>projkotlin_fannkuch[[#This Row],[native_end]]-projkotlin_fannkuch[[#This Row],[native_start]]</f>
        <v>9888</v>
      </c>
      <c r="L263">
        <f>projkotlin_fannkuch[[#This Row],[pss_end]]-projkotlin_fannkuch[[#This Row],[pss_start]]</f>
        <v>263</v>
      </c>
    </row>
    <row r="264" spans="1:12" x14ac:dyDescent="0.3">
      <c r="A264">
        <v>262</v>
      </c>
      <c r="B264">
        <v>6597</v>
      </c>
      <c r="C264">
        <v>2444</v>
      </c>
      <c r="D264">
        <v>1423016</v>
      </c>
      <c r="E264">
        <v>1621704</v>
      </c>
      <c r="F264">
        <v>6512544</v>
      </c>
      <c r="G264">
        <v>6522240</v>
      </c>
      <c r="H264">
        <v>8501</v>
      </c>
      <c r="I264">
        <v>8762</v>
      </c>
      <c r="J264">
        <f>projkotlin_fannkuch[[#This Row],[runtime_end]]-projkotlin_fannkuch[[#This Row],[runtime_start]]</f>
        <v>198688</v>
      </c>
      <c r="K264">
        <f>projkotlin_fannkuch[[#This Row],[native_end]]-projkotlin_fannkuch[[#This Row],[native_start]]</f>
        <v>9696</v>
      </c>
      <c r="L264">
        <f>projkotlin_fannkuch[[#This Row],[pss_end]]-projkotlin_fannkuch[[#This Row],[pss_start]]</f>
        <v>261</v>
      </c>
    </row>
    <row r="265" spans="1:12" x14ac:dyDescent="0.3">
      <c r="A265">
        <v>263</v>
      </c>
      <c r="B265">
        <v>6766</v>
      </c>
      <c r="C265">
        <v>2441</v>
      </c>
      <c r="D265">
        <v>1422880</v>
      </c>
      <c r="E265">
        <v>1621568</v>
      </c>
      <c r="F265">
        <v>6515336</v>
      </c>
      <c r="G265">
        <v>6522848</v>
      </c>
      <c r="H265">
        <v>8498</v>
      </c>
      <c r="I265">
        <v>8767</v>
      </c>
      <c r="J265">
        <f>projkotlin_fannkuch[[#This Row],[runtime_end]]-projkotlin_fannkuch[[#This Row],[runtime_start]]</f>
        <v>198688</v>
      </c>
      <c r="K265">
        <f>projkotlin_fannkuch[[#This Row],[native_end]]-projkotlin_fannkuch[[#This Row],[native_start]]</f>
        <v>7512</v>
      </c>
      <c r="L265">
        <f>projkotlin_fannkuch[[#This Row],[pss_end]]-projkotlin_fannkuch[[#This Row],[pss_start]]</f>
        <v>269</v>
      </c>
    </row>
    <row r="266" spans="1:12" x14ac:dyDescent="0.3">
      <c r="A266">
        <v>264</v>
      </c>
      <c r="B266">
        <v>6968</v>
      </c>
      <c r="C266">
        <v>2457</v>
      </c>
      <c r="D266">
        <v>1422984</v>
      </c>
      <c r="E266">
        <v>1621672</v>
      </c>
      <c r="F266">
        <v>6512040</v>
      </c>
      <c r="G266">
        <v>6522040</v>
      </c>
      <c r="H266">
        <v>8391</v>
      </c>
      <c r="I266">
        <v>8704</v>
      </c>
      <c r="J266">
        <f>projkotlin_fannkuch[[#This Row],[runtime_end]]-projkotlin_fannkuch[[#This Row],[runtime_start]]</f>
        <v>198688</v>
      </c>
      <c r="K266">
        <f>projkotlin_fannkuch[[#This Row],[native_end]]-projkotlin_fannkuch[[#This Row],[native_start]]</f>
        <v>10000</v>
      </c>
      <c r="L266">
        <f>projkotlin_fannkuch[[#This Row],[pss_end]]-projkotlin_fannkuch[[#This Row],[pss_start]]</f>
        <v>313</v>
      </c>
    </row>
    <row r="267" spans="1:12" x14ac:dyDescent="0.3">
      <c r="A267">
        <v>265</v>
      </c>
      <c r="B267">
        <v>7143</v>
      </c>
      <c r="C267">
        <v>2390</v>
      </c>
      <c r="D267">
        <v>1439504</v>
      </c>
      <c r="E267">
        <v>1621808</v>
      </c>
      <c r="F267">
        <v>6511328</v>
      </c>
      <c r="G267">
        <v>6520800</v>
      </c>
      <c r="H267">
        <v>8393</v>
      </c>
      <c r="I267">
        <v>8702</v>
      </c>
      <c r="J267">
        <f>projkotlin_fannkuch[[#This Row],[runtime_end]]-projkotlin_fannkuch[[#This Row],[runtime_start]]</f>
        <v>182304</v>
      </c>
      <c r="K267">
        <f>projkotlin_fannkuch[[#This Row],[native_end]]-projkotlin_fannkuch[[#This Row],[native_start]]</f>
        <v>9472</v>
      </c>
      <c r="L267">
        <f>projkotlin_fannkuch[[#This Row],[pss_end]]-projkotlin_fannkuch[[#This Row],[pss_start]]</f>
        <v>309</v>
      </c>
    </row>
    <row r="268" spans="1:12" x14ac:dyDescent="0.3">
      <c r="A268">
        <v>266</v>
      </c>
      <c r="B268">
        <v>7313</v>
      </c>
      <c r="C268">
        <v>2413</v>
      </c>
      <c r="D268">
        <v>1439368</v>
      </c>
      <c r="E268">
        <v>1605288</v>
      </c>
      <c r="F268">
        <v>6512040</v>
      </c>
      <c r="G268">
        <v>6521960</v>
      </c>
      <c r="H268">
        <v>8385</v>
      </c>
      <c r="I268">
        <v>8686</v>
      </c>
      <c r="J268">
        <f>projkotlin_fannkuch[[#This Row],[runtime_end]]-projkotlin_fannkuch[[#This Row],[runtime_start]]</f>
        <v>165920</v>
      </c>
      <c r="K268">
        <f>projkotlin_fannkuch[[#This Row],[native_end]]-projkotlin_fannkuch[[#This Row],[native_start]]</f>
        <v>9920</v>
      </c>
      <c r="L268">
        <f>projkotlin_fannkuch[[#This Row],[pss_end]]-projkotlin_fannkuch[[#This Row],[pss_start]]</f>
        <v>301</v>
      </c>
    </row>
    <row r="269" spans="1:12" x14ac:dyDescent="0.3">
      <c r="A269">
        <v>267</v>
      </c>
      <c r="B269">
        <v>7498</v>
      </c>
      <c r="C269">
        <v>2419</v>
      </c>
      <c r="D269">
        <v>1422984</v>
      </c>
      <c r="E269">
        <v>1605288</v>
      </c>
      <c r="F269">
        <v>6511928</v>
      </c>
      <c r="G269">
        <v>6521752</v>
      </c>
      <c r="H269">
        <v>8385</v>
      </c>
      <c r="I269">
        <v>8680</v>
      </c>
      <c r="J269">
        <f>projkotlin_fannkuch[[#This Row],[runtime_end]]-projkotlin_fannkuch[[#This Row],[runtime_start]]</f>
        <v>182304</v>
      </c>
      <c r="K269">
        <f>projkotlin_fannkuch[[#This Row],[native_end]]-projkotlin_fannkuch[[#This Row],[native_start]]</f>
        <v>9824</v>
      </c>
      <c r="L269">
        <f>projkotlin_fannkuch[[#This Row],[pss_end]]-projkotlin_fannkuch[[#This Row],[pss_start]]</f>
        <v>295</v>
      </c>
    </row>
    <row r="270" spans="1:12" x14ac:dyDescent="0.3">
      <c r="A270">
        <v>268</v>
      </c>
      <c r="B270">
        <v>7686</v>
      </c>
      <c r="C270">
        <v>2408</v>
      </c>
      <c r="D270">
        <v>1423120</v>
      </c>
      <c r="E270">
        <v>1605424</v>
      </c>
      <c r="F270">
        <v>6512088</v>
      </c>
      <c r="G270">
        <v>6521304</v>
      </c>
      <c r="H270">
        <v>8397</v>
      </c>
      <c r="I270">
        <v>8698</v>
      </c>
      <c r="J270">
        <f>projkotlin_fannkuch[[#This Row],[runtime_end]]-projkotlin_fannkuch[[#This Row],[runtime_start]]</f>
        <v>182304</v>
      </c>
      <c r="K270">
        <f>projkotlin_fannkuch[[#This Row],[native_end]]-projkotlin_fannkuch[[#This Row],[native_start]]</f>
        <v>9216</v>
      </c>
      <c r="L270">
        <f>projkotlin_fannkuch[[#This Row],[pss_end]]-projkotlin_fannkuch[[#This Row],[pss_start]]</f>
        <v>301</v>
      </c>
    </row>
    <row r="271" spans="1:12" x14ac:dyDescent="0.3">
      <c r="A271">
        <v>269</v>
      </c>
      <c r="B271">
        <v>7894</v>
      </c>
      <c r="C271">
        <v>2449</v>
      </c>
      <c r="D271">
        <v>1422984</v>
      </c>
      <c r="E271">
        <v>1605288</v>
      </c>
      <c r="F271">
        <v>6511928</v>
      </c>
      <c r="G271">
        <v>6521960</v>
      </c>
      <c r="H271">
        <v>8389</v>
      </c>
      <c r="I271">
        <v>8690</v>
      </c>
      <c r="J271">
        <f>projkotlin_fannkuch[[#This Row],[runtime_end]]-projkotlin_fannkuch[[#This Row],[runtime_start]]</f>
        <v>182304</v>
      </c>
      <c r="K271">
        <f>projkotlin_fannkuch[[#This Row],[native_end]]-projkotlin_fannkuch[[#This Row],[native_start]]</f>
        <v>10032</v>
      </c>
      <c r="L271">
        <f>projkotlin_fannkuch[[#This Row],[pss_end]]-projkotlin_fannkuch[[#This Row],[pss_start]]</f>
        <v>301</v>
      </c>
    </row>
    <row r="272" spans="1:12" x14ac:dyDescent="0.3">
      <c r="A272">
        <v>270</v>
      </c>
      <c r="B272">
        <v>8067</v>
      </c>
      <c r="C272">
        <v>2384</v>
      </c>
      <c r="D272">
        <v>1439368</v>
      </c>
      <c r="E272">
        <v>1605288</v>
      </c>
      <c r="F272">
        <v>6512040</v>
      </c>
      <c r="G272">
        <v>6521704</v>
      </c>
      <c r="H272">
        <v>8393</v>
      </c>
      <c r="I272">
        <v>8694</v>
      </c>
      <c r="J272">
        <f>projkotlin_fannkuch[[#This Row],[runtime_end]]-projkotlin_fannkuch[[#This Row],[runtime_start]]</f>
        <v>165920</v>
      </c>
      <c r="K272">
        <f>projkotlin_fannkuch[[#This Row],[native_end]]-projkotlin_fannkuch[[#This Row],[native_start]]</f>
        <v>9664</v>
      </c>
      <c r="L272">
        <f>projkotlin_fannkuch[[#This Row],[pss_end]]-projkotlin_fannkuch[[#This Row],[pss_start]]</f>
        <v>301</v>
      </c>
    </row>
    <row r="273" spans="1:12" x14ac:dyDescent="0.3">
      <c r="A273">
        <v>271</v>
      </c>
      <c r="B273">
        <v>8234</v>
      </c>
      <c r="C273">
        <v>2425</v>
      </c>
      <c r="D273">
        <v>1423120</v>
      </c>
      <c r="E273">
        <v>1605424</v>
      </c>
      <c r="F273">
        <v>6512088</v>
      </c>
      <c r="G273">
        <v>6522088</v>
      </c>
      <c r="H273">
        <v>8397</v>
      </c>
      <c r="I273">
        <v>8698</v>
      </c>
      <c r="J273">
        <f>projkotlin_fannkuch[[#This Row],[runtime_end]]-projkotlin_fannkuch[[#This Row],[runtime_start]]</f>
        <v>182304</v>
      </c>
      <c r="K273">
        <f>projkotlin_fannkuch[[#This Row],[native_end]]-projkotlin_fannkuch[[#This Row],[native_start]]</f>
        <v>10000</v>
      </c>
      <c r="L273">
        <f>projkotlin_fannkuch[[#This Row],[pss_end]]-projkotlin_fannkuch[[#This Row],[pss_start]]</f>
        <v>301</v>
      </c>
    </row>
    <row r="274" spans="1:12" x14ac:dyDescent="0.3">
      <c r="A274">
        <v>272</v>
      </c>
      <c r="B274">
        <v>8394</v>
      </c>
      <c r="C274">
        <v>2464</v>
      </c>
      <c r="D274">
        <v>1422984</v>
      </c>
      <c r="E274">
        <v>1621672</v>
      </c>
      <c r="F274">
        <v>6511928</v>
      </c>
      <c r="G274">
        <v>6522184</v>
      </c>
      <c r="H274">
        <v>8385</v>
      </c>
      <c r="I274">
        <v>8698</v>
      </c>
      <c r="J274">
        <f>projkotlin_fannkuch[[#This Row],[runtime_end]]-projkotlin_fannkuch[[#This Row],[runtime_start]]</f>
        <v>198688</v>
      </c>
      <c r="K274">
        <f>projkotlin_fannkuch[[#This Row],[native_end]]-projkotlin_fannkuch[[#This Row],[native_start]]</f>
        <v>10256</v>
      </c>
      <c r="L274">
        <f>projkotlin_fannkuch[[#This Row],[pss_end]]-projkotlin_fannkuch[[#This Row],[pss_start]]</f>
        <v>313</v>
      </c>
    </row>
    <row r="275" spans="1:12" x14ac:dyDescent="0.3">
      <c r="A275">
        <v>273</v>
      </c>
      <c r="B275">
        <v>8563</v>
      </c>
      <c r="C275">
        <v>2442</v>
      </c>
      <c r="D275">
        <v>1423120</v>
      </c>
      <c r="E275">
        <v>1605424</v>
      </c>
      <c r="F275">
        <v>6512088</v>
      </c>
      <c r="G275">
        <v>6522344</v>
      </c>
      <c r="H275">
        <v>8397</v>
      </c>
      <c r="I275">
        <v>8698</v>
      </c>
      <c r="J275">
        <f>projkotlin_fannkuch[[#This Row],[runtime_end]]-projkotlin_fannkuch[[#This Row],[runtime_start]]</f>
        <v>182304</v>
      </c>
      <c r="K275">
        <f>projkotlin_fannkuch[[#This Row],[native_end]]-projkotlin_fannkuch[[#This Row],[native_start]]</f>
        <v>10256</v>
      </c>
      <c r="L275">
        <f>projkotlin_fannkuch[[#This Row],[pss_end]]-projkotlin_fannkuch[[#This Row],[pss_start]]</f>
        <v>301</v>
      </c>
    </row>
    <row r="276" spans="1:12" x14ac:dyDescent="0.3">
      <c r="A276">
        <v>274</v>
      </c>
      <c r="B276">
        <v>8663</v>
      </c>
      <c r="C276">
        <v>2437</v>
      </c>
      <c r="D276">
        <v>1439504</v>
      </c>
      <c r="E276">
        <v>1605424</v>
      </c>
      <c r="F276">
        <v>6513184</v>
      </c>
      <c r="G276">
        <v>6523184</v>
      </c>
      <c r="H276">
        <v>8400</v>
      </c>
      <c r="I276">
        <v>8701</v>
      </c>
      <c r="J276">
        <f>projkotlin_fannkuch[[#This Row],[runtime_end]]-projkotlin_fannkuch[[#This Row],[runtime_start]]</f>
        <v>165920</v>
      </c>
      <c r="K276">
        <f>projkotlin_fannkuch[[#This Row],[native_end]]-projkotlin_fannkuch[[#This Row],[native_start]]</f>
        <v>10000</v>
      </c>
      <c r="L276">
        <f>projkotlin_fannkuch[[#This Row],[pss_end]]-projkotlin_fannkuch[[#This Row],[pss_start]]</f>
        <v>301</v>
      </c>
    </row>
    <row r="277" spans="1:12" x14ac:dyDescent="0.3">
      <c r="A277">
        <v>275</v>
      </c>
      <c r="B277">
        <v>8844</v>
      </c>
      <c r="C277">
        <v>2395</v>
      </c>
      <c r="D277">
        <v>1423120</v>
      </c>
      <c r="E277">
        <v>1605424</v>
      </c>
      <c r="F277">
        <v>6512088</v>
      </c>
      <c r="G277">
        <v>6521864</v>
      </c>
      <c r="H277">
        <v>8401</v>
      </c>
      <c r="I277">
        <v>8701</v>
      </c>
      <c r="J277">
        <f>projkotlin_fannkuch[[#This Row],[runtime_end]]-projkotlin_fannkuch[[#This Row],[runtime_start]]</f>
        <v>182304</v>
      </c>
      <c r="K277">
        <f>projkotlin_fannkuch[[#This Row],[native_end]]-projkotlin_fannkuch[[#This Row],[native_start]]</f>
        <v>9776</v>
      </c>
      <c r="L277">
        <f>projkotlin_fannkuch[[#This Row],[pss_end]]-projkotlin_fannkuch[[#This Row],[pss_start]]</f>
        <v>300</v>
      </c>
    </row>
    <row r="278" spans="1:12" x14ac:dyDescent="0.3">
      <c r="A278">
        <v>276</v>
      </c>
      <c r="B278">
        <v>9013</v>
      </c>
      <c r="C278">
        <v>2439</v>
      </c>
      <c r="D278">
        <v>1439504</v>
      </c>
      <c r="E278">
        <v>1605424</v>
      </c>
      <c r="F278">
        <v>6513184</v>
      </c>
      <c r="G278">
        <v>6523072</v>
      </c>
      <c r="H278">
        <v>8400</v>
      </c>
      <c r="I278">
        <v>8700</v>
      </c>
      <c r="J278">
        <f>projkotlin_fannkuch[[#This Row],[runtime_end]]-projkotlin_fannkuch[[#This Row],[runtime_start]]</f>
        <v>165920</v>
      </c>
      <c r="K278">
        <f>projkotlin_fannkuch[[#This Row],[native_end]]-projkotlin_fannkuch[[#This Row],[native_start]]</f>
        <v>9888</v>
      </c>
      <c r="L278">
        <f>projkotlin_fannkuch[[#This Row],[pss_end]]-projkotlin_fannkuch[[#This Row],[pss_start]]</f>
        <v>300</v>
      </c>
    </row>
    <row r="279" spans="1:12" x14ac:dyDescent="0.3">
      <c r="A279">
        <v>277</v>
      </c>
      <c r="B279">
        <v>9181</v>
      </c>
      <c r="C279">
        <v>2415</v>
      </c>
      <c r="D279">
        <v>1423120</v>
      </c>
      <c r="E279">
        <v>1621808</v>
      </c>
      <c r="F279">
        <v>6512152</v>
      </c>
      <c r="G279">
        <v>6521880</v>
      </c>
      <c r="H279">
        <v>8401</v>
      </c>
      <c r="I279">
        <v>8705</v>
      </c>
      <c r="J279">
        <f>projkotlin_fannkuch[[#This Row],[runtime_end]]-projkotlin_fannkuch[[#This Row],[runtime_start]]</f>
        <v>198688</v>
      </c>
      <c r="K279">
        <f>projkotlin_fannkuch[[#This Row],[native_end]]-projkotlin_fannkuch[[#This Row],[native_start]]</f>
        <v>9728</v>
      </c>
      <c r="L279">
        <f>projkotlin_fannkuch[[#This Row],[pss_end]]-projkotlin_fannkuch[[#This Row],[pss_start]]</f>
        <v>304</v>
      </c>
    </row>
    <row r="280" spans="1:12" x14ac:dyDescent="0.3">
      <c r="A280">
        <v>278</v>
      </c>
      <c r="B280">
        <v>9344</v>
      </c>
      <c r="C280">
        <v>2449</v>
      </c>
      <c r="D280">
        <v>1439504</v>
      </c>
      <c r="E280">
        <v>1621808</v>
      </c>
      <c r="F280">
        <v>6512232</v>
      </c>
      <c r="G280">
        <v>6522152</v>
      </c>
      <c r="H280">
        <v>8401</v>
      </c>
      <c r="I280">
        <v>8703</v>
      </c>
      <c r="J280">
        <f>projkotlin_fannkuch[[#This Row],[runtime_end]]-projkotlin_fannkuch[[#This Row],[runtime_start]]</f>
        <v>182304</v>
      </c>
      <c r="K280">
        <f>projkotlin_fannkuch[[#This Row],[native_end]]-projkotlin_fannkuch[[#This Row],[native_start]]</f>
        <v>9920</v>
      </c>
      <c r="L280">
        <f>projkotlin_fannkuch[[#This Row],[pss_end]]-projkotlin_fannkuch[[#This Row],[pss_start]]</f>
        <v>302</v>
      </c>
    </row>
    <row r="281" spans="1:12" x14ac:dyDescent="0.3">
      <c r="A281">
        <v>279</v>
      </c>
      <c r="B281">
        <v>9509</v>
      </c>
      <c r="C281">
        <v>2396</v>
      </c>
      <c r="D281">
        <v>1422984</v>
      </c>
      <c r="E281">
        <v>1621672</v>
      </c>
      <c r="F281">
        <v>6511928</v>
      </c>
      <c r="G281">
        <v>6520664</v>
      </c>
      <c r="H281">
        <v>8393</v>
      </c>
      <c r="I281">
        <v>8703</v>
      </c>
      <c r="J281">
        <f>projkotlin_fannkuch[[#This Row],[runtime_end]]-projkotlin_fannkuch[[#This Row],[runtime_start]]</f>
        <v>198688</v>
      </c>
      <c r="K281">
        <f>projkotlin_fannkuch[[#This Row],[native_end]]-projkotlin_fannkuch[[#This Row],[native_start]]</f>
        <v>8736</v>
      </c>
      <c r="L281">
        <f>projkotlin_fannkuch[[#This Row],[pss_end]]-projkotlin_fannkuch[[#This Row],[pss_start]]</f>
        <v>310</v>
      </c>
    </row>
    <row r="282" spans="1:12" x14ac:dyDescent="0.3">
      <c r="A282">
        <v>280</v>
      </c>
      <c r="B282">
        <v>9676</v>
      </c>
      <c r="C282">
        <v>2422</v>
      </c>
      <c r="D282">
        <v>1422984</v>
      </c>
      <c r="E282">
        <v>1605288</v>
      </c>
      <c r="F282">
        <v>6511960</v>
      </c>
      <c r="G282">
        <v>6521960</v>
      </c>
      <c r="H282">
        <v>8393</v>
      </c>
      <c r="I282">
        <v>8691</v>
      </c>
      <c r="J282">
        <f>projkotlin_fannkuch[[#This Row],[runtime_end]]-projkotlin_fannkuch[[#This Row],[runtime_start]]</f>
        <v>182304</v>
      </c>
      <c r="K282">
        <f>projkotlin_fannkuch[[#This Row],[native_end]]-projkotlin_fannkuch[[#This Row],[native_start]]</f>
        <v>10000</v>
      </c>
      <c r="L282">
        <f>projkotlin_fannkuch[[#This Row],[pss_end]]-projkotlin_fannkuch[[#This Row],[pss_start]]</f>
        <v>298</v>
      </c>
    </row>
    <row r="283" spans="1:12" x14ac:dyDescent="0.3">
      <c r="A283">
        <v>281</v>
      </c>
      <c r="B283">
        <v>9839</v>
      </c>
      <c r="C283">
        <v>2416</v>
      </c>
      <c r="D283">
        <v>1439368</v>
      </c>
      <c r="E283">
        <v>1605288</v>
      </c>
      <c r="F283">
        <v>6511200</v>
      </c>
      <c r="G283">
        <v>6521088</v>
      </c>
      <c r="H283">
        <v>8395</v>
      </c>
      <c r="I283">
        <v>8693</v>
      </c>
      <c r="J283">
        <f>projkotlin_fannkuch[[#This Row],[runtime_end]]-projkotlin_fannkuch[[#This Row],[runtime_start]]</f>
        <v>165920</v>
      </c>
      <c r="K283">
        <f>projkotlin_fannkuch[[#This Row],[native_end]]-projkotlin_fannkuch[[#This Row],[native_start]]</f>
        <v>9888</v>
      </c>
      <c r="L283">
        <f>projkotlin_fannkuch[[#This Row],[pss_end]]-projkotlin_fannkuch[[#This Row],[pss_start]]</f>
        <v>298</v>
      </c>
    </row>
    <row r="284" spans="1:12" x14ac:dyDescent="0.3">
      <c r="A284">
        <v>282</v>
      </c>
      <c r="B284">
        <v>10007</v>
      </c>
      <c r="C284">
        <v>2389</v>
      </c>
      <c r="D284">
        <v>1439504</v>
      </c>
      <c r="E284">
        <v>1605424</v>
      </c>
      <c r="F284">
        <v>6510568</v>
      </c>
      <c r="G284">
        <v>6520312</v>
      </c>
      <c r="H284">
        <v>8387</v>
      </c>
      <c r="I284">
        <v>8689</v>
      </c>
      <c r="J284">
        <f>projkotlin_fannkuch[[#This Row],[runtime_end]]-projkotlin_fannkuch[[#This Row],[runtime_start]]</f>
        <v>165920</v>
      </c>
      <c r="K284">
        <f>projkotlin_fannkuch[[#This Row],[native_end]]-projkotlin_fannkuch[[#This Row],[native_start]]</f>
        <v>9744</v>
      </c>
      <c r="L284">
        <f>projkotlin_fannkuch[[#This Row],[pss_end]]-projkotlin_fannkuch[[#This Row],[pss_start]]</f>
        <v>302</v>
      </c>
    </row>
    <row r="285" spans="1:12" x14ac:dyDescent="0.3">
      <c r="A285">
        <v>283</v>
      </c>
      <c r="B285">
        <v>10179</v>
      </c>
      <c r="C285">
        <v>2399</v>
      </c>
      <c r="D285">
        <v>1439368</v>
      </c>
      <c r="E285">
        <v>1605288</v>
      </c>
      <c r="F285">
        <v>6510504</v>
      </c>
      <c r="G285">
        <v>6519496</v>
      </c>
      <c r="H285">
        <v>8395</v>
      </c>
      <c r="I285">
        <v>8693</v>
      </c>
      <c r="J285">
        <f>projkotlin_fannkuch[[#This Row],[runtime_end]]-projkotlin_fannkuch[[#This Row],[runtime_start]]</f>
        <v>165920</v>
      </c>
      <c r="K285">
        <f>projkotlin_fannkuch[[#This Row],[native_end]]-projkotlin_fannkuch[[#This Row],[native_start]]</f>
        <v>8992</v>
      </c>
      <c r="L285">
        <f>projkotlin_fannkuch[[#This Row],[pss_end]]-projkotlin_fannkuch[[#This Row],[pss_start]]</f>
        <v>298</v>
      </c>
    </row>
    <row r="286" spans="1:12" x14ac:dyDescent="0.3">
      <c r="A286">
        <v>284</v>
      </c>
      <c r="B286">
        <v>10280</v>
      </c>
      <c r="C286">
        <v>2427</v>
      </c>
      <c r="D286">
        <v>1439504</v>
      </c>
      <c r="E286">
        <v>1621808</v>
      </c>
      <c r="F286">
        <v>6512232</v>
      </c>
      <c r="G286">
        <v>6522104</v>
      </c>
      <c r="H286">
        <v>8403</v>
      </c>
      <c r="I286">
        <v>8705</v>
      </c>
      <c r="J286">
        <f>projkotlin_fannkuch[[#This Row],[runtime_end]]-projkotlin_fannkuch[[#This Row],[runtime_start]]</f>
        <v>182304</v>
      </c>
      <c r="K286">
        <f>projkotlin_fannkuch[[#This Row],[native_end]]-projkotlin_fannkuch[[#This Row],[native_start]]</f>
        <v>9872</v>
      </c>
      <c r="L286">
        <f>projkotlin_fannkuch[[#This Row],[pss_end]]-projkotlin_fannkuch[[#This Row],[pss_start]]</f>
        <v>302</v>
      </c>
    </row>
    <row r="287" spans="1:12" x14ac:dyDescent="0.3">
      <c r="A287">
        <v>285</v>
      </c>
      <c r="B287">
        <v>10447</v>
      </c>
      <c r="C287">
        <v>2383</v>
      </c>
      <c r="D287">
        <v>1422984</v>
      </c>
      <c r="E287">
        <v>1621672</v>
      </c>
      <c r="F287">
        <v>6511088</v>
      </c>
      <c r="G287">
        <v>6520080</v>
      </c>
      <c r="H287">
        <v>8391</v>
      </c>
      <c r="I287">
        <v>8697</v>
      </c>
      <c r="J287">
        <f>projkotlin_fannkuch[[#This Row],[runtime_end]]-projkotlin_fannkuch[[#This Row],[runtime_start]]</f>
        <v>198688</v>
      </c>
      <c r="K287">
        <f>projkotlin_fannkuch[[#This Row],[native_end]]-projkotlin_fannkuch[[#This Row],[native_start]]</f>
        <v>8992</v>
      </c>
      <c r="L287">
        <f>projkotlin_fannkuch[[#This Row],[pss_end]]-projkotlin_fannkuch[[#This Row],[pss_start]]</f>
        <v>306</v>
      </c>
    </row>
    <row r="288" spans="1:12" x14ac:dyDescent="0.3">
      <c r="A288">
        <v>286</v>
      </c>
      <c r="B288">
        <v>10609</v>
      </c>
      <c r="C288">
        <v>2390</v>
      </c>
      <c r="D288">
        <v>1423120</v>
      </c>
      <c r="E288">
        <v>1605424</v>
      </c>
      <c r="F288">
        <v>6510456</v>
      </c>
      <c r="G288">
        <v>6519560</v>
      </c>
      <c r="H288">
        <v>8395</v>
      </c>
      <c r="I288">
        <v>8693</v>
      </c>
      <c r="J288">
        <f>projkotlin_fannkuch[[#This Row],[runtime_end]]-projkotlin_fannkuch[[#This Row],[runtime_start]]</f>
        <v>182304</v>
      </c>
      <c r="K288">
        <f>projkotlin_fannkuch[[#This Row],[native_end]]-projkotlin_fannkuch[[#This Row],[native_start]]</f>
        <v>9104</v>
      </c>
      <c r="L288">
        <f>projkotlin_fannkuch[[#This Row],[pss_end]]-projkotlin_fannkuch[[#This Row],[pss_start]]</f>
        <v>298</v>
      </c>
    </row>
    <row r="289" spans="1:12" x14ac:dyDescent="0.3">
      <c r="A289">
        <v>287</v>
      </c>
      <c r="B289">
        <v>10776</v>
      </c>
      <c r="C289">
        <v>2436</v>
      </c>
      <c r="D289">
        <v>1439368</v>
      </c>
      <c r="E289">
        <v>1605288</v>
      </c>
      <c r="F289">
        <v>6512072</v>
      </c>
      <c r="G289">
        <v>6521848</v>
      </c>
      <c r="H289">
        <v>8395</v>
      </c>
      <c r="I289">
        <v>8693</v>
      </c>
      <c r="J289">
        <f>projkotlin_fannkuch[[#This Row],[runtime_end]]-projkotlin_fannkuch[[#This Row],[runtime_start]]</f>
        <v>165920</v>
      </c>
      <c r="K289">
        <f>projkotlin_fannkuch[[#This Row],[native_end]]-projkotlin_fannkuch[[#This Row],[native_start]]</f>
        <v>9776</v>
      </c>
      <c r="L289">
        <f>projkotlin_fannkuch[[#This Row],[pss_end]]-projkotlin_fannkuch[[#This Row],[pss_start]]</f>
        <v>298</v>
      </c>
    </row>
    <row r="290" spans="1:12" x14ac:dyDescent="0.3">
      <c r="A290">
        <v>288</v>
      </c>
      <c r="B290">
        <v>10943</v>
      </c>
      <c r="C290">
        <v>2429</v>
      </c>
      <c r="D290">
        <v>1423120</v>
      </c>
      <c r="E290">
        <v>1605424</v>
      </c>
      <c r="F290">
        <v>6513104</v>
      </c>
      <c r="G290">
        <v>6522992</v>
      </c>
      <c r="H290">
        <v>8410</v>
      </c>
      <c r="I290">
        <v>8708</v>
      </c>
      <c r="J290">
        <f>projkotlin_fannkuch[[#This Row],[runtime_end]]-projkotlin_fannkuch[[#This Row],[runtime_start]]</f>
        <v>182304</v>
      </c>
      <c r="K290">
        <f>projkotlin_fannkuch[[#This Row],[native_end]]-projkotlin_fannkuch[[#This Row],[native_start]]</f>
        <v>9888</v>
      </c>
      <c r="L290">
        <f>projkotlin_fannkuch[[#This Row],[pss_end]]-projkotlin_fannkuch[[#This Row],[pss_start]]</f>
        <v>298</v>
      </c>
    </row>
    <row r="291" spans="1:12" x14ac:dyDescent="0.3">
      <c r="A291">
        <v>289</v>
      </c>
      <c r="B291">
        <v>11103</v>
      </c>
      <c r="C291">
        <v>2405</v>
      </c>
      <c r="D291">
        <v>1423120</v>
      </c>
      <c r="E291">
        <v>1605424</v>
      </c>
      <c r="F291">
        <v>6512120</v>
      </c>
      <c r="G291">
        <v>6520744</v>
      </c>
      <c r="H291">
        <v>8407</v>
      </c>
      <c r="I291">
        <v>8705</v>
      </c>
      <c r="J291">
        <f>projkotlin_fannkuch[[#This Row],[runtime_end]]-projkotlin_fannkuch[[#This Row],[runtime_start]]</f>
        <v>182304</v>
      </c>
      <c r="K291">
        <f>projkotlin_fannkuch[[#This Row],[native_end]]-projkotlin_fannkuch[[#This Row],[native_start]]</f>
        <v>8624</v>
      </c>
      <c r="L291">
        <f>projkotlin_fannkuch[[#This Row],[pss_end]]-projkotlin_fannkuch[[#This Row],[pss_start]]</f>
        <v>298</v>
      </c>
    </row>
    <row r="292" spans="1:12" x14ac:dyDescent="0.3">
      <c r="A292">
        <v>290</v>
      </c>
      <c r="B292">
        <v>11267</v>
      </c>
      <c r="C292">
        <v>2466</v>
      </c>
      <c r="D292">
        <v>1439368</v>
      </c>
      <c r="E292">
        <v>1605288</v>
      </c>
      <c r="F292">
        <v>6510472</v>
      </c>
      <c r="G292">
        <v>6520360</v>
      </c>
      <c r="H292">
        <v>8397</v>
      </c>
      <c r="I292">
        <v>8695</v>
      </c>
      <c r="J292">
        <f>projkotlin_fannkuch[[#This Row],[runtime_end]]-projkotlin_fannkuch[[#This Row],[runtime_start]]</f>
        <v>165920</v>
      </c>
      <c r="K292">
        <f>projkotlin_fannkuch[[#This Row],[native_end]]-projkotlin_fannkuch[[#This Row],[native_start]]</f>
        <v>9888</v>
      </c>
      <c r="L292">
        <f>projkotlin_fannkuch[[#This Row],[pss_end]]-projkotlin_fannkuch[[#This Row],[pss_start]]</f>
        <v>298</v>
      </c>
    </row>
    <row r="293" spans="1:12" x14ac:dyDescent="0.3">
      <c r="A293">
        <v>291</v>
      </c>
      <c r="B293">
        <v>11431</v>
      </c>
      <c r="C293">
        <v>2431</v>
      </c>
      <c r="D293">
        <v>1423120</v>
      </c>
      <c r="E293">
        <v>1605424</v>
      </c>
      <c r="F293">
        <v>6512120</v>
      </c>
      <c r="G293">
        <v>6522232</v>
      </c>
      <c r="H293">
        <v>8409</v>
      </c>
      <c r="I293">
        <v>8707</v>
      </c>
      <c r="J293">
        <f>projkotlin_fannkuch[[#This Row],[runtime_end]]-projkotlin_fannkuch[[#This Row],[runtime_start]]</f>
        <v>182304</v>
      </c>
      <c r="K293">
        <f>projkotlin_fannkuch[[#This Row],[native_end]]-projkotlin_fannkuch[[#This Row],[native_start]]</f>
        <v>10112</v>
      </c>
      <c r="L293">
        <f>projkotlin_fannkuch[[#This Row],[pss_end]]-projkotlin_fannkuch[[#This Row],[pss_start]]</f>
        <v>298</v>
      </c>
    </row>
    <row r="294" spans="1:12" x14ac:dyDescent="0.3">
      <c r="A294">
        <v>292</v>
      </c>
      <c r="B294">
        <v>11593</v>
      </c>
      <c r="C294">
        <v>2403</v>
      </c>
      <c r="D294">
        <v>1423120</v>
      </c>
      <c r="E294">
        <v>1605424</v>
      </c>
      <c r="F294">
        <v>6512120</v>
      </c>
      <c r="G294">
        <v>6521224</v>
      </c>
      <c r="H294">
        <v>8409</v>
      </c>
      <c r="I294">
        <v>8707</v>
      </c>
      <c r="J294">
        <f>projkotlin_fannkuch[[#This Row],[runtime_end]]-projkotlin_fannkuch[[#This Row],[runtime_start]]</f>
        <v>182304</v>
      </c>
      <c r="K294">
        <f>projkotlin_fannkuch[[#This Row],[native_end]]-projkotlin_fannkuch[[#This Row],[native_start]]</f>
        <v>9104</v>
      </c>
      <c r="L294">
        <f>projkotlin_fannkuch[[#This Row],[pss_end]]-projkotlin_fannkuch[[#This Row],[pss_start]]</f>
        <v>298</v>
      </c>
    </row>
    <row r="295" spans="1:12" x14ac:dyDescent="0.3">
      <c r="A295">
        <v>293</v>
      </c>
      <c r="B295">
        <v>11756</v>
      </c>
      <c r="C295">
        <v>2409</v>
      </c>
      <c r="D295">
        <v>1439368</v>
      </c>
      <c r="E295">
        <v>1605288</v>
      </c>
      <c r="F295">
        <v>6512072</v>
      </c>
      <c r="G295">
        <v>6522440</v>
      </c>
      <c r="H295">
        <v>8403</v>
      </c>
      <c r="I295">
        <v>8701</v>
      </c>
      <c r="J295">
        <f>projkotlin_fannkuch[[#This Row],[runtime_end]]-projkotlin_fannkuch[[#This Row],[runtime_start]]</f>
        <v>165920</v>
      </c>
      <c r="K295">
        <f>projkotlin_fannkuch[[#This Row],[native_end]]-projkotlin_fannkuch[[#This Row],[native_start]]</f>
        <v>10368</v>
      </c>
      <c r="L295">
        <f>projkotlin_fannkuch[[#This Row],[pss_end]]-projkotlin_fannkuch[[#This Row],[pss_start]]</f>
        <v>298</v>
      </c>
    </row>
    <row r="296" spans="1:12" x14ac:dyDescent="0.3">
      <c r="A296">
        <v>294</v>
      </c>
      <c r="B296">
        <v>11920</v>
      </c>
      <c r="C296">
        <v>2423</v>
      </c>
      <c r="D296">
        <v>1423120</v>
      </c>
      <c r="E296">
        <v>1621808</v>
      </c>
      <c r="F296">
        <v>6512120</v>
      </c>
      <c r="G296">
        <v>6521784</v>
      </c>
      <c r="H296">
        <v>8411</v>
      </c>
      <c r="I296">
        <v>8709</v>
      </c>
      <c r="J296">
        <f>projkotlin_fannkuch[[#This Row],[runtime_end]]-projkotlin_fannkuch[[#This Row],[runtime_start]]</f>
        <v>198688</v>
      </c>
      <c r="K296">
        <f>projkotlin_fannkuch[[#This Row],[native_end]]-projkotlin_fannkuch[[#This Row],[native_start]]</f>
        <v>9664</v>
      </c>
      <c r="L296">
        <f>projkotlin_fannkuch[[#This Row],[pss_end]]-projkotlin_fannkuch[[#This Row],[pss_start]]</f>
        <v>298</v>
      </c>
    </row>
    <row r="297" spans="1:12" x14ac:dyDescent="0.3">
      <c r="A297">
        <v>295</v>
      </c>
      <c r="B297">
        <v>12087</v>
      </c>
      <c r="C297">
        <v>2405</v>
      </c>
      <c r="D297">
        <v>1439504</v>
      </c>
      <c r="E297">
        <v>1605424</v>
      </c>
      <c r="F297">
        <v>6509728</v>
      </c>
      <c r="G297">
        <v>6519248</v>
      </c>
      <c r="H297">
        <v>8395</v>
      </c>
      <c r="I297">
        <v>8701</v>
      </c>
      <c r="J297">
        <f>projkotlin_fannkuch[[#This Row],[runtime_end]]-projkotlin_fannkuch[[#This Row],[runtime_start]]</f>
        <v>165920</v>
      </c>
      <c r="K297">
        <f>projkotlin_fannkuch[[#This Row],[native_end]]-projkotlin_fannkuch[[#This Row],[native_start]]</f>
        <v>9520</v>
      </c>
      <c r="L297">
        <f>projkotlin_fannkuch[[#This Row],[pss_end]]-projkotlin_fannkuch[[#This Row],[pss_start]]</f>
        <v>306</v>
      </c>
    </row>
    <row r="298" spans="1:12" x14ac:dyDescent="0.3">
      <c r="A298">
        <v>296</v>
      </c>
      <c r="B298">
        <v>12259</v>
      </c>
      <c r="C298">
        <v>2400</v>
      </c>
      <c r="D298">
        <v>1423120</v>
      </c>
      <c r="E298">
        <v>1605424</v>
      </c>
      <c r="F298">
        <v>6513136</v>
      </c>
      <c r="G298">
        <v>6523280</v>
      </c>
      <c r="H298">
        <v>8414</v>
      </c>
      <c r="I298">
        <v>8700</v>
      </c>
      <c r="J298">
        <f>projkotlin_fannkuch[[#This Row],[runtime_end]]-projkotlin_fannkuch[[#This Row],[runtime_start]]</f>
        <v>182304</v>
      </c>
      <c r="K298">
        <f>projkotlin_fannkuch[[#This Row],[native_end]]-projkotlin_fannkuch[[#This Row],[native_start]]</f>
        <v>10144</v>
      </c>
      <c r="L298">
        <f>projkotlin_fannkuch[[#This Row],[pss_end]]-projkotlin_fannkuch[[#This Row],[pss_start]]</f>
        <v>286</v>
      </c>
    </row>
    <row r="299" spans="1:12" x14ac:dyDescent="0.3">
      <c r="A299">
        <v>297</v>
      </c>
      <c r="B299">
        <v>12426</v>
      </c>
      <c r="C299">
        <v>2398</v>
      </c>
      <c r="D299">
        <v>1422984</v>
      </c>
      <c r="E299">
        <v>1605288</v>
      </c>
      <c r="F299">
        <v>6511992</v>
      </c>
      <c r="G299">
        <v>6520952</v>
      </c>
      <c r="H299">
        <v>8403</v>
      </c>
      <c r="I299">
        <v>8689</v>
      </c>
      <c r="J299">
        <f>projkotlin_fannkuch[[#This Row],[runtime_end]]-projkotlin_fannkuch[[#This Row],[runtime_start]]</f>
        <v>182304</v>
      </c>
      <c r="K299">
        <f>projkotlin_fannkuch[[#This Row],[native_end]]-projkotlin_fannkuch[[#This Row],[native_start]]</f>
        <v>8960</v>
      </c>
      <c r="L299">
        <f>projkotlin_fannkuch[[#This Row],[pss_end]]-projkotlin_fannkuch[[#This Row],[pss_start]]</f>
        <v>286</v>
      </c>
    </row>
    <row r="300" spans="1:12" x14ac:dyDescent="0.3">
      <c r="A300">
        <v>298</v>
      </c>
      <c r="B300">
        <v>12610</v>
      </c>
      <c r="C300">
        <v>2368</v>
      </c>
      <c r="D300">
        <v>1422984</v>
      </c>
      <c r="E300">
        <v>1621672</v>
      </c>
      <c r="F300">
        <v>6511120</v>
      </c>
      <c r="G300">
        <v>6520112</v>
      </c>
      <c r="H300">
        <v>8367</v>
      </c>
      <c r="I300">
        <v>8667</v>
      </c>
      <c r="J300">
        <f>projkotlin_fannkuch[[#This Row],[runtime_end]]-projkotlin_fannkuch[[#This Row],[runtime_start]]</f>
        <v>198688</v>
      </c>
      <c r="K300">
        <f>projkotlin_fannkuch[[#This Row],[native_end]]-projkotlin_fannkuch[[#This Row],[native_start]]</f>
        <v>8992</v>
      </c>
      <c r="L300">
        <f>projkotlin_fannkuch[[#This Row],[pss_end]]-projkotlin_fannkuch[[#This Row],[pss_start]]</f>
        <v>300</v>
      </c>
    </row>
    <row r="301" spans="1:12" x14ac:dyDescent="0.3">
      <c r="A301">
        <v>299</v>
      </c>
      <c r="B301">
        <v>12790</v>
      </c>
      <c r="C301">
        <v>2373</v>
      </c>
      <c r="D301">
        <v>1439504</v>
      </c>
      <c r="E301">
        <v>1605424</v>
      </c>
      <c r="F301">
        <v>6513248</v>
      </c>
      <c r="G301">
        <v>6522944</v>
      </c>
      <c r="H301">
        <v>8375</v>
      </c>
      <c r="I301">
        <v>8663</v>
      </c>
      <c r="J301">
        <f>projkotlin_fannkuch[[#This Row],[runtime_end]]-projkotlin_fannkuch[[#This Row],[runtime_start]]</f>
        <v>165920</v>
      </c>
      <c r="K301">
        <f>projkotlin_fannkuch[[#This Row],[native_end]]-projkotlin_fannkuch[[#This Row],[native_start]]</f>
        <v>9696</v>
      </c>
      <c r="L301">
        <f>projkotlin_fannkuch[[#This Row],[pss_end]]-projkotlin_fannkuch[[#This Row],[pss_start]]</f>
        <v>288</v>
      </c>
    </row>
    <row r="302" spans="1:12" x14ac:dyDescent="0.3">
      <c r="A302">
        <v>300</v>
      </c>
      <c r="B302">
        <v>12952</v>
      </c>
      <c r="C302">
        <v>2414</v>
      </c>
      <c r="D302">
        <v>1439720</v>
      </c>
      <c r="E302">
        <v>1605640</v>
      </c>
      <c r="F302">
        <v>6510488</v>
      </c>
      <c r="G302">
        <v>6520008</v>
      </c>
      <c r="H302">
        <v>8363</v>
      </c>
      <c r="I302">
        <v>8654</v>
      </c>
      <c r="J302">
        <f>projkotlin_fannkuch[[#This Row],[runtime_end]]-projkotlin_fannkuch[[#This Row],[runtime_start]]</f>
        <v>165920</v>
      </c>
      <c r="K302">
        <f>projkotlin_fannkuch[[#This Row],[native_end]]-projkotlin_fannkuch[[#This Row],[native_start]]</f>
        <v>9520</v>
      </c>
      <c r="L302">
        <f>projkotlin_fannkuch[[#This Row],[pss_end]]-projkotlin_fannkuch[[#This Row],[pss_start]]</f>
        <v>291</v>
      </c>
    </row>
    <row r="303" spans="1:12" x14ac:dyDescent="0.3">
      <c r="A303">
        <v>301</v>
      </c>
      <c r="B303">
        <v>13126</v>
      </c>
      <c r="C303">
        <v>2423</v>
      </c>
      <c r="D303">
        <v>1423120</v>
      </c>
      <c r="E303">
        <v>1605424</v>
      </c>
      <c r="F303">
        <v>6512184</v>
      </c>
      <c r="G303">
        <v>6522328</v>
      </c>
      <c r="H303">
        <v>8376</v>
      </c>
      <c r="I303">
        <v>8663</v>
      </c>
      <c r="J303">
        <f>projkotlin_fannkuch[[#This Row],[runtime_end]]-projkotlin_fannkuch[[#This Row],[runtime_start]]</f>
        <v>182304</v>
      </c>
      <c r="K303">
        <f>projkotlin_fannkuch[[#This Row],[native_end]]-projkotlin_fannkuch[[#This Row],[native_start]]</f>
        <v>10144</v>
      </c>
      <c r="L303">
        <f>projkotlin_fannkuch[[#This Row],[pss_end]]-projkotlin_fannkuch[[#This Row],[pss_start]]</f>
        <v>287</v>
      </c>
    </row>
    <row r="304" spans="1:12" x14ac:dyDescent="0.3">
      <c r="A304">
        <v>302</v>
      </c>
      <c r="B304">
        <v>13267</v>
      </c>
      <c r="C304">
        <v>2397</v>
      </c>
      <c r="D304">
        <v>1423120</v>
      </c>
      <c r="E304">
        <v>1621808</v>
      </c>
      <c r="F304">
        <v>6512184</v>
      </c>
      <c r="G304">
        <v>6521400</v>
      </c>
      <c r="H304">
        <v>8371</v>
      </c>
      <c r="I304">
        <v>8662</v>
      </c>
      <c r="J304">
        <f>projkotlin_fannkuch[[#This Row],[runtime_end]]-projkotlin_fannkuch[[#This Row],[runtime_start]]</f>
        <v>198688</v>
      </c>
      <c r="K304">
        <f>projkotlin_fannkuch[[#This Row],[native_end]]-projkotlin_fannkuch[[#This Row],[native_start]]</f>
        <v>9216</v>
      </c>
      <c r="L304">
        <f>projkotlin_fannkuch[[#This Row],[pss_end]]-projkotlin_fannkuch[[#This Row],[pss_start]]</f>
        <v>291</v>
      </c>
    </row>
    <row r="305" spans="1:12" x14ac:dyDescent="0.3">
      <c r="A305">
        <v>303</v>
      </c>
      <c r="B305">
        <v>13422</v>
      </c>
      <c r="C305">
        <v>2464</v>
      </c>
      <c r="D305">
        <v>1439368</v>
      </c>
      <c r="E305">
        <v>1621672</v>
      </c>
      <c r="F305">
        <v>6512168</v>
      </c>
      <c r="G305">
        <v>6521272</v>
      </c>
      <c r="H305">
        <v>8363</v>
      </c>
      <c r="I305">
        <v>8658</v>
      </c>
      <c r="J305">
        <f>projkotlin_fannkuch[[#This Row],[runtime_end]]-projkotlin_fannkuch[[#This Row],[runtime_start]]</f>
        <v>182304</v>
      </c>
      <c r="K305">
        <f>projkotlin_fannkuch[[#This Row],[native_end]]-projkotlin_fannkuch[[#This Row],[native_start]]</f>
        <v>9104</v>
      </c>
      <c r="L305">
        <f>projkotlin_fannkuch[[#This Row],[pss_end]]-projkotlin_fannkuch[[#This Row],[pss_start]]</f>
        <v>295</v>
      </c>
    </row>
    <row r="306" spans="1:12" x14ac:dyDescent="0.3">
      <c r="A306">
        <v>304</v>
      </c>
      <c r="B306">
        <v>13602</v>
      </c>
      <c r="C306">
        <v>2404</v>
      </c>
      <c r="D306">
        <v>1439368</v>
      </c>
      <c r="E306">
        <v>1605288</v>
      </c>
      <c r="F306">
        <v>6512104</v>
      </c>
      <c r="G306">
        <v>6521928</v>
      </c>
      <c r="H306">
        <v>8367</v>
      </c>
      <c r="I306">
        <v>8646</v>
      </c>
      <c r="J306">
        <f>projkotlin_fannkuch[[#This Row],[runtime_end]]-projkotlin_fannkuch[[#This Row],[runtime_start]]</f>
        <v>165920</v>
      </c>
      <c r="K306">
        <f>projkotlin_fannkuch[[#This Row],[native_end]]-projkotlin_fannkuch[[#This Row],[native_start]]</f>
        <v>9824</v>
      </c>
      <c r="L306">
        <f>projkotlin_fannkuch[[#This Row],[pss_end]]-projkotlin_fannkuch[[#This Row],[pss_start]]</f>
        <v>279</v>
      </c>
    </row>
    <row r="307" spans="1:12" x14ac:dyDescent="0.3">
      <c r="A307">
        <v>305</v>
      </c>
      <c r="B307">
        <v>13783</v>
      </c>
      <c r="C307">
        <v>2480</v>
      </c>
      <c r="D307">
        <v>1422984</v>
      </c>
      <c r="E307">
        <v>1605288</v>
      </c>
      <c r="F307">
        <v>6510216</v>
      </c>
      <c r="G307">
        <v>6519992</v>
      </c>
      <c r="H307">
        <v>8354</v>
      </c>
      <c r="I307">
        <v>8648</v>
      </c>
      <c r="J307">
        <f>projkotlin_fannkuch[[#This Row],[runtime_end]]-projkotlin_fannkuch[[#This Row],[runtime_start]]</f>
        <v>182304</v>
      </c>
      <c r="K307">
        <f>projkotlin_fannkuch[[#This Row],[native_end]]-projkotlin_fannkuch[[#This Row],[native_start]]</f>
        <v>9776</v>
      </c>
      <c r="L307">
        <f>projkotlin_fannkuch[[#This Row],[pss_end]]-projkotlin_fannkuch[[#This Row],[pss_start]]</f>
        <v>294</v>
      </c>
    </row>
    <row r="308" spans="1:12" x14ac:dyDescent="0.3">
      <c r="A308">
        <v>306</v>
      </c>
      <c r="B308">
        <v>13952</v>
      </c>
      <c r="C308">
        <v>2441</v>
      </c>
      <c r="D308">
        <v>1423120</v>
      </c>
      <c r="E308">
        <v>1621808</v>
      </c>
      <c r="F308">
        <v>6512216</v>
      </c>
      <c r="G308">
        <v>6521944</v>
      </c>
      <c r="H308">
        <v>8382</v>
      </c>
      <c r="I308">
        <v>8672</v>
      </c>
      <c r="J308">
        <f>projkotlin_fannkuch[[#This Row],[runtime_end]]-projkotlin_fannkuch[[#This Row],[runtime_start]]</f>
        <v>198688</v>
      </c>
      <c r="K308">
        <f>projkotlin_fannkuch[[#This Row],[native_end]]-projkotlin_fannkuch[[#This Row],[native_start]]</f>
        <v>9728</v>
      </c>
      <c r="L308">
        <f>projkotlin_fannkuch[[#This Row],[pss_end]]-projkotlin_fannkuch[[#This Row],[pss_start]]</f>
        <v>290</v>
      </c>
    </row>
    <row r="309" spans="1:12" x14ac:dyDescent="0.3">
      <c r="A309">
        <v>307</v>
      </c>
      <c r="B309">
        <v>14115</v>
      </c>
      <c r="C309">
        <v>2406</v>
      </c>
      <c r="D309">
        <v>1423120</v>
      </c>
      <c r="E309">
        <v>1605424</v>
      </c>
      <c r="F309">
        <v>6513136</v>
      </c>
      <c r="G309">
        <v>6523056</v>
      </c>
      <c r="H309">
        <v>8378</v>
      </c>
      <c r="I309">
        <v>8665</v>
      </c>
      <c r="J309">
        <f>projkotlin_fannkuch[[#This Row],[runtime_end]]-projkotlin_fannkuch[[#This Row],[runtime_start]]</f>
        <v>182304</v>
      </c>
      <c r="K309">
        <f>projkotlin_fannkuch[[#This Row],[native_end]]-projkotlin_fannkuch[[#This Row],[native_start]]</f>
        <v>9920</v>
      </c>
      <c r="L309">
        <f>projkotlin_fannkuch[[#This Row],[pss_end]]-projkotlin_fannkuch[[#This Row],[pss_start]]</f>
        <v>287</v>
      </c>
    </row>
    <row r="310" spans="1:12" x14ac:dyDescent="0.3">
      <c r="A310">
        <v>308</v>
      </c>
      <c r="B310">
        <v>14290</v>
      </c>
      <c r="C310">
        <v>2472</v>
      </c>
      <c r="D310">
        <v>1423120</v>
      </c>
      <c r="E310">
        <v>1621808</v>
      </c>
      <c r="F310">
        <v>6512152</v>
      </c>
      <c r="G310">
        <v>6522152</v>
      </c>
      <c r="H310">
        <v>8378</v>
      </c>
      <c r="I310">
        <v>8664</v>
      </c>
      <c r="J310">
        <f>projkotlin_fannkuch[[#This Row],[runtime_end]]-projkotlin_fannkuch[[#This Row],[runtime_start]]</f>
        <v>198688</v>
      </c>
      <c r="K310">
        <f>projkotlin_fannkuch[[#This Row],[native_end]]-projkotlin_fannkuch[[#This Row],[native_start]]</f>
        <v>10000</v>
      </c>
      <c r="L310">
        <f>projkotlin_fannkuch[[#This Row],[pss_end]]-projkotlin_fannkuch[[#This Row],[pss_start]]</f>
        <v>286</v>
      </c>
    </row>
    <row r="311" spans="1:12" x14ac:dyDescent="0.3">
      <c r="A311">
        <v>309</v>
      </c>
      <c r="B311">
        <v>14455</v>
      </c>
      <c r="C311">
        <v>2421</v>
      </c>
      <c r="D311">
        <v>1422984</v>
      </c>
      <c r="E311">
        <v>1605288</v>
      </c>
      <c r="F311">
        <v>6511992</v>
      </c>
      <c r="G311">
        <v>6521880</v>
      </c>
      <c r="H311">
        <v>8370</v>
      </c>
      <c r="I311">
        <v>8656</v>
      </c>
      <c r="J311">
        <f>projkotlin_fannkuch[[#This Row],[runtime_end]]-projkotlin_fannkuch[[#This Row],[runtime_start]]</f>
        <v>182304</v>
      </c>
      <c r="K311">
        <f>projkotlin_fannkuch[[#This Row],[native_end]]-projkotlin_fannkuch[[#This Row],[native_start]]</f>
        <v>9888</v>
      </c>
      <c r="L311">
        <f>projkotlin_fannkuch[[#This Row],[pss_end]]-projkotlin_fannkuch[[#This Row],[pss_start]]</f>
        <v>286</v>
      </c>
    </row>
    <row r="312" spans="1:12" x14ac:dyDescent="0.3">
      <c r="A312">
        <v>310</v>
      </c>
      <c r="B312">
        <v>14621</v>
      </c>
      <c r="C312">
        <v>2388</v>
      </c>
      <c r="D312">
        <v>1423120</v>
      </c>
      <c r="E312">
        <v>1605424</v>
      </c>
      <c r="F312">
        <v>6513136</v>
      </c>
      <c r="G312">
        <v>6522608</v>
      </c>
      <c r="H312">
        <v>8382</v>
      </c>
      <c r="I312">
        <v>8669</v>
      </c>
      <c r="J312">
        <f>projkotlin_fannkuch[[#This Row],[runtime_end]]-projkotlin_fannkuch[[#This Row],[runtime_start]]</f>
        <v>182304</v>
      </c>
      <c r="K312">
        <f>projkotlin_fannkuch[[#This Row],[native_end]]-projkotlin_fannkuch[[#This Row],[native_start]]</f>
        <v>9472</v>
      </c>
      <c r="L312">
        <f>projkotlin_fannkuch[[#This Row],[pss_end]]-projkotlin_fannkuch[[#This Row],[pss_start]]</f>
        <v>287</v>
      </c>
    </row>
    <row r="313" spans="1:12" x14ac:dyDescent="0.3">
      <c r="A313">
        <v>311</v>
      </c>
      <c r="B313">
        <v>14783</v>
      </c>
      <c r="C313">
        <v>2451</v>
      </c>
      <c r="D313">
        <v>1423120</v>
      </c>
      <c r="E313">
        <v>1621808</v>
      </c>
      <c r="F313">
        <v>6512296</v>
      </c>
      <c r="G313">
        <v>6521960</v>
      </c>
      <c r="H313">
        <v>8384</v>
      </c>
      <c r="I313">
        <v>8671</v>
      </c>
      <c r="J313">
        <f>projkotlin_fannkuch[[#This Row],[runtime_end]]-projkotlin_fannkuch[[#This Row],[runtime_start]]</f>
        <v>198688</v>
      </c>
      <c r="K313">
        <f>projkotlin_fannkuch[[#This Row],[native_end]]-projkotlin_fannkuch[[#This Row],[native_start]]</f>
        <v>9664</v>
      </c>
      <c r="L313">
        <f>projkotlin_fannkuch[[#This Row],[pss_end]]-projkotlin_fannkuch[[#This Row],[pss_start]]</f>
        <v>287</v>
      </c>
    </row>
    <row r="314" spans="1:12" x14ac:dyDescent="0.3">
      <c r="A314">
        <v>312</v>
      </c>
      <c r="B314">
        <v>14943</v>
      </c>
      <c r="C314">
        <v>2401</v>
      </c>
      <c r="D314">
        <v>1423120</v>
      </c>
      <c r="E314">
        <v>1605424</v>
      </c>
      <c r="F314">
        <v>6509616</v>
      </c>
      <c r="G314">
        <v>6519248</v>
      </c>
      <c r="H314">
        <v>8364</v>
      </c>
      <c r="I314">
        <v>8656</v>
      </c>
      <c r="J314">
        <f>projkotlin_fannkuch[[#This Row],[runtime_end]]-projkotlin_fannkuch[[#This Row],[runtime_start]]</f>
        <v>182304</v>
      </c>
      <c r="K314">
        <f>projkotlin_fannkuch[[#This Row],[native_end]]-projkotlin_fannkuch[[#This Row],[native_start]]</f>
        <v>9632</v>
      </c>
      <c r="L314">
        <f>projkotlin_fannkuch[[#This Row],[pss_end]]-projkotlin_fannkuch[[#This Row],[pss_start]]</f>
        <v>292</v>
      </c>
    </row>
    <row r="315" spans="1:12" x14ac:dyDescent="0.3">
      <c r="A315">
        <v>313</v>
      </c>
      <c r="B315">
        <v>15043</v>
      </c>
      <c r="C315">
        <v>2405</v>
      </c>
      <c r="D315">
        <v>1422984</v>
      </c>
      <c r="E315">
        <v>1605288</v>
      </c>
      <c r="F315">
        <v>6512024</v>
      </c>
      <c r="G315">
        <v>6520904</v>
      </c>
      <c r="H315">
        <v>8372</v>
      </c>
      <c r="I315">
        <v>8659</v>
      </c>
      <c r="J315">
        <f>projkotlin_fannkuch[[#This Row],[runtime_end]]-projkotlin_fannkuch[[#This Row],[runtime_start]]</f>
        <v>182304</v>
      </c>
      <c r="K315">
        <f>projkotlin_fannkuch[[#This Row],[native_end]]-projkotlin_fannkuch[[#This Row],[native_start]]</f>
        <v>8880</v>
      </c>
      <c r="L315">
        <f>projkotlin_fannkuch[[#This Row],[pss_end]]-projkotlin_fannkuch[[#This Row],[pss_start]]</f>
        <v>287</v>
      </c>
    </row>
    <row r="316" spans="1:12" x14ac:dyDescent="0.3">
      <c r="A316">
        <v>314</v>
      </c>
      <c r="B316">
        <v>15202</v>
      </c>
      <c r="C316">
        <v>2499</v>
      </c>
      <c r="D316">
        <v>1423120</v>
      </c>
      <c r="E316">
        <v>1605424</v>
      </c>
      <c r="F316">
        <v>6512152</v>
      </c>
      <c r="G316">
        <v>6522152</v>
      </c>
      <c r="H316">
        <v>8378</v>
      </c>
      <c r="I316">
        <v>8665</v>
      </c>
      <c r="J316">
        <f>projkotlin_fannkuch[[#This Row],[runtime_end]]-projkotlin_fannkuch[[#This Row],[runtime_start]]</f>
        <v>182304</v>
      </c>
      <c r="K316">
        <f>projkotlin_fannkuch[[#This Row],[native_end]]-projkotlin_fannkuch[[#This Row],[native_start]]</f>
        <v>10000</v>
      </c>
      <c r="L316">
        <f>projkotlin_fannkuch[[#This Row],[pss_end]]-projkotlin_fannkuch[[#This Row],[pss_start]]</f>
        <v>287</v>
      </c>
    </row>
    <row r="317" spans="1:12" x14ac:dyDescent="0.3">
      <c r="A317">
        <v>315</v>
      </c>
      <c r="B317">
        <v>15370</v>
      </c>
      <c r="C317">
        <v>2405</v>
      </c>
      <c r="D317">
        <v>1422984</v>
      </c>
      <c r="E317">
        <v>1621680</v>
      </c>
      <c r="F317">
        <v>6511992</v>
      </c>
      <c r="G317">
        <v>6521768</v>
      </c>
      <c r="H317">
        <v>8374</v>
      </c>
      <c r="I317">
        <v>8673</v>
      </c>
      <c r="J317">
        <f>projkotlin_fannkuch[[#This Row],[runtime_end]]-projkotlin_fannkuch[[#This Row],[runtime_start]]</f>
        <v>198696</v>
      </c>
      <c r="K317">
        <f>projkotlin_fannkuch[[#This Row],[native_end]]-projkotlin_fannkuch[[#This Row],[native_start]]</f>
        <v>9776</v>
      </c>
      <c r="L317">
        <f>projkotlin_fannkuch[[#This Row],[pss_end]]-projkotlin_fannkuch[[#This Row],[pss_start]]</f>
        <v>299</v>
      </c>
    </row>
    <row r="318" spans="1:12" x14ac:dyDescent="0.3">
      <c r="A318">
        <v>316</v>
      </c>
      <c r="B318">
        <v>15533</v>
      </c>
      <c r="C318">
        <v>2439</v>
      </c>
      <c r="D318">
        <v>1423120</v>
      </c>
      <c r="E318">
        <v>1621808</v>
      </c>
      <c r="F318">
        <v>6513136</v>
      </c>
      <c r="G318">
        <v>6523232</v>
      </c>
      <c r="H318">
        <v>8383</v>
      </c>
      <c r="I318">
        <v>8675</v>
      </c>
      <c r="J318">
        <f>projkotlin_fannkuch[[#This Row],[runtime_end]]-projkotlin_fannkuch[[#This Row],[runtime_start]]</f>
        <v>198688</v>
      </c>
      <c r="K318">
        <f>projkotlin_fannkuch[[#This Row],[native_end]]-projkotlin_fannkuch[[#This Row],[native_start]]</f>
        <v>10096</v>
      </c>
      <c r="L318">
        <f>projkotlin_fannkuch[[#This Row],[pss_end]]-projkotlin_fannkuch[[#This Row],[pss_start]]</f>
        <v>292</v>
      </c>
    </row>
    <row r="319" spans="1:12" x14ac:dyDescent="0.3">
      <c r="A319">
        <v>317</v>
      </c>
      <c r="B319">
        <v>15704</v>
      </c>
      <c r="C319">
        <v>2409</v>
      </c>
      <c r="D319">
        <v>1422984</v>
      </c>
      <c r="E319">
        <v>1621672</v>
      </c>
      <c r="F319">
        <v>6511992</v>
      </c>
      <c r="G319">
        <v>6520616</v>
      </c>
      <c r="H319">
        <v>8377</v>
      </c>
      <c r="I319">
        <v>8676</v>
      </c>
      <c r="J319">
        <f>projkotlin_fannkuch[[#This Row],[runtime_end]]-projkotlin_fannkuch[[#This Row],[runtime_start]]</f>
        <v>198688</v>
      </c>
      <c r="K319">
        <f>projkotlin_fannkuch[[#This Row],[native_end]]-projkotlin_fannkuch[[#This Row],[native_start]]</f>
        <v>8624</v>
      </c>
      <c r="L319">
        <f>projkotlin_fannkuch[[#This Row],[pss_end]]-projkotlin_fannkuch[[#This Row],[pss_start]]</f>
        <v>299</v>
      </c>
    </row>
    <row r="320" spans="1:12" x14ac:dyDescent="0.3">
      <c r="A320">
        <v>318</v>
      </c>
      <c r="B320">
        <v>15867</v>
      </c>
      <c r="C320">
        <v>2447</v>
      </c>
      <c r="D320">
        <v>1423120</v>
      </c>
      <c r="E320">
        <v>1621808</v>
      </c>
      <c r="F320">
        <v>6512152</v>
      </c>
      <c r="G320">
        <v>6521992</v>
      </c>
      <c r="H320">
        <v>8385</v>
      </c>
      <c r="I320">
        <v>8676</v>
      </c>
      <c r="J320">
        <f>projkotlin_fannkuch[[#This Row],[runtime_end]]-projkotlin_fannkuch[[#This Row],[runtime_start]]</f>
        <v>198688</v>
      </c>
      <c r="K320">
        <f>projkotlin_fannkuch[[#This Row],[native_end]]-projkotlin_fannkuch[[#This Row],[native_start]]</f>
        <v>9840</v>
      </c>
      <c r="L320">
        <f>projkotlin_fannkuch[[#This Row],[pss_end]]-projkotlin_fannkuch[[#This Row],[pss_start]]</f>
        <v>291</v>
      </c>
    </row>
    <row r="321" spans="1:12" x14ac:dyDescent="0.3">
      <c r="A321">
        <v>319</v>
      </c>
      <c r="B321">
        <v>16032</v>
      </c>
      <c r="C321">
        <v>2368</v>
      </c>
      <c r="D321">
        <v>1439504</v>
      </c>
      <c r="E321">
        <v>1605424</v>
      </c>
      <c r="F321">
        <v>6513248</v>
      </c>
      <c r="G321">
        <v>6523280</v>
      </c>
      <c r="H321">
        <v>8389</v>
      </c>
      <c r="I321">
        <v>8677</v>
      </c>
      <c r="J321">
        <f>projkotlin_fannkuch[[#This Row],[runtime_end]]-projkotlin_fannkuch[[#This Row],[runtime_start]]</f>
        <v>165920</v>
      </c>
      <c r="K321">
        <f>projkotlin_fannkuch[[#This Row],[native_end]]-projkotlin_fannkuch[[#This Row],[native_start]]</f>
        <v>10032</v>
      </c>
      <c r="L321">
        <f>projkotlin_fannkuch[[#This Row],[pss_end]]-projkotlin_fannkuch[[#This Row],[pss_start]]</f>
        <v>288</v>
      </c>
    </row>
    <row r="322" spans="1:12" x14ac:dyDescent="0.3">
      <c r="A322">
        <v>320</v>
      </c>
      <c r="B322">
        <v>16195</v>
      </c>
      <c r="C322">
        <v>2405</v>
      </c>
      <c r="D322">
        <v>1423120</v>
      </c>
      <c r="E322">
        <v>1605424</v>
      </c>
      <c r="F322">
        <v>6513200</v>
      </c>
      <c r="G322">
        <v>6523200</v>
      </c>
      <c r="H322">
        <v>8385</v>
      </c>
      <c r="I322">
        <v>8673</v>
      </c>
      <c r="J322">
        <f>projkotlin_fannkuch[[#This Row],[runtime_end]]-projkotlin_fannkuch[[#This Row],[runtime_start]]</f>
        <v>182304</v>
      </c>
      <c r="K322">
        <f>projkotlin_fannkuch[[#This Row],[native_end]]-projkotlin_fannkuch[[#This Row],[native_start]]</f>
        <v>10000</v>
      </c>
      <c r="L322">
        <f>projkotlin_fannkuch[[#This Row],[pss_end]]-projkotlin_fannkuch[[#This Row],[pss_start]]</f>
        <v>288</v>
      </c>
    </row>
    <row r="323" spans="1:12" x14ac:dyDescent="0.3">
      <c r="A323">
        <v>321</v>
      </c>
      <c r="B323">
        <v>16362</v>
      </c>
      <c r="C323">
        <v>2431</v>
      </c>
      <c r="D323">
        <v>1439504</v>
      </c>
      <c r="E323">
        <v>1605424</v>
      </c>
      <c r="F323">
        <v>6512408</v>
      </c>
      <c r="G323">
        <v>6522072</v>
      </c>
      <c r="H323">
        <v>8385</v>
      </c>
      <c r="I323">
        <v>8673</v>
      </c>
      <c r="J323">
        <f>projkotlin_fannkuch[[#This Row],[runtime_end]]-projkotlin_fannkuch[[#This Row],[runtime_start]]</f>
        <v>165920</v>
      </c>
      <c r="K323">
        <f>projkotlin_fannkuch[[#This Row],[native_end]]-projkotlin_fannkuch[[#This Row],[native_start]]</f>
        <v>9664</v>
      </c>
      <c r="L323">
        <f>projkotlin_fannkuch[[#This Row],[pss_end]]-projkotlin_fannkuch[[#This Row],[pss_start]]</f>
        <v>288</v>
      </c>
    </row>
    <row r="324" spans="1:12" x14ac:dyDescent="0.3">
      <c r="A324">
        <v>322</v>
      </c>
      <c r="B324">
        <v>16530</v>
      </c>
      <c r="C324">
        <v>2427</v>
      </c>
      <c r="D324">
        <v>1423120</v>
      </c>
      <c r="E324">
        <v>1605424</v>
      </c>
      <c r="F324">
        <v>6512536</v>
      </c>
      <c r="G324">
        <v>6520488</v>
      </c>
      <c r="H324">
        <v>8373</v>
      </c>
      <c r="I324">
        <v>8665</v>
      </c>
      <c r="J324">
        <f>projkotlin_fannkuch[[#This Row],[runtime_end]]-projkotlin_fannkuch[[#This Row],[runtime_start]]</f>
        <v>182304</v>
      </c>
      <c r="K324">
        <f>projkotlin_fannkuch[[#This Row],[native_end]]-projkotlin_fannkuch[[#This Row],[native_start]]</f>
        <v>7952</v>
      </c>
      <c r="L324">
        <f>projkotlin_fannkuch[[#This Row],[pss_end]]-projkotlin_fannkuch[[#This Row],[pss_start]]</f>
        <v>292</v>
      </c>
    </row>
    <row r="325" spans="1:12" x14ac:dyDescent="0.3">
      <c r="A325">
        <v>323</v>
      </c>
      <c r="B325">
        <v>16698</v>
      </c>
      <c r="C325">
        <v>2416</v>
      </c>
      <c r="D325">
        <v>1439504</v>
      </c>
      <c r="E325">
        <v>1621808</v>
      </c>
      <c r="F325">
        <v>6512264</v>
      </c>
      <c r="G325">
        <v>6522152</v>
      </c>
      <c r="H325">
        <v>8388</v>
      </c>
      <c r="I325">
        <v>8674</v>
      </c>
      <c r="J325">
        <f>projkotlin_fannkuch[[#This Row],[runtime_end]]-projkotlin_fannkuch[[#This Row],[runtime_start]]</f>
        <v>182304</v>
      </c>
      <c r="K325">
        <f>projkotlin_fannkuch[[#This Row],[native_end]]-projkotlin_fannkuch[[#This Row],[native_start]]</f>
        <v>9888</v>
      </c>
      <c r="L325">
        <f>projkotlin_fannkuch[[#This Row],[pss_end]]-projkotlin_fannkuch[[#This Row],[pss_start]]</f>
        <v>286</v>
      </c>
    </row>
    <row r="326" spans="1:12" x14ac:dyDescent="0.3">
      <c r="A326">
        <v>324</v>
      </c>
      <c r="B326">
        <v>16861</v>
      </c>
      <c r="C326">
        <v>2429</v>
      </c>
      <c r="D326">
        <v>1422984</v>
      </c>
      <c r="E326">
        <v>1605288</v>
      </c>
      <c r="F326">
        <v>6512056</v>
      </c>
      <c r="G326">
        <v>6522056</v>
      </c>
      <c r="H326">
        <v>8380</v>
      </c>
      <c r="I326">
        <v>8666</v>
      </c>
      <c r="J326">
        <f>projkotlin_fannkuch[[#This Row],[runtime_end]]-projkotlin_fannkuch[[#This Row],[runtime_start]]</f>
        <v>182304</v>
      </c>
      <c r="K326">
        <f>projkotlin_fannkuch[[#This Row],[native_end]]-projkotlin_fannkuch[[#This Row],[native_start]]</f>
        <v>10000</v>
      </c>
      <c r="L326">
        <f>projkotlin_fannkuch[[#This Row],[pss_end]]-projkotlin_fannkuch[[#This Row],[pss_start]]</f>
        <v>286</v>
      </c>
    </row>
    <row r="327" spans="1:12" x14ac:dyDescent="0.3">
      <c r="A327">
        <v>325</v>
      </c>
      <c r="B327">
        <v>17031</v>
      </c>
      <c r="C327">
        <v>2447</v>
      </c>
      <c r="D327">
        <v>1439368</v>
      </c>
      <c r="E327">
        <v>1621672</v>
      </c>
      <c r="F327">
        <v>6512104</v>
      </c>
      <c r="G327">
        <v>6522248</v>
      </c>
      <c r="H327">
        <v>8380</v>
      </c>
      <c r="I327">
        <v>8674</v>
      </c>
      <c r="J327">
        <f>projkotlin_fannkuch[[#This Row],[runtime_end]]-projkotlin_fannkuch[[#This Row],[runtime_start]]</f>
        <v>182304</v>
      </c>
      <c r="K327">
        <f>projkotlin_fannkuch[[#This Row],[native_end]]-projkotlin_fannkuch[[#This Row],[native_start]]</f>
        <v>10144</v>
      </c>
      <c r="L327">
        <f>projkotlin_fannkuch[[#This Row],[pss_end]]-projkotlin_fannkuch[[#This Row],[pss_start]]</f>
        <v>294</v>
      </c>
    </row>
    <row r="328" spans="1:12" x14ac:dyDescent="0.3">
      <c r="A328">
        <v>326</v>
      </c>
      <c r="B328">
        <v>17190</v>
      </c>
      <c r="C328">
        <v>2398</v>
      </c>
      <c r="D328">
        <v>1422984</v>
      </c>
      <c r="E328">
        <v>1605288</v>
      </c>
      <c r="F328">
        <v>6511992</v>
      </c>
      <c r="G328">
        <v>6521768</v>
      </c>
      <c r="H328">
        <v>8380</v>
      </c>
      <c r="I328">
        <v>8666</v>
      </c>
      <c r="J328">
        <f>projkotlin_fannkuch[[#This Row],[runtime_end]]-projkotlin_fannkuch[[#This Row],[runtime_start]]</f>
        <v>182304</v>
      </c>
      <c r="K328">
        <f>projkotlin_fannkuch[[#This Row],[native_end]]-projkotlin_fannkuch[[#This Row],[native_start]]</f>
        <v>9776</v>
      </c>
      <c r="L328">
        <f>projkotlin_fannkuch[[#This Row],[pss_end]]-projkotlin_fannkuch[[#This Row],[pss_start]]</f>
        <v>286</v>
      </c>
    </row>
    <row r="329" spans="1:12" x14ac:dyDescent="0.3">
      <c r="A329">
        <v>327</v>
      </c>
      <c r="B329">
        <v>17357</v>
      </c>
      <c r="C329">
        <v>2419</v>
      </c>
      <c r="D329">
        <v>1423120</v>
      </c>
      <c r="E329">
        <v>1605424</v>
      </c>
      <c r="F329">
        <v>6513136</v>
      </c>
      <c r="G329">
        <v>6523392</v>
      </c>
      <c r="H329">
        <v>8394</v>
      </c>
      <c r="I329">
        <v>8681</v>
      </c>
      <c r="J329">
        <f>projkotlin_fannkuch[[#This Row],[runtime_end]]-projkotlin_fannkuch[[#This Row],[runtime_start]]</f>
        <v>182304</v>
      </c>
      <c r="K329">
        <f>projkotlin_fannkuch[[#This Row],[native_end]]-projkotlin_fannkuch[[#This Row],[native_start]]</f>
        <v>10256</v>
      </c>
      <c r="L329">
        <f>projkotlin_fannkuch[[#This Row],[pss_end]]-projkotlin_fannkuch[[#This Row],[pss_start]]</f>
        <v>287</v>
      </c>
    </row>
    <row r="330" spans="1:12" x14ac:dyDescent="0.3">
      <c r="A330">
        <v>328</v>
      </c>
      <c r="B330">
        <v>17522</v>
      </c>
      <c r="C330">
        <v>2380</v>
      </c>
      <c r="D330">
        <v>1423120</v>
      </c>
      <c r="E330">
        <v>1605424</v>
      </c>
      <c r="F330">
        <v>6512152</v>
      </c>
      <c r="G330">
        <v>6521144</v>
      </c>
      <c r="H330">
        <v>8386</v>
      </c>
      <c r="I330">
        <v>8672</v>
      </c>
      <c r="J330">
        <f>projkotlin_fannkuch[[#This Row],[runtime_end]]-projkotlin_fannkuch[[#This Row],[runtime_start]]</f>
        <v>182304</v>
      </c>
      <c r="K330">
        <f>projkotlin_fannkuch[[#This Row],[native_end]]-projkotlin_fannkuch[[#This Row],[native_start]]</f>
        <v>8992</v>
      </c>
      <c r="L330">
        <f>projkotlin_fannkuch[[#This Row],[pss_end]]-projkotlin_fannkuch[[#This Row],[pss_start]]</f>
        <v>286</v>
      </c>
    </row>
    <row r="331" spans="1:12" x14ac:dyDescent="0.3">
      <c r="A331">
        <v>329</v>
      </c>
      <c r="B331">
        <v>17701</v>
      </c>
      <c r="C331">
        <v>2435</v>
      </c>
      <c r="D331">
        <v>1423120</v>
      </c>
      <c r="E331">
        <v>1605424</v>
      </c>
      <c r="F331">
        <v>6512152</v>
      </c>
      <c r="G331">
        <v>6522408</v>
      </c>
      <c r="H331">
        <v>8392</v>
      </c>
      <c r="I331">
        <v>8678</v>
      </c>
      <c r="J331">
        <f>projkotlin_fannkuch[[#This Row],[runtime_end]]-projkotlin_fannkuch[[#This Row],[runtime_start]]</f>
        <v>182304</v>
      </c>
      <c r="K331">
        <f>projkotlin_fannkuch[[#This Row],[native_end]]-projkotlin_fannkuch[[#This Row],[native_start]]</f>
        <v>10256</v>
      </c>
      <c r="L331">
        <f>projkotlin_fannkuch[[#This Row],[pss_end]]-projkotlin_fannkuch[[#This Row],[pss_start]]</f>
        <v>286</v>
      </c>
    </row>
    <row r="332" spans="1:12" x14ac:dyDescent="0.3">
      <c r="A332">
        <v>330</v>
      </c>
      <c r="B332">
        <v>17863</v>
      </c>
      <c r="C332">
        <v>2477</v>
      </c>
      <c r="D332">
        <v>1422984</v>
      </c>
      <c r="E332">
        <v>1605288</v>
      </c>
      <c r="F332">
        <v>6511992</v>
      </c>
      <c r="G332">
        <v>6521768</v>
      </c>
      <c r="H332">
        <v>8384</v>
      </c>
      <c r="I332">
        <v>8668</v>
      </c>
      <c r="J332">
        <f>projkotlin_fannkuch[[#This Row],[runtime_end]]-projkotlin_fannkuch[[#This Row],[runtime_start]]</f>
        <v>182304</v>
      </c>
      <c r="K332">
        <f>projkotlin_fannkuch[[#This Row],[native_end]]-projkotlin_fannkuch[[#This Row],[native_start]]</f>
        <v>9776</v>
      </c>
      <c r="L332">
        <f>projkotlin_fannkuch[[#This Row],[pss_end]]-projkotlin_fannkuch[[#This Row],[pss_start]]</f>
        <v>284</v>
      </c>
    </row>
    <row r="333" spans="1:12" x14ac:dyDescent="0.3">
      <c r="A333">
        <v>331</v>
      </c>
      <c r="B333">
        <v>18051</v>
      </c>
      <c r="C333">
        <v>2448</v>
      </c>
      <c r="D333">
        <v>1423120</v>
      </c>
      <c r="E333">
        <v>1605424</v>
      </c>
      <c r="F333">
        <v>6513136</v>
      </c>
      <c r="G333">
        <v>6523136</v>
      </c>
      <c r="H333">
        <v>8395</v>
      </c>
      <c r="I333">
        <v>8683</v>
      </c>
      <c r="J333">
        <f>projkotlin_fannkuch[[#This Row],[runtime_end]]-projkotlin_fannkuch[[#This Row],[runtime_start]]</f>
        <v>182304</v>
      </c>
      <c r="K333">
        <f>projkotlin_fannkuch[[#This Row],[native_end]]-projkotlin_fannkuch[[#This Row],[native_start]]</f>
        <v>10000</v>
      </c>
      <c r="L333">
        <f>projkotlin_fannkuch[[#This Row],[pss_end]]-projkotlin_fannkuch[[#This Row],[pss_start]]</f>
        <v>288</v>
      </c>
    </row>
    <row r="334" spans="1:12" x14ac:dyDescent="0.3">
      <c r="A334">
        <v>332</v>
      </c>
      <c r="B334">
        <v>18162</v>
      </c>
      <c r="C334">
        <v>2412</v>
      </c>
      <c r="D334">
        <v>1423120</v>
      </c>
      <c r="E334">
        <v>1605424</v>
      </c>
      <c r="F334">
        <v>6510376</v>
      </c>
      <c r="G334">
        <v>6519896</v>
      </c>
      <c r="H334">
        <v>8380</v>
      </c>
      <c r="I334">
        <v>8671</v>
      </c>
      <c r="J334">
        <f>projkotlin_fannkuch[[#This Row],[runtime_end]]-projkotlin_fannkuch[[#This Row],[runtime_start]]</f>
        <v>182304</v>
      </c>
      <c r="K334">
        <f>projkotlin_fannkuch[[#This Row],[native_end]]-projkotlin_fannkuch[[#This Row],[native_start]]</f>
        <v>9520</v>
      </c>
      <c r="L334">
        <f>projkotlin_fannkuch[[#This Row],[pss_end]]-projkotlin_fannkuch[[#This Row],[pss_start]]</f>
        <v>291</v>
      </c>
    </row>
    <row r="335" spans="1:12" x14ac:dyDescent="0.3">
      <c r="A335">
        <v>333</v>
      </c>
      <c r="B335">
        <v>18349</v>
      </c>
      <c r="C335">
        <v>2452</v>
      </c>
      <c r="D335">
        <v>1423120</v>
      </c>
      <c r="E335">
        <v>1605424</v>
      </c>
      <c r="F335">
        <v>6515184</v>
      </c>
      <c r="G335">
        <v>6523136</v>
      </c>
      <c r="H335">
        <v>8391</v>
      </c>
      <c r="I335">
        <v>8679</v>
      </c>
      <c r="J335">
        <f>projkotlin_fannkuch[[#This Row],[runtime_end]]-projkotlin_fannkuch[[#This Row],[runtime_start]]</f>
        <v>182304</v>
      </c>
      <c r="K335">
        <f>projkotlin_fannkuch[[#This Row],[native_end]]-projkotlin_fannkuch[[#This Row],[native_start]]</f>
        <v>7952</v>
      </c>
      <c r="L335">
        <f>projkotlin_fannkuch[[#This Row],[pss_end]]-projkotlin_fannkuch[[#This Row],[pss_start]]</f>
        <v>288</v>
      </c>
    </row>
    <row r="336" spans="1:12" x14ac:dyDescent="0.3">
      <c r="A336">
        <v>334</v>
      </c>
      <c r="B336">
        <v>18528</v>
      </c>
      <c r="C336">
        <v>2437</v>
      </c>
      <c r="D336">
        <v>1422984</v>
      </c>
      <c r="E336">
        <v>1605288</v>
      </c>
      <c r="F336">
        <v>6511992</v>
      </c>
      <c r="G336">
        <v>6522024</v>
      </c>
      <c r="H336">
        <v>8380</v>
      </c>
      <c r="I336">
        <v>8667</v>
      </c>
      <c r="J336">
        <f>projkotlin_fannkuch[[#This Row],[runtime_end]]-projkotlin_fannkuch[[#This Row],[runtime_start]]</f>
        <v>182304</v>
      </c>
      <c r="K336">
        <f>projkotlin_fannkuch[[#This Row],[native_end]]-projkotlin_fannkuch[[#This Row],[native_start]]</f>
        <v>10032</v>
      </c>
      <c r="L336">
        <f>projkotlin_fannkuch[[#This Row],[pss_end]]-projkotlin_fannkuch[[#This Row],[pss_start]]</f>
        <v>287</v>
      </c>
    </row>
    <row r="337" spans="1:12" x14ac:dyDescent="0.3">
      <c r="A337">
        <v>335</v>
      </c>
      <c r="B337">
        <v>18692</v>
      </c>
      <c r="C337">
        <v>2452</v>
      </c>
      <c r="D337">
        <v>1423120</v>
      </c>
      <c r="E337">
        <v>1605424</v>
      </c>
      <c r="F337">
        <v>6513200</v>
      </c>
      <c r="G337">
        <v>6522336</v>
      </c>
      <c r="H337">
        <v>8395</v>
      </c>
      <c r="I337">
        <v>8683</v>
      </c>
      <c r="J337">
        <f>projkotlin_fannkuch[[#This Row],[runtime_end]]-projkotlin_fannkuch[[#This Row],[runtime_start]]</f>
        <v>182304</v>
      </c>
      <c r="K337">
        <f>projkotlin_fannkuch[[#This Row],[native_end]]-projkotlin_fannkuch[[#This Row],[native_start]]</f>
        <v>9136</v>
      </c>
      <c r="L337">
        <f>projkotlin_fannkuch[[#This Row],[pss_end]]-projkotlin_fannkuch[[#This Row],[pss_start]]</f>
        <v>288</v>
      </c>
    </row>
    <row r="338" spans="1:12" x14ac:dyDescent="0.3">
      <c r="A338">
        <v>336</v>
      </c>
      <c r="B338">
        <v>18880</v>
      </c>
      <c r="C338">
        <v>2428</v>
      </c>
      <c r="D338">
        <v>1423120</v>
      </c>
      <c r="E338">
        <v>1621808</v>
      </c>
      <c r="F338">
        <v>6512152</v>
      </c>
      <c r="G338">
        <v>6521704</v>
      </c>
      <c r="H338">
        <v>8388</v>
      </c>
      <c r="I338">
        <v>8675</v>
      </c>
      <c r="J338">
        <f>projkotlin_fannkuch[[#This Row],[runtime_end]]-projkotlin_fannkuch[[#This Row],[runtime_start]]</f>
        <v>198688</v>
      </c>
      <c r="K338">
        <f>projkotlin_fannkuch[[#This Row],[native_end]]-projkotlin_fannkuch[[#This Row],[native_start]]</f>
        <v>9552</v>
      </c>
      <c r="L338">
        <f>projkotlin_fannkuch[[#This Row],[pss_end]]-projkotlin_fannkuch[[#This Row],[pss_start]]</f>
        <v>287</v>
      </c>
    </row>
    <row r="339" spans="1:12" x14ac:dyDescent="0.3">
      <c r="A339">
        <v>337</v>
      </c>
      <c r="B339">
        <v>19042</v>
      </c>
      <c r="C339">
        <v>2454</v>
      </c>
      <c r="D339">
        <v>1423120</v>
      </c>
      <c r="E339">
        <v>1605424</v>
      </c>
      <c r="F339">
        <v>6513136</v>
      </c>
      <c r="G339">
        <v>6523280</v>
      </c>
      <c r="H339">
        <v>8395</v>
      </c>
      <c r="I339">
        <v>8683</v>
      </c>
      <c r="J339">
        <f>projkotlin_fannkuch[[#This Row],[runtime_end]]-projkotlin_fannkuch[[#This Row],[runtime_start]]</f>
        <v>182304</v>
      </c>
      <c r="K339">
        <f>projkotlin_fannkuch[[#This Row],[native_end]]-projkotlin_fannkuch[[#This Row],[native_start]]</f>
        <v>10144</v>
      </c>
      <c r="L339">
        <f>projkotlin_fannkuch[[#This Row],[pss_end]]-projkotlin_fannkuch[[#This Row],[pss_start]]</f>
        <v>288</v>
      </c>
    </row>
    <row r="340" spans="1:12" x14ac:dyDescent="0.3">
      <c r="A340">
        <v>338</v>
      </c>
      <c r="B340">
        <v>19204</v>
      </c>
      <c r="C340">
        <v>2431</v>
      </c>
      <c r="D340">
        <v>1422984</v>
      </c>
      <c r="E340">
        <v>1605288</v>
      </c>
      <c r="F340">
        <v>6512248</v>
      </c>
      <c r="G340">
        <v>6522136</v>
      </c>
      <c r="H340">
        <v>8385</v>
      </c>
      <c r="I340">
        <v>8672</v>
      </c>
      <c r="J340">
        <f>projkotlin_fannkuch[[#This Row],[runtime_end]]-projkotlin_fannkuch[[#This Row],[runtime_start]]</f>
        <v>182304</v>
      </c>
      <c r="K340">
        <f>projkotlin_fannkuch[[#This Row],[native_end]]-projkotlin_fannkuch[[#This Row],[native_start]]</f>
        <v>9888</v>
      </c>
      <c r="L340">
        <f>projkotlin_fannkuch[[#This Row],[pss_end]]-projkotlin_fannkuch[[#This Row],[pss_start]]</f>
        <v>287</v>
      </c>
    </row>
    <row r="341" spans="1:12" x14ac:dyDescent="0.3">
      <c r="A341">
        <v>339</v>
      </c>
      <c r="B341">
        <v>19370</v>
      </c>
      <c r="C341">
        <v>2429</v>
      </c>
      <c r="D341">
        <v>1439504</v>
      </c>
      <c r="E341">
        <v>1605424</v>
      </c>
      <c r="F341">
        <v>6512328</v>
      </c>
      <c r="G341">
        <v>6522104</v>
      </c>
      <c r="H341">
        <v>8395</v>
      </c>
      <c r="I341">
        <v>8682</v>
      </c>
      <c r="J341">
        <f>projkotlin_fannkuch[[#This Row],[runtime_end]]-projkotlin_fannkuch[[#This Row],[runtime_start]]</f>
        <v>165920</v>
      </c>
      <c r="K341">
        <f>projkotlin_fannkuch[[#This Row],[native_end]]-projkotlin_fannkuch[[#This Row],[native_start]]</f>
        <v>9776</v>
      </c>
      <c r="L341">
        <f>projkotlin_fannkuch[[#This Row],[pss_end]]-projkotlin_fannkuch[[#This Row],[pss_start]]</f>
        <v>287</v>
      </c>
    </row>
    <row r="342" spans="1:12" x14ac:dyDescent="0.3">
      <c r="A342">
        <v>340</v>
      </c>
      <c r="B342">
        <v>19537</v>
      </c>
      <c r="C342">
        <v>2371</v>
      </c>
      <c r="D342">
        <v>1423120</v>
      </c>
      <c r="E342">
        <v>1605432</v>
      </c>
      <c r="F342">
        <v>6513200</v>
      </c>
      <c r="G342">
        <v>6523232</v>
      </c>
      <c r="H342">
        <v>8404</v>
      </c>
      <c r="I342">
        <v>8692</v>
      </c>
      <c r="J342">
        <f>projkotlin_fannkuch[[#This Row],[runtime_end]]-projkotlin_fannkuch[[#This Row],[runtime_start]]</f>
        <v>182312</v>
      </c>
      <c r="K342">
        <f>projkotlin_fannkuch[[#This Row],[native_end]]-projkotlin_fannkuch[[#This Row],[native_start]]</f>
        <v>10032</v>
      </c>
      <c r="L342">
        <f>projkotlin_fannkuch[[#This Row],[pss_end]]-projkotlin_fannkuch[[#This Row],[pss_start]]</f>
        <v>288</v>
      </c>
    </row>
    <row r="343" spans="1:12" x14ac:dyDescent="0.3">
      <c r="A343">
        <v>341</v>
      </c>
      <c r="B343">
        <v>19713</v>
      </c>
      <c r="C343">
        <v>2455</v>
      </c>
      <c r="D343">
        <v>1439368</v>
      </c>
      <c r="E343">
        <v>1621680</v>
      </c>
      <c r="F343">
        <v>6511360</v>
      </c>
      <c r="G343">
        <v>6521136</v>
      </c>
      <c r="H343">
        <v>8391</v>
      </c>
      <c r="I343">
        <v>8690</v>
      </c>
      <c r="J343">
        <f>projkotlin_fannkuch[[#This Row],[runtime_end]]-projkotlin_fannkuch[[#This Row],[runtime_start]]</f>
        <v>182312</v>
      </c>
      <c r="K343">
        <f>projkotlin_fannkuch[[#This Row],[native_end]]-projkotlin_fannkuch[[#This Row],[native_start]]</f>
        <v>9776</v>
      </c>
      <c r="L343">
        <f>projkotlin_fannkuch[[#This Row],[pss_end]]-projkotlin_fannkuch[[#This Row],[pss_start]]</f>
        <v>299</v>
      </c>
    </row>
    <row r="344" spans="1:12" x14ac:dyDescent="0.3">
      <c r="A344">
        <v>342</v>
      </c>
      <c r="B344">
        <v>19817</v>
      </c>
      <c r="C344">
        <v>2420</v>
      </c>
      <c r="D344">
        <v>1422984</v>
      </c>
      <c r="E344">
        <v>1605288</v>
      </c>
      <c r="F344">
        <v>6512056</v>
      </c>
      <c r="G344">
        <v>6521832</v>
      </c>
      <c r="H344">
        <v>8393</v>
      </c>
      <c r="I344">
        <v>8680</v>
      </c>
      <c r="J344">
        <f>projkotlin_fannkuch[[#This Row],[runtime_end]]-projkotlin_fannkuch[[#This Row],[runtime_start]]</f>
        <v>182304</v>
      </c>
      <c r="K344">
        <f>projkotlin_fannkuch[[#This Row],[native_end]]-projkotlin_fannkuch[[#This Row],[native_start]]</f>
        <v>9776</v>
      </c>
      <c r="L344">
        <f>projkotlin_fannkuch[[#This Row],[pss_end]]-projkotlin_fannkuch[[#This Row],[pss_start]]</f>
        <v>287</v>
      </c>
    </row>
    <row r="345" spans="1:12" x14ac:dyDescent="0.3">
      <c r="A345">
        <v>343</v>
      </c>
      <c r="B345">
        <v>19983</v>
      </c>
      <c r="C345">
        <v>2383</v>
      </c>
      <c r="D345">
        <v>1423128</v>
      </c>
      <c r="E345">
        <v>1605432</v>
      </c>
      <c r="F345">
        <v>6513264</v>
      </c>
      <c r="G345">
        <v>6522480</v>
      </c>
      <c r="H345">
        <v>8408</v>
      </c>
      <c r="I345">
        <v>8696</v>
      </c>
      <c r="J345">
        <f>projkotlin_fannkuch[[#This Row],[runtime_end]]-projkotlin_fannkuch[[#This Row],[runtime_start]]</f>
        <v>182304</v>
      </c>
      <c r="K345">
        <f>projkotlin_fannkuch[[#This Row],[native_end]]-projkotlin_fannkuch[[#This Row],[native_start]]</f>
        <v>9216</v>
      </c>
      <c r="L345">
        <f>projkotlin_fannkuch[[#This Row],[pss_end]]-projkotlin_fannkuch[[#This Row],[pss_start]]</f>
        <v>288</v>
      </c>
    </row>
    <row r="346" spans="1:12" x14ac:dyDescent="0.3">
      <c r="A346">
        <v>344</v>
      </c>
      <c r="B346">
        <v>20153</v>
      </c>
      <c r="C346">
        <v>2370</v>
      </c>
      <c r="D346">
        <v>1422984</v>
      </c>
      <c r="E346">
        <v>1621672</v>
      </c>
      <c r="F346">
        <v>6512360</v>
      </c>
      <c r="G346">
        <v>6519384</v>
      </c>
      <c r="H346">
        <v>8381</v>
      </c>
      <c r="I346">
        <v>8680</v>
      </c>
      <c r="J346">
        <f>projkotlin_fannkuch[[#This Row],[runtime_end]]-projkotlin_fannkuch[[#This Row],[runtime_start]]</f>
        <v>198688</v>
      </c>
      <c r="K346">
        <f>projkotlin_fannkuch[[#This Row],[native_end]]-projkotlin_fannkuch[[#This Row],[native_start]]</f>
        <v>7024</v>
      </c>
      <c r="L346">
        <f>projkotlin_fannkuch[[#This Row],[pss_end]]-projkotlin_fannkuch[[#This Row],[pss_start]]</f>
        <v>299</v>
      </c>
    </row>
    <row r="347" spans="1:12" x14ac:dyDescent="0.3">
      <c r="A347">
        <v>345</v>
      </c>
      <c r="B347">
        <v>20316</v>
      </c>
      <c r="C347">
        <v>2453</v>
      </c>
      <c r="D347">
        <v>1422984</v>
      </c>
      <c r="E347">
        <v>1605288</v>
      </c>
      <c r="F347">
        <v>6512088</v>
      </c>
      <c r="G347">
        <v>6521864</v>
      </c>
      <c r="H347">
        <v>8393</v>
      </c>
      <c r="I347">
        <v>8680</v>
      </c>
      <c r="J347">
        <f>projkotlin_fannkuch[[#This Row],[runtime_end]]-projkotlin_fannkuch[[#This Row],[runtime_start]]</f>
        <v>182304</v>
      </c>
      <c r="K347">
        <f>projkotlin_fannkuch[[#This Row],[native_end]]-projkotlin_fannkuch[[#This Row],[native_start]]</f>
        <v>9776</v>
      </c>
      <c r="L347">
        <f>projkotlin_fannkuch[[#This Row],[pss_end]]-projkotlin_fannkuch[[#This Row],[pss_start]]</f>
        <v>287</v>
      </c>
    </row>
    <row r="348" spans="1:12" x14ac:dyDescent="0.3">
      <c r="A348">
        <v>346</v>
      </c>
      <c r="B348">
        <v>20483</v>
      </c>
      <c r="C348">
        <v>2447</v>
      </c>
      <c r="D348">
        <v>1423128</v>
      </c>
      <c r="E348">
        <v>1621816</v>
      </c>
      <c r="F348">
        <v>6512216</v>
      </c>
      <c r="G348">
        <v>6522088</v>
      </c>
      <c r="H348">
        <v>8398</v>
      </c>
      <c r="I348">
        <v>8689</v>
      </c>
      <c r="J348">
        <f>projkotlin_fannkuch[[#This Row],[runtime_end]]-projkotlin_fannkuch[[#This Row],[runtime_start]]</f>
        <v>198688</v>
      </c>
      <c r="K348">
        <f>projkotlin_fannkuch[[#This Row],[native_end]]-projkotlin_fannkuch[[#This Row],[native_start]]</f>
        <v>9872</v>
      </c>
      <c r="L348">
        <f>projkotlin_fannkuch[[#This Row],[pss_end]]-projkotlin_fannkuch[[#This Row],[pss_start]]</f>
        <v>291</v>
      </c>
    </row>
    <row r="349" spans="1:12" x14ac:dyDescent="0.3">
      <c r="A349">
        <v>347</v>
      </c>
      <c r="B349">
        <v>20645</v>
      </c>
      <c r="C349">
        <v>2388</v>
      </c>
      <c r="D349">
        <v>1423120</v>
      </c>
      <c r="E349">
        <v>1621808</v>
      </c>
      <c r="F349">
        <v>6509568</v>
      </c>
      <c r="G349">
        <v>6518080</v>
      </c>
      <c r="H349">
        <v>8385</v>
      </c>
      <c r="I349">
        <v>8672</v>
      </c>
      <c r="J349">
        <f>projkotlin_fannkuch[[#This Row],[runtime_end]]-projkotlin_fannkuch[[#This Row],[runtime_start]]</f>
        <v>198688</v>
      </c>
      <c r="K349">
        <f>projkotlin_fannkuch[[#This Row],[native_end]]-projkotlin_fannkuch[[#This Row],[native_start]]</f>
        <v>8512</v>
      </c>
      <c r="L349">
        <f>projkotlin_fannkuch[[#This Row],[pss_end]]-projkotlin_fannkuch[[#This Row],[pss_start]]</f>
        <v>287</v>
      </c>
    </row>
    <row r="350" spans="1:12" x14ac:dyDescent="0.3">
      <c r="A350">
        <v>348</v>
      </c>
      <c r="B350">
        <v>20813</v>
      </c>
      <c r="C350">
        <v>2426</v>
      </c>
      <c r="D350">
        <v>1423128</v>
      </c>
      <c r="E350">
        <v>1605432</v>
      </c>
      <c r="F350">
        <v>6512216</v>
      </c>
      <c r="G350">
        <v>6521320</v>
      </c>
      <c r="H350">
        <v>8404</v>
      </c>
      <c r="I350">
        <v>8691</v>
      </c>
      <c r="J350">
        <f>projkotlin_fannkuch[[#This Row],[runtime_end]]-projkotlin_fannkuch[[#This Row],[runtime_start]]</f>
        <v>182304</v>
      </c>
      <c r="K350">
        <f>projkotlin_fannkuch[[#This Row],[native_end]]-projkotlin_fannkuch[[#This Row],[native_start]]</f>
        <v>9104</v>
      </c>
      <c r="L350">
        <f>projkotlin_fannkuch[[#This Row],[pss_end]]-projkotlin_fannkuch[[#This Row],[pss_start]]</f>
        <v>287</v>
      </c>
    </row>
    <row r="351" spans="1:12" x14ac:dyDescent="0.3">
      <c r="A351">
        <v>349</v>
      </c>
      <c r="B351">
        <v>20969</v>
      </c>
      <c r="C351">
        <v>2391</v>
      </c>
      <c r="D351">
        <v>1422984</v>
      </c>
      <c r="E351">
        <v>1621672</v>
      </c>
      <c r="F351">
        <v>6510280</v>
      </c>
      <c r="G351">
        <v>6520024</v>
      </c>
      <c r="H351">
        <v>8380</v>
      </c>
      <c r="I351">
        <v>8687</v>
      </c>
      <c r="J351">
        <f>projkotlin_fannkuch[[#This Row],[runtime_end]]-projkotlin_fannkuch[[#This Row],[runtime_start]]</f>
        <v>198688</v>
      </c>
      <c r="K351">
        <f>projkotlin_fannkuch[[#This Row],[native_end]]-projkotlin_fannkuch[[#This Row],[native_start]]</f>
        <v>9744</v>
      </c>
      <c r="L351">
        <f>projkotlin_fannkuch[[#This Row],[pss_end]]-projkotlin_fannkuch[[#This Row],[pss_start]]</f>
        <v>307</v>
      </c>
    </row>
    <row r="352" spans="1:12" x14ac:dyDescent="0.3">
      <c r="A352">
        <v>350</v>
      </c>
      <c r="B352">
        <v>21134</v>
      </c>
      <c r="C352">
        <v>2422</v>
      </c>
      <c r="D352">
        <v>1422984</v>
      </c>
      <c r="E352">
        <v>1605288</v>
      </c>
      <c r="F352">
        <v>6512056</v>
      </c>
      <c r="G352">
        <v>6521832</v>
      </c>
      <c r="H352">
        <v>8400</v>
      </c>
      <c r="I352">
        <v>8687</v>
      </c>
      <c r="J352">
        <f>projkotlin_fannkuch[[#This Row],[runtime_end]]-projkotlin_fannkuch[[#This Row],[runtime_start]]</f>
        <v>182304</v>
      </c>
      <c r="K352">
        <f>projkotlin_fannkuch[[#This Row],[native_end]]-projkotlin_fannkuch[[#This Row],[native_start]]</f>
        <v>9776</v>
      </c>
      <c r="L352">
        <f>projkotlin_fannkuch[[#This Row],[pss_end]]-projkotlin_fannkuch[[#This Row],[pss_start]]</f>
        <v>287</v>
      </c>
    </row>
    <row r="353" spans="1:12" x14ac:dyDescent="0.3">
      <c r="A353">
        <v>351</v>
      </c>
      <c r="B353">
        <v>21312</v>
      </c>
      <c r="C353">
        <v>2380</v>
      </c>
      <c r="D353">
        <v>1423120</v>
      </c>
      <c r="E353">
        <v>1605424</v>
      </c>
      <c r="F353">
        <v>6512216</v>
      </c>
      <c r="G353">
        <v>6520984</v>
      </c>
      <c r="H353">
        <v>8404</v>
      </c>
      <c r="I353">
        <v>8691</v>
      </c>
      <c r="J353">
        <f>projkotlin_fannkuch[[#This Row],[runtime_end]]-projkotlin_fannkuch[[#This Row],[runtime_start]]</f>
        <v>182304</v>
      </c>
      <c r="K353">
        <f>projkotlin_fannkuch[[#This Row],[native_end]]-projkotlin_fannkuch[[#This Row],[native_start]]</f>
        <v>8768</v>
      </c>
      <c r="L353">
        <f>projkotlin_fannkuch[[#This Row],[pss_end]]-projkotlin_fannkuch[[#This Row],[pss_start]]</f>
        <v>287</v>
      </c>
    </row>
    <row r="354" spans="1:12" x14ac:dyDescent="0.3">
      <c r="A354">
        <v>352</v>
      </c>
      <c r="B354">
        <v>21474</v>
      </c>
      <c r="C354">
        <v>2479</v>
      </c>
      <c r="D354">
        <v>1422984</v>
      </c>
      <c r="E354">
        <v>1605288</v>
      </c>
      <c r="F354">
        <v>6512088</v>
      </c>
      <c r="G354">
        <v>6522232</v>
      </c>
      <c r="H354">
        <v>8400</v>
      </c>
      <c r="I354">
        <v>8687</v>
      </c>
      <c r="J354">
        <f>projkotlin_fannkuch[[#This Row],[runtime_end]]-projkotlin_fannkuch[[#This Row],[runtime_start]]</f>
        <v>182304</v>
      </c>
      <c r="K354">
        <f>projkotlin_fannkuch[[#This Row],[native_end]]-projkotlin_fannkuch[[#This Row],[native_start]]</f>
        <v>10144</v>
      </c>
      <c r="L354">
        <f>projkotlin_fannkuch[[#This Row],[pss_end]]-projkotlin_fannkuch[[#This Row],[pss_start]]</f>
        <v>287</v>
      </c>
    </row>
    <row r="355" spans="1:12" x14ac:dyDescent="0.3">
      <c r="A355">
        <v>353</v>
      </c>
      <c r="B355">
        <v>21625</v>
      </c>
      <c r="C355">
        <v>2414</v>
      </c>
      <c r="D355">
        <v>1423120</v>
      </c>
      <c r="E355">
        <v>1621808</v>
      </c>
      <c r="F355">
        <v>6512216</v>
      </c>
      <c r="G355">
        <v>6521992</v>
      </c>
      <c r="H355">
        <v>8404</v>
      </c>
      <c r="I355">
        <v>8691</v>
      </c>
      <c r="J355">
        <f>projkotlin_fannkuch[[#This Row],[runtime_end]]-projkotlin_fannkuch[[#This Row],[runtime_start]]</f>
        <v>198688</v>
      </c>
      <c r="K355">
        <f>projkotlin_fannkuch[[#This Row],[native_end]]-projkotlin_fannkuch[[#This Row],[native_start]]</f>
        <v>9776</v>
      </c>
      <c r="L355">
        <f>projkotlin_fannkuch[[#This Row],[pss_end]]-projkotlin_fannkuch[[#This Row],[pss_start]]</f>
        <v>287</v>
      </c>
    </row>
    <row r="356" spans="1:12" x14ac:dyDescent="0.3">
      <c r="A356">
        <v>354</v>
      </c>
      <c r="B356">
        <v>21771</v>
      </c>
      <c r="C356">
        <v>2404</v>
      </c>
      <c r="D356">
        <v>1422984</v>
      </c>
      <c r="E356">
        <v>1605288</v>
      </c>
      <c r="F356">
        <v>6511280</v>
      </c>
      <c r="G356">
        <v>6520272</v>
      </c>
      <c r="H356">
        <v>8404</v>
      </c>
      <c r="I356">
        <v>8691</v>
      </c>
      <c r="J356">
        <f>projkotlin_fannkuch[[#This Row],[runtime_end]]-projkotlin_fannkuch[[#This Row],[runtime_start]]</f>
        <v>182304</v>
      </c>
      <c r="K356">
        <f>projkotlin_fannkuch[[#This Row],[native_end]]-projkotlin_fannkuch[[#This Row],[native_start]]</f>
        <v>8992</v>
      </c>
      <c r="L356">
        <f>projkotlin_fannkuch[[#This Row],[pss_end]]-projkotlin_fannkuch[[#This Row],[pss_start]]</f>
        <v>287</v>
      </c>
    </row>
    <row r="357" spans="1:12" x14ac:dyDescent="0.3">
      <c r="A357">
        <v>355</v>
      </c>
      <c r="B357">
        <v>21927</v>
      </c>
      <c r="C357">
        <v>2374</v>
      </c>
      <c r="D357">
        <v>1439504</v>
      </c>
      <c r="E357">
        <v>1605424</v>
      </c>
      <c r="F357">
        <v>6513376</v>
      </c>
      <c r="G357">
        <v>6523408</v>
      </c>
      <c r="H357">
        <v>8410</v>
      </c>
      <c r="I357">
        <v>8696</v>
      </c>
      <c r="J357">
        <f>projkotlin_fannkuch[[#This Row],[runtime_end]]-projkotlin_fannkuch[[#This Row],[runtime_start]]</f>
        <v>165920</v>
      </c>
      <c r="K357">
        <f>projkotlin_fannkuch[[#This Row],[native_end]]-projkotlin_fannkuch[[#This Row],[native_start]]</f>
        <v>10032</v>
      </c>
      <c r="L357">
        <f>projkotlin_fannkuch[[#This Row],[pss_end]]-projkotlin_fannkuch[[#This Row],[pss_start]]</f>
        <v>286</v>
      </c>
    </row>
    <row r="358" spans="1:12" x14ac:dyDescent="0.3">
      <c r="A358">
        <v>356</v>
      </c>
      <c r="B358">
        <v>22094</v>
      </c>
      <c r="C358">
        <v>2450</v>
      </c>
      <c r="D358">
        <v>1422984</v>
      </c>
      <c r="E358">
        <v>1605288</v>
      </c>
      <c r="F358">
        <v>6512120</v>
      </c>
      <c r="G358">
        <v>6521896</v>
      </c>
      <c r="H358">
        <v>8400</v>
      </c>
      <c r="I358">
        <v>8687</v>
      </c>
      <c r="J358">
        <f>projkotlin_fannkuch[[#This Row],[runtime_end]]-projkotlin_fannkuch[[#This Row],[runtime_start]]</f>
        <v>182304</v>
      </c>
      <c r="K358">
        <f>projkotlin_fannkuch[[#This Row],[native_end]]-projkotlin_fannkuch[[#This Row],[native_start]]</f>
        <v>9776</v>
      </c>
      <c r="L358">
        <f>projkotlin_fannkuch[[#This Row],[pss_end]]-projkotlin_fannkuch[[#This Row],[pss_start]]</f>
        <v>287</v>
      </c>
    </row>
    <row r="359" spans="1:12" x14ac:dyDescent="0.3">
      <c r="A359">
        <v>357</v>
      </c>
      <c r="B359">
        <v>22264</v>
      </c>
      <c r="C359">
        <v>2436</v>
      </c>
      <c r="D359">
        <v>1439720</v>
      </c>
      <c r="E359">
        <v>1605640</v>
      </c>
      <c r="F359">
        <v>6512200</v>
      </c>
      <c r="G359">
        <v>6521976</v>
      </c>
      <c r="H359">
        <v>8408</v>
      </c>
      <c r="I359">
        <v>8695</v>
      </c>
      <c r="J359">
        <f>projkotlin_fannkuch[[#This Row],[runtime_end]]-projkotlin_fannkuch[[#This Row],[runtime_start]]</f>
        <v>165920</v>
      </c>
      <c r="K359">
        <f>projkotlin_fannkuch[[#This Row],[native_end]]-projkotlin_fannkuch[[#This Row],[native_start]]</f>
        <v>9776</v>
      </c>
      <c r="L359">
        <f>projkotlin_fannkuch[[#This Row],[pss_end]]-projkotlin_fannkuch[[#This Row],[pss_start]]</f>
        <v>287</v>
      </c>
    </row>
    <row r="360" spans="1:12" x14ac:dyDescent="0.3">
      <c r="A360">
        <v>358</v>
      </c>
      <c r="B360">
        <v>22432</v>
      </c>
      <c r="C360">
        <v>2467</v>
      </c>
      <c r="D360">
        <v>1422984</v>
      </c>
      <c r="E360">
        <v>1621672</v>
      </c>
      <c r="F360">
        <v>6512120</v>
      </c>
      <c r="G360">
        <v>6522264</v>
      </c>
      <c r="H360">
        <v>8399</v>
      </c>
      <c r="I360">
        <v>8697</v>
      </c>
      <c r="J360">
        <f>projkotlin_fannkuch[[#This Row],[runtime_end]]-projkotlin_fannkuch[[#This Row],[runtime_start]]</f>
        <v>198688</v>
      </c>
      <c r="K360">
        <f>projkotlin_fannkuch[[#This Row],[native_end]]-projkotlin_fannkuch[[#This Row],[native_start]]</f>
        <v>10144</v>
      </c>
      <c r="L360">
        <f>projkotlin_fannkuch[[#This Row],[pss_end]]-projkotlin_fannkuch[[#This Row],[pss_start]]</f>
        <v>298</v>
      </c>
    </row>
    <row r="361" spans="1:12" x14ac:dyDescent="0.3">
      <c r="A361">
        <v>359</v>
      </c>
      <c r="B361">
        <v>22623</v>
      </c>
      <c r="C361">
        <v>2485</v>
      </c>
      <c r="D361">
        <v>1439504</v>
      </c>
      <c r="E361">
        <v>1605424</v>
      </c>
      <c r="F361">
        <v>6512504</v>
      </c>
      <c r="G361">
        <v>6522536</v>
      </c>
      <c r="H361">
        <v>8415</v>
      </c>
      <c r="I361">
        <v>8702</v>
      </c>
      <c r="J361">
        <f>projkotlin_fannkuch[[#This Row],[runtime_end]]-projkotlin_fannkuch[[#This Row],[runtime_start]]</f>
        <v>165920</v>
      </c>
      <c r="K361">
        <f>projkotlin_fannkuch[[#This Row],[native_end]]-projkotlin_fannkuch[[#This Row],[native_start]]</f>
        <v>10032</v>
      </c>
      <c r="L361">
        <f>projkotlin_fannkuch[[#This Row],[pss_end]]-projkotlin_fannkuch[[#This Row],[pss_start]]</f>
        <v>287</v>
      </c>
    </row>
    <row r="362" spans="1:12" x14ac:dyDescent="0.3">
      <c r="C362">
        <f>AVERAGE(projkotlin_fannkuch[elapsed_times])</f>
        <v>2419.8527777777776</v>
      </c>
      <c r="D362">
        <f>AVERAGE(projkotlin_fannkuch[runtime_start])</f>
        <v>1429209.4222222222</v>
      </c>
      <c r="E362">
        <f>AVERAGE(projkotlin_fannkuch[runtime_end])</f>
        <v>1611012.9111111111</v>
      </c>
      <c r="F362">
        <f>AVERAGE(projkotlin_fannkuch[native_start])</f>
        <v>6512226.111111111</v>
      </c>
      <c r="G362">
        <f>AVERAGE(projkotlin_fannkuch[native_end])</f>
        <v>6521905.888888889</v>
      </c>
      <c r="H362">
        <f>AVERAGE(projkotlin_fannkuch[pss_start])</f>
        <v>8528.052777777777</v>
      </c>
      <c r="I362">
        <f>AVERAGE(projkotlin_fannkuch[pss_end])</f>
        <v>8799.3277777777785</v>
      </c>
      <c r="J362">
        <f>AVERAGE(projkotlin_fannkuch[runtime])</f>
        <v>181803.48888888888</v>
      </c>
      <c r="K362">
        <f>AVERAGE(projkotlin_fannkuch[native])</f>
        <v>9679.7777777777774</v>
      </c>
      <c r="L362">
        <f>AVERAGE(projkotlin_fannkuch[pss])</f>
        <v>271.27499999999998</v>
      </c>
    </row>
    <row r="363" spans="1:12" x14ac:dyDescent="0.3">
      <c r="C363">
        <f>_xlfn.STDEV.S(projkotlin_fannkuch[elapsed_times])</f>
        <v>30.351386747547892</v>
      </c>
      <c r="D363">
        <f>_xlfn.STDEV.S(projkotlin_fannkuch[runtime_start])</f>
        <v>7944.0091293287387</v>
      </c>
      <c r="E363">
        <f>_xlfn.STDEV.S(projkotlin_fannkuch[runtime_end])</f>
        <v>8064.9747093040905</v>
      </c>
      <c r="F363">
        <f>_xlfn.STDEV.S(projkotlin_fannkuch[native_start])</f>
        <v>950.83498205913622</v>
      </c>
      <c r="G363">
        <f>_xlfn.STDEV.S(projkotlin_fannkuch[native_end])</f>
        <v>1106.1915940618667</v>
      </c>
      <c r="H363">
        <f>_xlfn.STDEV.S(projkotlin_fannkuch[pss_start])</f>
        <v>185.02957677613597</v>
      </c>
      <c r="I363">
        <f>_xlfn.STDEV.S(projkotlin_fannkuch[pss_end])</f>
        <v>175.3317851413195</v>
      </c>
      <c r="J363">
        <f>_xlfn.STDEV.S(projkotlin_fannkuch[runtime])</f>
        <v>11428.143334918457</v>
      </c>
      <c r="K363">
        <f>_xlfn.STDEV.S(projkotlin_fannkuch[native])</f>
        <v>572.36951225386144</v>
      </c>
      <c r="L363">
        <f>_xlfn.STDEV.S(projkotlin_fannkuch[pss])</f>
        <v>23.340866107337764</v>
      </c>
    </row>
    <row r="364" spans="1:12" x14ac:dyDescent="0.3">
      <c r="C364">
        <f>C363*100/C362</f>
        <v>1.2542658390739154</v>
      </c>
      <c r="D364">
        <f t="shared" ref="D364:L364" si="0">D363*100/D362</f>
        <v>0.55583240677051426</v>
      </c>
      <c r="E364">
        <f t="shared" si="0"/>
        <v>0.5006151504857711</v>
      </c>
      <c r="F364">
        <f t="shared" si="0"/>
        <v>1.4600767323432287E-2</v>
      </c>
      <c r="G364">
        <f t="shared" si="0"/>
        <v>1.6961170751427754E-2</v>
      </c>
      <c r="H364">
        <f t="shared" si="0"/>
        <v>2.1696579699680356</v>
      </c>
      <c r="I364">
        <f t="shared" si="0"/>
        <v>1.9925588586904368</v>
      </c>
      <c r="J364">
        <f t="shared" si="0"/>
        <v>6.2859868117838422</v>
      </c>
      <c r="K364">
        <f t="shared" si="0"/>
        <v>5.9130439292508479</v>
      </c>
      <c r="L364">
        <f t="shared" si="0"/>
        <v>8.6041345893789583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E9036-12FF-461E-BFEA-A0F386FFCCBE}">
  <dimension ref="A1:L159"/>
  <sheetViews>
    <sheetView topLeftCell="G132" workbookViewId="0">
      <selection activeCell="J157" sqref="J157:L159"/>
    </sheetView>
  </sheetViews>
  <sheetFormatPr baseColWidth="10" defaultRowHeight="14.4" x14ac:dyDescent="0.3"/>
  <cols>
    <col min="1" max="1" width="10.77734375" bestFit="1" customWidth="1"/>
    <col min="2" max="2" width="6" bestFit="1" customWidth="1"/>
    <col min="3" max="3" width="15.21875" bestFit="1" customWidth="1"/>
    <col min="4" max="4" width="14.6640625" bestFit="1" customWidth="1"/>
    <col min="5" max="5" width="14.109375" bestFit="1" customWidth="1"/>
    <col min="6" max="6" width="13.21875" bestFit="1" customWidth="1"/>
    <col min="7" max="7" width="12.6640625" bestFit="1" customWidth="1"/>
    <col min="8" max="8" width="10.6640625" bestFit="1" customWidth="1"/>
    <col min="9" max="9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26744</v>
      </c>
      <c r="C2">
        <v>1604</v>
      </c>
      <c r="D2">
        <v>1422472</v>
      </c>
      <c r="E2">
        <v>7232320</v>
      </c>
      <c r="F2">
        <v>6512104</v>
      </c>
      <c r="G2">
        <v>6574664</v>
      </c>
      <c r="H2">
        <v>8305</v>
      </c>
      <c r="I2">
        <v>14396</v>
      </c>
      <c r="J2">
        <f>projkotlin_fasta[[#This Row],[runtime_end]]-projkotlin_fasta[[#This Row],[runtime_start]]</f>
        <v>5809848</v>
      </c>
      <c r="K2">
        <f>projkotlin_fasta[[#This Row],[native_end]]-projkotlin_fasta[[#This Row],[native_start]]</f>
        <v>62560</v>
      </c>
      <c r="L2">
        <f>projkotlin_fasta[[#This Row],[pss_end]]-projkotlin_fasta[[#This Row],[pss_start]]</f>
        <v>6091</v>
      </c>
    </row>
    <row r="3" spans="1:12" x14ac:dyDescent="0.3">
      <c r="A3">
        <v>1</v>
      </c>
      <c r="B3">
        <v>26866</v>
      </c>
      <c r="C3">
        <v>1562</v>
      </c>
      <c r="D3">
        <v>1438856</v>
      </c>
      <c r="E3">
        <v>7232320</v>
      </c>
      <c r="F3">
        <v>6512216</v>
      </c>
      <c r="G3">
        <v>6574984</v>
      </c>
      <c r="H3">
        <v>8317</v>
      </c>
      <c r="I3">
        <v>14409</v>
      </c>
      <c r="J3">
        <f>projkotlin_fasta[[#This Row],[runtime_end]]-projkotlin_fasta[[#This Row],[runtime_start]]</f>
        <v>5793464</v>
      </c>
      <c r="K3">
        <f>projkotlin_fasta[[#This Row],[native_end]]-projkotlin_fasta[[#This Row],[native_start]]</f>
        <v>62768</v>
      </c>
      <c r="L3">
        <f>projkotlin_fasta[[#This Row],[pss_end]]-projkotlin_fasta[[#This Row],[pss_start]]</f>
        <v>6092</v>
      </c>
    </row>
    <row r="4" spans="1:12" x14ac:dyDescent="0.3">
      <c r="A4">
        <v>2</v>
      </c>
      <c r="B4">
        <v>26977</v>
      </c>
      <c r="C4">
        <v>1586</v>
      </c>
      <c r="D4">
        <v>1422472</v>
      </c>
      <c r="E4">
        <v>7232424</v>
      </c>
      <c r="F4">
        <v>6512104</v>
      </c>
      <c r="G4">
        <v>6574552</v>
      </c>
      <c r="H4">
        <v>8321</v>
      </c>
      <c r="I4">
        <v>14421</v>
      </c>
      <c r="J4">
        <f>projkotlin_fasta[[#This Row],[runtime_end]]-projkotlin_fasta[[#This Row],[runtime_start]]</f>
        <v>5809952</v>
      </c>
      <c r="K4">
        <f>projkotlin_fasta[[#This Row],[native_end]]-projkotlin_fasta[[#This Row],[native_start]]</f>
        <v>62448</v>
      </c>
      <c r="L4">
        <f>projkotlin_fasta[[#This Row],[pss_end]]-projkotlin_fasta[[#This Row],[pss_start]]</f>
        <v>6100</v>
      </c>
    </row>
    <row r="5" spans="1:12" x14ac:dyDescent="0.3">
      <c r="A5">
        <v>3</v>
      </c>
      <c r="B5">
        <v>27093</v>
      </c>
      <c r="C5">
        <v>1592</v>
      </c>
      <c r="D5">
        <v>1438992</v>
      </c>
      <c r="E5">
        <v>7232424</v>
      </c>
      <c r="F5">
        <v>6512408</v>
      </c>
      <c r="G5">
        <v>6574936</v>
      </c>
      <c r="H5">
        <v>8325</v>
      </c>
      <c r="I5">
        <v>14417</v>
      </c>
      <c r="J5">
        <f>projkotlin_fasta[[#This Row],[runtime_end]]-projkotlin_fasta[[#This Row],[runtime_start]]</f>
        <v>5793432</v>
      </c>
      <c r="K5">
        <f>projkotlin_fasta[[#This Row],[native_end]]-projkotlin_fasta[[#This Row],[native_start]]</f>
        <v>62528</v>
      </c>
      <c r="L5">
        <f>projkotlin_fasta[[#This Row],[pss_end]]-projkotlin_fasta[[#This Row],[pss_start]]</f>
        <v>6092</v>
      </c>
    </row>
    <row r="6" spans="1:12" x14ac:dyDescent="0.3">
      <c r="A6">
        <v>4</v>
      </c>
      <c r="B6">
        <v>27207</v>
      </c>
      <c r="C6">
        <v>1623</v>
      </c>
      <c r="D6">
        <v>1438856</v>
      </c>
      <c r="E6">
        <v>7232320</v>
      </c>
      <c r="F6">
        <v>6510440</v>
      </c>
      <c r="G6">
        <v>6572952</v>
      </c>
      <c r="H6">
        <v>8301</v>
      </c>
      <c r="I6">
        <v>14397</v>
      </c>
      <c r="J6">
        <f>projkotlin_fasta[[#This Row],[runtime_end]]-projkotlin_fasta[[#This Row],[runtime_start]]</f>
        <v>5793464</v>
      </c>
      <c r="K6">
        <f>projkotlin_fasta[[#This Row],[native_end]]-projkotlin_fasta[[#This Row],[native_start]]</f>
        <v>62512</v>
      </c>
      <c r="L6">
        <f>projkotlin_fasta[[#This Row],[pss_end]]-projkotlin_fasta[[#This Row],[pss_start]]</f>
        <v>6096</v>
      </c>
    </row>
    <row r="7" spans="1:12" x14ac:dyDescent="0.3">
      <c r="A7">
        <v>5</v>
      </c>
      <c r="B7">
        <v>27326</v>
      </c>
      <c r="C7">
        <v>1612</v>
      </c>
      <c r="D7">
        <v>1422472</v>
      </c>
      <c r="E7">
        <v>7232456</v>
      </c>
      <c r="F7">
        <v>6512104</v>
      </c>
      <c r="G7">
        <v>6574552</v>
      </c>
      <c r="H7">
        <v>8318</v>
      </c>
      <c r="I7">
        <v>14414</v>
      </c>
      <c r="J7">
        <f>projkotlin_fasta[[#This Row],[runtime_end]]-projkotlin_fasta[[#This Row],[runtime_start]]</f>
        <v>5809984</v>
      </c>
      <c r="K7">
        <f>projkotlin_fasta[[#This Row],[native_end]]-projkotlin_fasta[[#This Row],[native_start]]</f>
        <v>62448</v>
      </c>
      <c r="L7">
        <f>projkotlin_fasta[[#This Row],[pss_end]]-projkotlin_fasta[[#This Row],[pss_start]]</f>
        <v>6096</v>
      </c>
    </row>
    <row r="8" spans="1:12" x14ac:dyDescent="0.3">
      <c r="A8">
        <v>6</v>
      </c>
      <c r="B8">
        <v>27447</v>
      </c>
      <c r="C8">
        <v>1608</v>
      </c>
      <c r="D8">
        <v>1422368</v>
      </c>
      <c r="E8">
        <v>7232272</v>
      </c>
      <c r="F8">
        <v>6509264</v>
      </c>
      <c r="G8">
        <v>6574744</v>
      </c>
      <c r="H8">
        <v>8314</v>
      </c>
      <c r="I8">
        <v>14413</v>
      </c>
      <c r="J8">
        <f>projkotlin_fasta[[#This Row],[runtime_end]]-projkotlin_fasta[[#This Row],[runtime_start]]</f>
        <v>5809904</v>
      </c>
      <c r="K8">
        <f>projkotlin_fasta[[#This Row],[native_end]]-projkotlin_fasta[[#This Row],[native_start]]</f>
        <v>65480</v>
      </c>
      <c r="L8">
        <f>projkotlin_fasta[[#This Row],[pss_end]]-projkotlin_fasta[[#This Row],[pss_start]]</f>
        <v>6099</v>
      </c>
    </row>
    <row r="9" spans="1:12" x14ac:dyDescent="0.3">
      <c r="A9">
        <v>7</v>
      </c>
      <c r="B9">
        <v>27584</v>
      </c>
      <c r="C9">
        <v>1573</v>
      </c>
      <c r="D9">
        <v>1438992</v>
      </c>
      <c r="E9">
        <v>7232424</v>
      </c>
      <c r="F9">
        <v>6512376</v>
      </c>
      <c r="G9">
        <v>6574488</v>
      </c>
      <c r="H9">
        <v>8326</v>
      </c>
      <c r="I9">
        <v>14418</v>
      </c>
      <c r="J9">
        <f>projkotlin_fasta[[#This Row],[runtime_end]]-projkotlin_fasta[[#This Row],[runtime_start]]</f>
        <v>5793432</v>
      </c>
      <c r="K9">
        <f>projkotlin_fasta[[#This Row],[native_end]]-projkotlin_fasta[[#This Row],[native_start]]</f>
        <v>62112</v>
      </c>
      <c r="L9">
        <f>projkotlin_fasta[[#This Row],[pss_end]]-projkotlin_fasta[[#This Row],[pss_start]]</f>
        <v>6092</v>
      </c>
    </row>
    <row r="10" spans="1:12" x14ac:dyDescent="0.3">
      <c r="A10">
        <v>8</v>
      </c>
      <c r="B10">
        <v>27702</v>
      </c>
      <c r="C10">
        <v>1615</v>
      </c>
      <c r="D10">
        <v>1422608</v>
      </c>
      <c r="E10">
        <v>7232456</v>
      </c>
      <c r="F10">
        <v>6517568</v>
      </c>
      <c r="G10">
        <v>6576224</v>
      </c>
      <c r="H10">
        <v>8333</v>
      </c>
      <c r="I10">
        <v>14420</v>
      </c>
      <c r="J10">
        <f>projkotlin_fasta[[#This Row],[runtime_end]]-projkotlin_fasta[[#This Row],[runtime_start]]</f>
        <v>5809848</v>
      </c>
      <c r="K10">
        <f>projkotlin_fasta[[#This Row],[native_end]]-projkotlin_fasta[[#This Row],[native_start]]</f>
        <v>58656</v>
      </c>
      <c r="L10">
        <f>projkotlin_fasta[[#This Row],[pss_end]]-projkotlin_fasta[[#This Row],[pss_start]]</f>
        <v>6087</v>
      </c>
    </row>
    <row r="11" spans="1:12" x14ac:dyDescent="0.3">
      <c r="A11">
        <v>9</v>
      </c>
      <c r="B11">
        <v>27823</v>
      </c>
      <c r="C11">
        <v>1596</v>
      </c>
      <c r="D11">
        <v>1422472</v>
      </c>
      <c r="E11">
        <v>7232320</v>
      </c>
      <c r="F11">
        <v>6512104</v>
      </c>
      <c r="G11">
        <v>6574632</v>
      </c>
      <c r="H11">
        <v>8318</v>
      </c>
      <c r="I11">
        <v>14410</v>
      </c>
      <c r="J11">
        <f>projkotlin_fasta[[#This Row],[runtime_end]]-projkotlin_fasta[[#This Row],[runtime_start]]</f>
        <v>5809848</v>
      </c>
      <c r="K11">
        <f>projkotlin_fasta[[#This Row],[native_end]]-projkotlin_fasta[[#This Row],[native_start]]</f>
        <v>62528</v>
      </c>
      <c r="L11">
        <f>projkotlin_fasta[[#This Row],[pss_end]]-projkotlin_fasta[[#This Row],[pss_start]]</f>
        <v>6092</v>
      </c>
    </row>
    <row r="12" spans="1:12" x14ac:dyDescent="0.3">
      <c r="A12">
        <v>10</v>
      </c>
      <c r="B12">
        <v>27931</v>
      </c>
      <c r="C12">
        <v>1587</v>
      </c>
      <c r="D12">
        <v>1422608</v>
      </c>
      <c r="E12">
        <v>7232424</v>
      </c>
      <c r="F12">
        <v>6512296</v>
      </c>
      <c r="G12">
        <v>6574728</v>
      </c>
      <c r="H12">
        <v>8326</v>
      </c>
      <c r="I12">
        <v>14418</v>
      </c>
      <c r="J12">
        <f>projkotlin_fasta[[#This Row],[runtime_end]]-projkotlin_fasta[[#This Row],[runtime_start]]</f>
        <v>5809816</v>
      </c>
      <c r="K12">
        <f>projkotlin_fasta[[#This Row],[native_end]]-projkotlin_fasta[[#This Row],[native_start]]</f>
        <v>62432</v>
      </c>
      <c r="L12">
        <f>projkotlin_fasta[[#This Row],[pss_end]]-projkotlin_fasta[[#This Row],[pss_start]]</f>
        <v>6092</v>
      </c>
    </row>
    <row r="13" spans="1:12" x14ac:dyDescent="0.3">
      <c r="A13">
        <v>11</v>
      </c>
      <c r="B13">
        <v>28049</v>
      </c>
      <c r="C13">
        <v>1599</v>
      </c>
      <c r="D13">
        <v>1422608</v>
      </c>
      <c r="E13">
        <v>7232456</v>
      </c>
      <c r="F13">
        <v>6512296</v>
      </c>
      <c r="G13">
        <v>6574808</v>
      </c>
      <c r="H13">
        <v>8322</v>
      </c>
      <c r="I13">
        <v>14410</v>
      </c>
      <c r="J13">
        <f>projkotlin_fasta[[#This Row],[runtime_end]]-projkotlin_fasta[[#This Row],[runtime_start]]</f>
        <v>5809848</v>
      </c>
      <c r="K13">
        <f>projkotlin_fasta[[#This Row],[native_end]]-projkotlin_fasta[[#This Row],[native_start]]</f>
        <v>62512</v>
      </c>
      <c r="L13">
        <f>projkotlin_fasta[[#This Row],[pss_end]]-projkotlin_fasta[[#This Row],[pss_start]]</f>
        <v>6088</v>
      </c>
    </row>
    <row r="14" spans="1:12" x14ac:dyDescent="0.3">
      <c r="A14">
        <v>12</v>
      </c>
      <c r="B14">
        <v>28164</v>
      </c>
      <c r="C14">
        <v>1620</v>
      </c>
      <c r="D14">
        <v>1438856</v>
      </c>
      <c r="E14">
        <v>7232320</v>
      </c>
      <c r="F14">
        <v>6510360</v>
      </c>
      <c r="G14">
        <v>6573664</v>
      </c>
      <c r="H14">
        <v>8318</v>
      </c>
      <c r="I14">
        <v>14410</v>
      </c>
      <c r="J14">
        <f>projkotlin_fasta[[#This Row],[runtime_end]]-projkotlin_fasta[[#This Row],[runtime_start]]</f>
        <v>5793464</v>
      </c>
      <c r="K14">
        <f>projkotlin_fasta[[#This Row],[native_end]]-projkotlin_fasta[[#This Row],[native_start]]</f>
        <v>63304</v>
      </c>
      <c r="L14">
        <f>projkotlin_fasta[[#This Row],[pss_end]]-projkotlin_fasta[[#This Row],[pss_start]]</f>
        <v>6092</v>
      </c>
    </row>
    <row r="15" spans="1:12" x14ac:dyDescent="0.3">
      <c r="A15">
        <v>13</v>
      </c>
      <c r="B15">
        <v>28280</v>
      </c>
      <c r="C15">
        <v>1599</v>
      </c>
      <c r="D15">
        <v>1422608</v>
      </c>
      <c r="E15">
        <v>7232456</v>
      </c>
      <c r="F15">
        <v>6512264</v>
      </c>
      <c r="G15">
        <v>6574792</v>
      </c>
      <c r="H15">
        <v>8322</v>
      </c>
      <c r="I15">
        <v>14414</v>
      </c>
      <c r="J15">
        <f>projkotlin_fasta[[#This Row],[runtime_end]]-projkotlin_fasta[[#This Row],[runtime_start]]</f>
        <v>5809848</v>
      </c>
      <c r="K15">
        <f>projkotlin_fasta[[#This Row],[native_end]]-projkotlin_fasta[[#This Row],[native_start]]</f>
        <v>62528</v>
      </c>
      <c r="L15">
        <f>projkotlin_fasta[[#This Row],[pss_end]]-projkotlin_fasta[[#This Row],[pss_start]]</f>
        <v>6092</v>
      </c>
    </row>
    <row r="16" spans="1:12" x14ac:dyDescent="0.3">
      <c r="A16">
        <v>14</v>
      </c>
      <c r="B16">
        <v>28394</v>
      </c>
      <c r="C16">
        <v>1607</v>
      </c>
      <c r="D16">
        <v>1438992</v>
      </c>
      <c r="E16">
        <v>7232648</v>
      </c>
      <c r="F16">
        <v>6510712</v>
      </c>
      <c r="G16">
        <v>6577352</v>
      </c>
      <c r="H16">
        <v>8317</v>
      </c>
      <c r="I16">
        <v>14428</v>
      </c>
      <c r="J16">
        <f>projkotlin_fasta[[#This Row],[runtime_end]]-projkotlin_fasta[[#This Row],[runtime_start]]</f>
        <v>5793656</v>
      </c>
      <c r="K16">
        <f>projkotlin_fasta[[#This Row],[native_end]]-projkotlin_fasta[[#This Row],[native_start]]</f>
        <v>66640</v>
      </c>
      <c r="L16">
        <f>projkotlin_fasta[[#This Row],[pss_end]]-projkotlin_fasta[[#This Row],[pss_start]]</f>
        <v>6111</v>
      </c>
    </row>
    <row r="17" spans="1:12" x14ac:dyDescent="0.3">
      <c r="A17">
        <v>15</v>
      </c>
      <c r="B17">
        <v>28511</v>
      </c>
      <c r="C17">
        <v>1597</v>
      </c>
      <c r="D17">
        <v>1422608</v>
      </c>
      <c r="E17">
        <v>7232456</v>
      </c>
      <c r="F17">
        <v>6512264</v>
      </c>
      <c r="G17">
        <v>6574760</v>
      </c>
      <c r="H17">
        <v>8322</v>
      </c>
      <c r="I17">
        <v>14414</v>
      </c>
      <c r="J17">
        <f>projkotlin_fasta[[#This Row],[runtime_end]]-projkotlin_fasta[[#This Row],[runtime_start]]</f>
        <v>5809848</v>
      </c>
      <c r="K17">
        <f>projkotlin_fasta[[#This Row],[native_end]]-projkotlin_fasta[[#This Row],[native_start]]</f>
        <v>62496</v>
      </c>
      <c r="L17">
        <f>projkotlin_fasta[[#This Row],[pss_end]]-projkotlin_fasta[[#This Row],[pss_start]]</f>
        <v>6092</v>
      </c>
    </row>
    <row r="18" spans="1:12" x14ac:dyDescent="0.3">
      <c r="A18">
        <v>16</v>
      </c>
      <c r="B18">
        <v>28571</v>
      </c>
      <c r="C18">
        <v>1573</v>
      </c>
      <c r="D18">
        <v>1422472</v>
      </c>
      <c r="E18">
        <v>7232288</v>
      </c>
      <c r="F18">
        <v>6512104</v>
      </c>
      <c r="G18">
        <v>6574680</v>
      </c>
      <c r="H18">
        <v>8318</v>
      </c>
      <c r="I18">
        <v>14410</v>
      </c>
      <c r="J18">
        <f>projkotlin_fasta[[#This Row],[runtime_end]]-projkotlin_fasta[[#This Row],[runtime_start]]</f>
        <v>5809816</v>
      </c>
      <c r="K18">
        <f>projkotlin_fasta[[#This Row],[native_end]]-projkotlin_fasta[[#This Row],[native_start]]</f>
        <v>62576</v>
      </c>
      <c r="L18">
        <f>projkotlin_fasta[[#This Row],[pss_end]]-projkotlin_fasta[[#This Row],[pss_start]]</f>
        <v>6092</v>
      </c>
    </row>
    <row r="19" spans="1:12" x14ac:dyDescent="0.3">
      <c r="A19">
        <v>17</v>
      </c>
      <c r="B19">
        <v>28732</v>
      </c>
      <c r="C19">
        <v>1623</v>
      </c>
      <c r="D19">
        <v>1422472</v>
      </c>
      <c r="E19">
        <v>7232320</v>
      </c>
      <c r="F19">
        <v>6512104</v>
      </c>
      <c r="G19">
        <v>6574600</v>
      </c>
      <c r="H19">
        <v>8303</v>
      </c>
      <c r="I19">
        <v>14394</v>
      </c>
      <c r="J19">
        <f>projkotlin_fasta[[#This Row],[runtime_end]]-projkotlin_fasta[[#This Row],[runtime_start]]</f>
        <v>5809848</v>
      </c>
      <c r="K19">
        <f>projkotlin_fasta[[#This Row],[native_end]]-projkotlin_fasta[[#This Row],[native_start]]</f>
        <v>62496</v>
      </c>
      <c r="L19">
        <f>projkotlin_fasta[[#This Row],[pss_end]]-projkotlin_fasta[[#This Row],[pss_start]]</f>
        <v>6091</v>
      </c>
    </row>
    <row r="20" spans="1:12" x14ac:dyDescent="0.3">
      <c r="A20">
        <v>18</v>
      </c>
      <c r="B20">
        <v>28846</v>
      </c>
      <c r="C20">
        <v>1573</v>
      </c>
      <c r="D20">
        <v>1422608</v>
      </c>
      <c r="E20">
        <v>7232456</v>
      </c>
      <c r="F20">
        <v>6512264</v>
      </c>
      <c r="G20">
        <v>6574712</v>
      </c>
      <c r="H20">
        <v>8319</v>
      </c>
      <c r="I20">
        <v>14410</v>
      </c>
      <c r="J20">
        <f>projkotlin_fasta[[#This Row],[runtime_end]]-projkotlin_fasta[[#This Row],[runtime_start]]</f>
        <v>5809848</v>
      </c>
      <c r="K20">
        <f>projkotlin_fasta[[#This Row],[native_end]]-projkotlin_fasta[[#This Row],[native_start]]</f>
        <v>62448</v>
      </c>
      <c r="L20">
        <f>projkotlin_fasta[[#This Row],[pss_end]]-projkotlin_fasta[[#This Row],[pss_start]]</f>
        <v>6091</v>
      </c>
    </row>
    <row r="21" spans="1:12" x14ac:dyDescent="0.3">
      <c r="A21">
        <v>19</v>
      </c>
      <c r="B21">
        <v>28965</v>
      </c>
      <c r="C21">
        <v>1600</v>
      </c>
      <c r="D21">
        <v>1438992</v>
      </c>
      <c r="E21">
        <v>7232424</v>
      </c>
      <c r="F21">
        <v>6512488</v>
      </c>
      <c r="G21">
        <v>6574792</v>
      </c>
      <c r="H21">
        <v>8322</v>
      </c>
      <c r="I21">
        <v>14413</v>
      </c>
      <c r="J21">
        <f>projkotlin_fasta[[#This Row],[runtime_end]]-projkotlin_fasta[[#This Row],[runtime_start]]</f>
        <v>5793432</v>
      </c>
      <c r="K21">
        <f>projkotlin_fasta[[#This Row],[native_end]]-projkotlin_fasta[[#This Row],[native_start]]</f>
        <v>62304</v>
      </c>
      <c r="L21">
        <f>projkotlin_fasta[[#This Row],[pss_end]]-projkotlin_fasta[[#This Row],[pss_start]]</f>
        <v>6091</v>
      </c>
    </row>
    <row r="22" spans="1:12" x14ac:dyDescent="0.3">
      <c r="A22">
        <v>20</v>
      </c>
      <c r="B22">
        <v>29082</v>
      </c>
      <c r="C22">
        <v>1590</v>
      </c>
      <c r="D22">
        <v>1422472</v>
      </c>
      <c r="E22">
        <v>7232288</v>
      </c>
      <c r="F22">
        <v>6512104</v>
      </c>
      <c r="G22">
        <v>6574520</v>
      </c>
      <c r="H22">
        <v>8310</v>
      </c>
      <c r="I22">
        <v>14405</v>
      </c>
      <c r="J22">
        <f>projkotlin_fasta[[#This Row],[runtime_end]]-projkotlin_fasta[[#This Row],[runtime_start]]</f>
        <v>5809816</v>
      </c>
      <c r="K22">
        <f>projkotlin_fasta[[#This Row],[native_end]]-projkotlin_fasta[[#This Row],[native_start]]</f>
        <v>62416</v>
      </c>
      <c r="L22">
        <f>projkotlin_fasta[[#This Row],[pss_end]]-projkotlin_fasta[[#This Row],[pss_start]]</f>
        <v>6095</v>
      </c>
    </row>
    <row r="23" spans="1:12" x14ac:dyDescent="0.3">
      <c r="A23">
        <v>21</v>
      </c>
      <c r="B23">
        <v>29193</v>
      </c>
      <c r="C23">
        <v>1586</v>
      </c>
      <c r="D23">
        <v>1422472</v>
      </c>
      <c r="E23">
        <v>7232184</v>
      </c>
      <c r="F23">
        <v>6512104</v>
      </c>
      <c r="G23">
        <v>6574456</v>
      </c>
      <c r="H23">
        <v>8314</v>
      </c>
      <c r="I23">
        <v>14397</v>
      </c>
      <c r="J23">
        <f>projkotlin_fasta[[#This Row],[runtime_end]]-projkotlin_fasta[[#This Row],[runtime_start]]</f>
        <v>5809712</v>
      </c>
      <c r="K23">
        <f>projkotlin_fasta[[#This Row],[native_end]]-projkotlin_fasta[[#This Row],[native_start]]</f>
        <v>62352</v>
      </c>
      <c r="L23">
        <f>projkotlin_fasta[[#This Row],[pss_end]]-projkotlin_fasta[[#This Row],[pss_start]]</f>
        <v>6083</v>
      </c>
    </row>
    <row r="24" spans="1:12" x14ac:dyDescent="0.3">
      <c r="A24">
        <v>22</v>
      </c>
      <c r="B24">
        <v>29309</v>
      </c>
      <c r="C24">
        <v>1600</v>
      </c>
      <c r="D24">
        <v>1422608</v>
      </c>
      <c r="E24">
        <v>7232424</v>
      </c>
      <c r="F24">
        <v>6513248</v>
      </c>
      <c r="G24">
        <v>6575632</v>
      </c>
      <c r="H24">
        <v>8333</v>
      </c>
      <c r="I24">
        <v>14423</v>
      </c>
      <c r="J24">
        <f>projkotlin_fasta[[#This Row],[runtime_end]]-projkotlin_fasta[[#This Row],[runtime_start]]</f>
        <v>5809816</v>
      </c>
      <c r="K24">
        <f>projkotlin_fasta[[#This Row],[native_end]]-projkotlin_fasta[[#This Row],[native_start]]</f>
        <v>62384</v>
      </c>
      <c r="L24">
        <f>projkotlin_fasta[[#This Row],[pss_end]]-projkotlin_fasta[[#This Row],[pss_start]]</f>
        <v>6090</v>
      </c>
    </row>
    <row r="25" spans="1:12" x14ac:dyDescent="0.3">
      <c r="A25">
        <v>23</v>
      </c>
      <c r="B25">
        <v>29415</v>
      </c>
      <c r="C25">
        <v>1595</v>
      </c>
      <c r="D25">
        <v>1422472</v>
      </c>
      <c r="E25">
        <v>7232320</v>
      </c>
      <c r="F25">
        <v>6512104</v>
      </c>
      <c r="G25">
        <v>6574664</v>
      </c>
      <c r="H25">
        <v>8314</v>
      </c>
      <c r="I25">
        <v>14405</v>
      </c>
      <c r="J25">
        <f>projkotlin_fasta[[#This Row],[runtime_end]]-projkotlin_fasta[[#This Row],[runtime_start]]</f>
        <v>5809848</v>
      </c>
      <c r="K25">
        <f>projkotlin_fasta[[#This Row],[native_end]]-projkotlin_fasta[[#This Row],[native_start]]</f>
        <v>62560</v>
      </c>
      <c r="L25">
        <f>projkotlin_fasta[[#This Row],[pss_end]]-projkotlin_fasta[[#This Row],[pss_start]]</f>
        <v>6091</v>
      </c>
    </row>
    <row r="26" spans="1:12" x14ac:dyDescent="0.3">
      <c r="A26">
        <v>24</v>
      </c>
      <c r="B26">
        <v>29528</v>
      </c>
      <c r="C26">
        <v>1602</v>
      </c>
      <c r="D26">
        <v>1422472</v>
      </c>
      <c r="E26">
        <v>7232320</v>
      </c>
      <c r="F26">
        <v>6512136</v>
      </c>
      <c r="G26">
        <v>6574568</v>
      </c>
      <c r="H26">
        <v>8314</v>
      </c>
      <c r="I26">
        <v>14405</v>
      </c>
      <c r="J26">
        <f>projkotlin_fasta[[#This Row],[runtime_end]]-projkotlin_fasta[[#This Row],[runtime_start]]</f>
        <v>5809848</v>
      </c>
      <c r="K26">
        <f>projkotlin_fasta[[#This Row],[native_end]]-projkotlin_fasta[[#This Row],[native_start]]</f>
        <v>62432</v>
      </c>
      <c r="L26">
        <f>projkotlin_fasta[[#This Row],[pss_end]]-projkotlin_fasta[[#This Row],[pss_start]]</f>
        <v>6091</v>
      </c>
    </row>
    <row r="27" spans="1:12" x14ac:dyDescent="0.3">
      <c r="A27">
        <v>25</v>
      </c>
      <c r="B27">
        <v>29646</v>
      </c>
      <c r="C27">
        <v>1610</v>
      </c>
      <c r="D27">
        <v>1422472</v>
      </c>
      <c r="E27">
        <v>7232320</v>
      </c>
      <c r="F27">
        <v>6512104</v>
      </c>
      <c r="G27">
        <v>6574664</v>
      </c>
      <c r="H27">
        <v>8267</v>
      </c>
      <c r="I27">
        <v>14405</v>
      </c>
      <c r="J27">
        <f>projkotlin_fasta[[#This Row],[runtime_end]]-projkotlin_fasta[[#This Row],[runtime_start]]</f>
        <v>5809848</v>
      </c>
      <c r="K27">
        <f>projkotlin_fasta[[#This Row],[native_end]]-projkotlin_fasta[[#This Row],[native_start]]</f>
        <v>62560</v>
      </c>
      <c r="L27">
        <f>projkotlin_fasta[[#This Row],[pss_end]]-projkotlin_fasta[[#This Row],[pss_start]]</f>
        <v>6138</v>
      </c>
    </row>
    <row r="28" spans="1:12" x14ac:dyDescent="0.3">
      <c r="A28">
        <v>26</v>
      </c>
      <c r="B28">
        <v>29708</v>
      </c>
      <c r="C28">
        <v>1610</v>
      </c>
      <c r="D28">
        <v>1438992</v>
      </c>
      <c r="E28">
        <v>7232456</v>
      </c>
      <c r="F28">
        <v>6512376</v>
      </c>
      <c r="G28">
        <v>6574792</v>
      </c>
      <c r="H28">
        <v>8318</v>
      </c>
      <c r="I28">
        <v>14397</v>
      </c>
      <c r="J28">
        <f>projkotlin_fasta[[#This Row],[runtime_end]]-projkotlin_fasta[[#This Row],[runtime_start]]</f>
        <v>5793464</v>
      </c>
      <c r="K28">
        <f>projkotlin_fasta[[#This Row],[native_end]]-projkotlin_fasta[[#This Row],[native_start]]</f>
        <v>62416</v>
      </c>
      <c r="L28">
        <f>projkotlin_fasta[[#This Row],[pss_end]]-projkotlin_fasta[[#This Row],[pss_start]]</f>
        <v>6079</v>
      </c>
    </row>
    <row r="29" spans="1:12" x14ac:dyDescent="0.3">
      <c r="A29">
        <v>27</v>
      </c>
      <c r="B29">
        <v>29834</v>
      </c>
      <c r="C29">
        <v>1565</v>
      </c>
      <c r="D29">
        <v>1422608</v>
      </c>
      <c r="E29">
        <v>7232424</v>
      </c>
      <c r="F29">
        <v>6512264</v>
      </c>
      <c r="G29">
        <v>6574344</v>
      </c>
      <c r="H29">
        <v>8326</v>
      </c>
      <c r="I29">
        <v>14401</v>
      </c>
      <c r="J29">
        <f>projkotlin_fasta[[#This Row],[runtime_end]]-projkotlin_fasta[[#This Row],[runtime_start]]</f>
        <v>5809816</v>
      </c>
      <c r="K29">
        <f>projkotlin_fasta[[#This Row],[native_end]]-projkotlin_fasta[[#This Row],[native_start]]</f>
        <v>62080</v>
      </c>
      <c r="L29">
        <f>projkotlin_fasta[[#This Row],[pss_end]]-projkotlin_fasta[[#This Row],[pss_start]]</f>
        <v>6075</v>
      </c>
    </row>
    <row r="30" spans="1:12" x14ac:dyDescent="0.3">
      <c r="A30">
        <v>28</v>
      </c>
      <c r="B30">
        <v>29941</v>
      </c>
      <c r="C30">
        <v>1608</v>
      </c>
      <c r="D30">
        <v>1422608</v>
      </c>
      <c r="E30">
        <v>7232456</v>
      </c>
      <c r="F30">
        <v>6511392</v>
      </c>
      <c r="G30">
        <v>6574272</v>
      </c>
      <c r="H30">
        <v>8326</v>
      </c>
      <c r="I30">
        <v>14405</v>
      </c>
      <c r="J30">
        <f>projkotlin_fasta[[#This Row],[runtime_end]]-projkotlin_fasta[[#This Row],[runtime_start]]</f>
        <v>5809848</v>
      </c>
      <c r="K30">
        <f>projkotlin_fasta[[#This Row],[native_end]]-projkotlin_fasta[[#This Row],[native_start]]</f>
        <v>62880</v>
      </c>
      <c r="L30">
        <f>projkotlin_fasta[[#This Row],[pss_end]]-projkotlin_fasta[[#This Row],[pss_start]]</f>
        <v>6079</v>
      </c>
    </row>
    <row r="31" spans="1:12" x14ac:dyDescent="0.3">
      <c r="A31">
        <v>29</v>
      </c>
      <c r="B31">
        <v>30059</v>
      </c>
      <c r="C31">
        <v>1609</v>
      </c>
      <c r="D31">
        <v>1422608</v>
      </c>
      <c r="E31">
        <v>7232456</v>
      </c>
      <c r="F31">
        <v>6512264</v>
      </c>
      <c r="G31">
        <v>6574744</v>
      </c>
      <c r="H31">
        <v>8326</v>
      </c>
      <c r="I31">
        <v>14405</v>
      </c>
      <c r="J31">
        <f>projkotlin_fasta[[#This Row],[runtime_end]]-projkotlin_fasta[[#This Row],[runtime_start]]</f>
        <v>5809848</v>
      </c>
      <c r="K31">
        <f>projkotlin_fasta[[#This Row],[native_end]]-projkotlin_fasta[[#This Row],[native_start]]</f>
        <v>62480</v>
      </c>
      <c r="L31">
        <f>projkotlin_fasta[[#This Row],[pss_end]]-projkotlin_fasta[[#This Row],[pss_start]]</f>
        <v>6079</v>
      </c>
    </row>
    <row r="32" spans="1:12" x14ac:dyDescent="0.3">
      <c r="A32">
        <v>30</v>
      </c>
      <c r="B32">
        <v>30178</v>
      </c>
      <c r="C32">
        <v>1603</v>
      </c>
      <c r="D32">
        <v>1438992</v>
      </c>
      <c r="E32">
        <v>7232424</v>
      </c>
      <c r="F32">
        <v>6512376</v>
      </c>
      <c r="G32">
        <v>6574552</v>
      </c>
      <c r="H32">
        <v>8322</v>
      </c>
      <c r="I32">
        <v>14397</v>
      </c>
      <c r="J32">
        <f>projkotlin_fasta[[#This Row],[runtime_end]]-projkotlin_fasta[[#This Row],[runtime_start]]</f>
        <v>5793432</v>
      </c>
      <c r="K32">
        <f>projkotlin_fasta[[#This Row],[native_end]]-projkotlin_fasta[[#This Row],[native_start]]</f>
        <v>62176</v>
      </c>
      <c r="L32">
        <f>projkotlin_fasta[[#This Row],[pss_end]]-projkotlin_fasta[[#This Row],[pss_start]]</f>
        <v>6075</v>
      </c>
    </row>
    <row r="33" spans="1:12" x14ac:dyDescent="0.3">
      <c r="A33">
        <v>31</v>
      </c>
      <c r="B33">
        <v>30295</v>
      </c>
      <c r="C33">
        <v>1590</v>
      </c>
      <c r="D33">
        <v>1422472</v>
      </c>
      <c r="E33">
        <v>7232320</v>
      </c>
      <c r="F33">
        <v>6512104</v>
      </c>
      <c r="G33">
        <v>6574776</v>
      </c>
      <c r="H33">
        <v>8314</v>
      </c>
      <c r="I33">
        <v>14393</v>
      </c>
      <c r="J33">
        <f>projkotlin_fasta[[#This Row],[runtime_end]]-projkotlin_fasta[[#This Row],[runtime_start]]</f>
        <v>5809848</v>
      </c>
      <c r="K33">
        <f>projkotlin_fasta[[#This Row],[native_end]]-projkotlin_fasta[[#This Row],[native_start]]</f>
        <v>62672</v>
      </c>
      <c r="L33">
        <f>projkotlin_fasta[[#This Row],[pss_end]]-projkotlin_fasta[[#This Row],[pss_start]]</f>
        <v>6079</v>
      </c>
    </row>
    <row r="34" spans="1:12" x14ac:dyDescent="0.3">
      <c r="A34">
        <v>32</v>
      </c>
      <c r="B34">
        <v>30418</v>
      </c>
      <c r="C34">
        <v>1585</v>
      </c>
      <c r="D34">
        <v>1422472</v>
      </c>
      <c r="E34">
        <v>7232320</v>
      </c>
      <c r="F34">
        <v>6512216</v>
      </c>
      <c r="G34">
        <v>6574696</v>
      </c>
      <c r="H34">
        <v>8314</v>
      </c>
      <c r="I34">
        <v>14393</v>
      </c>
      <c r="J34">
        <f>projkotlin_fasta[[#This Row],[runtime_end]]-projkotlin_fasta[[#This Row],[runtime_start]]</f>
        <v>5809848</v>
      </c>
      <c r="K34">
        <f>projkotlin_fasta[[#This Row],[native_end]]-projkotlin_fasta[[#This Row],[native_start]]</f>
        <v>62480</v>
      </c>
      <c r="L34">
        <f>projkotlin_fasta[[#This Row],[pss_end]]-projkotlin_fasta[[#This Row],[pss_start]]</f>
        <v>6079</v>
      </c>
    </row>
    <row r="35" spans="1:12" x14ac:dyDescent="0.3">
      <c r="A35">
        <v>33</v>
      </c>
      <c r="B35">
        <v>30535</v>
      </c>
      <c r="C35">
        <v>1610</v>
      </c>
      <c r="D35">
        <v>1422608</v>
      </c>
      <c r="E35">
        <v>7232424</v>
      </c>
      <c r="F35">
        <v>6512392</v>
      </c>
      <c r="G35">
        <v>6574008</v>
      </c>
      <c r="H35">
        <v>8322</v>
      </c>
      <c r="I35">
        <v>14397</v>
      </c>
      <c r="J35">
        <f>projkotlin_fasta[[#This Row],[runtime_end]]-projkotlin_fasta[[#This Row],[runtime_start]]</f>
        <v>5809816</v>
      </c>
      <c r="K35">
        <f>projkotlin_fasta[[#This Row],[native_end]]-projkotlin_fasta[[#This Row],[native_start]]</f>
        <v>61616</v>
      </c>
      <c r="L35">
        <f>projkotlin_fasta[[#This Row],[pss_end]]-projkotlin_fasta[[#This Row],[pss_start]]</f>
        <v>6075</v>
      </c>
    </row>
    <row r="36" spans="1:12" x14ac:dyDescent="0.3">
      <c r="A36">
        <v>34</v>
      </c>
      <c r="B36">
        <v>30661</v>
      </c>
      <c r="C36">
        <v>1600</v>
      </c>
      <c r="D36">
        <v>1422608</v>
      </c>
      <c r="E36">
        <v>7232456</v>
      </c>
      <c r="F36">
        <v>6510600</v>
      </c>
      <c r="G36">
        <v>6574128</v>
      </c>
      <c r="H36">
        <v>8316</v>
      </c>
      <c r="I36">
        <v>14402</v>
      </c>
      <c r="J36">
        <f>projkotlin_fasta[[#This Row],[runtime_end]]-projkotlin_fasta[[#This Row],[runtime_start]]</f>
        <v>5809848</v>
      </c>
      <c r="K36">
        <f>projkotlin_fasta[[#This Row],[native_end]]-projkotlin_fasta[[#This Row],[native_start]]</f>
        <v>63528</v>
      </c>
      <c r="L36">
        <f>projkotlin_fasta[[#This Row],[pss_end]]-projkotlin_fasta[[#This Row],[pss_start]]</f>
        <v>6086</v>
      </c>
    </row>
    <row r="37" spans="1:12" x14ac:dyDescent="0.3">
      <c r="A37">
        <v>35</v>
      </c>
      <c r="B37">
        <v>30725</v>
      </c>
      <c r="C37">
        <v>1626</v>
      </c>
      <c r="D37">
        <v>1438992</v>
      </c>
      <c r="E37">
        <v>7232424</v>
      </c>
      <c r="F37">
        <v>6510520</v>
      </c>
      <c r="G37">
        <v>6572680</v>
      </c>
      <c r="H37">
        <v>8310</v>
      </c>
      <c r="I37">
        <v>14389</v>
      </c>
      <c r="J37">
        <f>projkotlin_fasta[[#This Row],[runtime_end]]-projkotlin_fasta[[#This Row],[runtime_start]]</f>
        <v>5793432</v>
      </c>
      <c r="K37">
        <f>projkotlin_fasta[[#This Row],[native_end]]-projkotlin_fasta[[#This Row],[native_start]]</f>
        <v>62160</v>
      </c>
      <c r="L37">
        <f>projkotlin_fasta[[#This Row],[pss_end]]-projkotlin_fasta[[#This Row],[pss_start]]</f>
        <v>6079</v>
      </c>
    </row>
    <row r="38" spans="1:12" x14ac:dyDescent="0.3">
      <c r="A38">
        <v>36</v>
      </c>
      <c r="B38">
        <v>30793</v>
      </c>
      <c r="C38">
        <v>1605</v>
      </c>
      <c r="D38">
        <v>1422824</v>
      </c>
      <c r="E38">
        <v>7232672</v>
      </c>
      <c r="F38">
        <v>6510488</v>
      </c>
      <c r="G38">
        <v>6572840</v>
      </c>
      <c r="H38">
        <v>8311</v>
      </c>
      <c r="I38">
        <v>14394</v>
      </c>
      <c r="J38">
        <f>projkotlin_fasta[[#This Row],[runtime_end]]-projkotlin_fasta[[#This Row],[runtime_start]]</f>
        <v>5809848</v>
      </c>
      <c r="K38">
        <f>projkotlin_fasta[[#This Row],[native_end]]-projkotlin_fasta[[#This Row],[native_start]]</f>
        <v>62352</v>
      </c>
      <c r="L38">
        <f>projkotlin_fasta[[#This Row],[pss_end]]-projkotlin_fasta[[#This Row],[pss_start]]</f>
        <v>6083</v>
      </c>
    </row>
    <row r="39" spans="1:12" x14ac:dyDescent="0.3">
      <c r="A39">
        <v>37</v>
      </c>
      <c r="B39">
        <v>30969</v>
      </c>
      <c r="C39">
        <v>1594</v>
      </c>
      <c r="D39">
        <v>1422472</v>
      </c>
      <c r="E39">
        <v>7232320</v>
      </c>
      <c r="F39">
        <v>6512104</v>
      </c>
      <c r="G39">
        <v>6574760</v>
      </c>
      <c r="H39">
        <v>8295</v>
      </c>
      <c r="I39">
        <v>14372</v>
      </c>
      <c r="J39">
        <f>projkotlin_fasta[[#This Row],[runtime_end]]-projkotlin_fasta[[#This Row],[runtime_start]]</f>
        <v>5809848</v>
      </c>
      <c r="K39">
        <f>projkotlin_fasta[[#This Row],[native_end]]-projkotlin_fasta[[#This Row],[native_start]]</f>
        <v>62656</v>
      </c>
      <c r="L39">
        <f>projkotlin_fasta[[#This Row],[pss_end]]-projkotlin_fasta[[#This Row],[pss_start]]</f>
        <v>6077</v>
      </c>
    </row>
    <row r="40" spans="1:12" x14ac:dyDescent="0.3">
      <c r="A40">
        <v>38</v>
      </c>
      <c r="B40">
        <v>31152</v>
      </c>
      <c r="C40">
        <v>1607</v>
      </c>
      <c r="D40">
        <v>1422472</v>
      </c>
      <c r="E40">
        <v>7232320</v>
      </c>
      <c r="F40">
        <v>6512456</v>
      </c>
      <c r="G40">
        <v>6575080</v>
      </c>
      <c r="H40">
        <v>17841</v>
      </c>
      <c r="I40">
        <v>24151</v>
      </c>
      <c r="J40">
        <f>projkotlin_fasta[[#This Row],[runtime_end]]-projkotlin_fasta[[#This Row],[runtime_start]]</f>
        <v>5809848</v>
      </c>
      <c r="K40">
        <f>projkotlin_fasta[[#This Row],[native_end]]-projkotlin_fasta[[#This Row],[native_start]]</f>
        <v>62624</v>
      </c>
      <c r="L40">
        <f>projkotlin_fasta[[#This Row],[pss_end]]-projkotlin_fasta[[#This Row],[pss_start]]</f>
        <v>6310</v>
      </c>
    </row>
    <row r="41" spans="1:12" x14ac:dyDescent="0.3">
      <c r="A41">
        <v>39</v>
      </c>
      <c r="B41">
        <v>31286</v>
      </c>
      <c r="C41">
        <v>1567</v>
      </c>
      <c r="D41">
        <v>1422824</v>
      </c>
      <c r="E41">
        <v>7232728</v>
      </c>
      <c r="F41">
        <v>6512264</v>
      </c>
      <c r="G41">
        <v>6577728</v>
      </c>
      <c r="H41">
        <v>13996</v>
      </c>
      <c r="I41">
        <v>20225</v>
      </c>
      <c r="J41">
        <f>projkotlin_fasta[[#This Row],[runtime_end]]-projkotlin_fasta[[#This Row],[runtime_start]]</f>
        <v>5809904</v>
      </c>
      <c r="K41">
        <f>projkotlin_fasta[[#This Row],[native_end]]-projkotlin_fasta[[#This Row],[native_start]]</f>
        <v>65464</v>
      </c>
      <c r="L41">
        <f>projkotlin_fasta[[#This Row],[pss_end]]-projkotlin_fasta[[#This Row],[pss_start]]</f>
        <v>6229</v>
      </c>
    </row>
    <row r="42" spans="1:12" x14ac:dyDescent="0.3">
      <c r="A42">
        <v>40</v>
      </c>
      <c r="B42">
        <v>31409</v>
      </c>
      <c r="C42">
        <v>1583</v>
      </c>
      <c r="D42">
        <v>1422608</v>
      </c>
      <c r="E42">
        <v>7232424</v>
      </c>
      <c r="F42">
        <v>6512264</v>
      </c>
      <c r="G42">
        <v>6574504</v>
      </c>
      <c r="H42">
        <v>14005</v>
      </c>
      <c r="I42">
        <v>20228</v>
      </c>
      <c r="J42">
        <f>projkotlin_fasta[[#This Row],[runtime_end]]-projkotlin_fasta[[#This Row],[runtime_start]]</f>
        <v>5809816</v>
      </c>
      <c r="K42">
        <f>projkotlin_fasta[[#This Row],[native_end]]-projkotlin_fasta[[#This Row],[native_start]]</f>
        <v>62240</v>
      </c>
      <c r="L42">
        <f>projkotlin_fasta[[#This Row],[pss_end]]-projkotlin_fasta[[#This Row],[pss_start]]</f>
        <v>6223</v>
      </c>
    </row>
    <row r="43" spans="1:12" x14ac:dyDescent="0.3">
      <c r="A43">
        <v>41</v>
      </c>
      <c r="B43">
        <v>31562</v>
      </c>
      <c r="C43">
        <v>1605</v>
      </c>
      <c r="D43">
        <v>1422824</v>
      </c>
      <c r="E43">
        <v>7232640</v>
      </c>
      <c r="F43">
        <v>6512296</v>
      </c>
      <c r="G43">
        <v>6574536</v>
      </c>
      <c r="H43">
        <v>13649</v>
      </c>
      <c r="I43">
        <v>19854</v>
      </c>
      <c r="J43">
        <f>projkotlin_fasta[[#This Row],[runtime_end]]-projkotlin_fasta[[#This Row],[runtime_start]]</f>
        <v>5809816</v>
      </c>
      <c r="K43">
        <f>projkotlin_fasta[[#This Row],[native_end]]-projkotlin_fasta[[#This Row],[native_start]]</f>
        <v>62240</v>
      </c>
      <c r="L43">
        <f>projkotlin_fasta[[#This Row],[pss_end]]-projkotlin_fasta[[#This Row],[pss_start]]</f>
        <v>6205</v>
      </c>
    </row>
    <row r="44" spans="1:12" x14ac:dyDescent="0.3">
      <c r="A44">
        <v>42</v>
      </c>
      <c r="B44">
        <v>31691</v>
      </c>
      <c r="C44">
        <v>1600</v>
      </c>
      <c r="D44">
        <v>1438992</v>
      </c>
      <c r="E44">
        <v>7232456</v>
      </c>
      <c r="F44">
        <v>6513360</v>
      </c>
      <c r="G44">
        <v>6576096</v>
      </c>
      <c r="H44">
        <v>13654</v>
      </c>
      <c r="I44">
        <v>19862</v>
      </c>
      <c r="J44">
        <f>projkotlin_fasta[[#This Row],[runtime_end]]-projkotlin_fasta[[#This Row],[runtime_start]]</f>
        <v>5793464</v>
      </c>
      <c r="K44">
        <f>projkotlin_fasta[[#This Row],[native_end]]-projkotlin_fasta[[#This Row],[native_start]]</f>
        <v>62736</v>
      </c>
      <c r="L44">
        <f>projkotlin_fasta[[#This Row],[pss_end]]-projkotlin_fasta[[#This Row],[pss_start]]</f>
        <v>6208</v>
      </c>
    </row>
    <row r="45" spans="1:12" x14ac:dyDescent="0.3">
      <c r="A45">
        <v>43</v>
      </c>
      <c r="B45">
        <v>31813</v>
      </c>
      <c r="C45">
        <v>1594</v>
      </c>
      <c r="D45">
        <v>1422472</v>
      </c>
      <c r="E45">
        <v>7232320</v>
      </c>
      <c r="F45">
        <v>6512104</v>
      </c>
      <c r="G45">
        <v>6574584</v>
      </c>
      <c r="H45">
        <v>13634</v>
      </c>
      <c r="I45">
        <v>19844</v>
      </c>
      <c r="J45">
        <f>projkotlin_fasta[[#This Row],[runtime_end]]-projkotlin_fasta[[#This Row],[runtime_start]]</f>
        <v>5809848</v>
      </c>
      <c r="K45">
        <f>projkotlin_fasta[[#This Row],[native_end]]-projkotlin_fasta[[#This Row],[native_start]]</f>
        <v>62480</v>
      </c>
      <c r="L45">
        <f>projkotlin_fasta[[#This Row],[pss_end]]-projkotlin_fasta[[#This Row],[pss_start]]</f>
        <v>6210</v>
      </c>
    </row>
    <row r="46" spans="1:12" x14ac:dyDescent="0.3">
      <c r="A46">
        <v>44</v>
      </c>
      <c r="B46">
        <v>31931</v>
      </c>
      <c r="C46">
        <v>1607</v>
      </c>
      <c r="D46">
        <v>1438856</v>
      </c>
      <c r="E46">
        <v>7232320</v>
      </c>
      <c r="F46">
        <v>6512216</v>
      </c>
      <c r="G46">
        <v>6574792</v>
      </c>
      <c r="H46">
        <v>13600</v>
      </c>
      <c r="I46">
        <v>19807</v>
      </c>
      <c r="J46">
        <f>projkotlin_fasta[[#This Row],[runtime_end]]-projkotlin_fasta[[#This Row],[runtime_start]]</f>
        <v>5793464</v>
      </c>
      <c r="K46">
        <f>projkotlin_fasta[[#This Row],[native_end]]-projkotlin_fasta[[#This Row],[native_start]]</f>
        <v>62576</v>
      </c>
      <c r="L46">
        <f>projkotlin_fasta[[#This Row],[pss_end]]-projkotlin_fasta[[#This Row],[pss_start]]</f>
        <v>6207</v>
      </c>
    </row>
    <row r="47" spans="1:12" x14ac:dyDescent="0.3">
      <c r="A47">
        <v>45</v>
      </c>
      <c r="B47">
        <v>32048</v>
      </c>
      <c r="C47">
        <v>1601</v>
      </c>
      <c r="D47">
        <v>1422608</v>
      </c>
      <c r="E47">
        <v>7232456</v>
      </c>
      <c r="F47">
        <v>6513248</v>
      </c>
      <c r="G47">
        <v>6575760</v>
      </c>
      <c r="H47">
        <v>13604</v>
      </c>
      <c r="I47">
        <v>19803</v>
      </c>
      <c r="J47">
        <f>projkotlin_fasta[[#This Row],[runtime_end]]-projkotlin_fasta[[#This Row],[runtime_start]]</f>
        <v>5809848</v>
      </c>
      <c r="K47">
        <f>projkotlin_fasta[[#This Row],[native_end]]-projkotlin_fasta[[#This Row],[native_start]]</f>
        <v>62512</v>
      </c>
      <c r="L47">
        <f>projkotlin_fasta[[#This Row],[pss_end]]-projkotlin_fasta[[#This Row],[pss_start]]</f>
        <v>6199</v>
      </c>
    </row>
    <row r="48" spans="1:12" x14ac:dyDescent="0.3">
      <c r="A48">
        <v>46</v>
      </c>
      <c r="B48">
        <v>32165</v>
      </c>
      <c r="C48">
        <v>1585</v>
      </c>
      <c r="D48">
        <v>1438944</v>
      </c>
      <c r="E48">
        <v>7232408</v>
      </c>
      <c r="F48">
        <v>6509824</v>
      </c>
      <c r="G48">
        <v>6573048</v>
      </c>
      <c r="H48">
        <v>13560</v>
      </c>
      <c r="I48">
        <v>19766</v>
      </c>
      <c r="J48">
        <f>projkotlin_fasta[[#This Row],[runtime_end]]-projkotlin_fasta[[#This Row],[runtime_start]]</f>
        <v>5793464</v>
      </c>
      <c r="K48">
        <f>projkotlin_fasta[[#This Row],[native_end]]-projkotlin_fasta[[#This Row],[native_start]]</f>
        <v>63224</v>
      </c>
      <c r="L48">
        <f>projkotlin_fasta[[#This Row],[pss_end]]-projkotlin_fasta[[#This Row],[pss_start]]</f>
        <v>6206</v>
      </c>
    </row>
    <row r="49" spans="1:12" x14ac:dyDescent="0.3">
      <c r="A49">
        <v>47</v>
      </c>
      <c r="B49">
        <v>32277</v>
      </c>
      <c r="C49">
        <v>1626</v>
      </c>
      <c r="D49">
        <v>1422472</v>
      </c>
      <c r="E49">
        <v>7232288</v>
      </c>
      <c r="F49">
        <v>6512104</v>
      </c>
      <c r="G49">
        <v>6574680</v>
      </c>
      <c r="H49">
        <v>13576</v>
      </c>
      <c r="I49">
        <v>19782</v>
      </c>
      <c r="J49">
        <f>projkotlin_fasta[[#This Row],[runtime_end]]-projkotlin_fasta[[#This Row],[runtime_start]]</f>
        <v>5809816</v>
      </c>
      <c r="K49">
        <f>projkotlin_fasta[[#This Row],[native_end]]-projkotlin_fasta[[#This Row],[native_start]]</f>
        <v>62576</v>
      </c>
      <c r="L49">
        <f>projkotlin_fasta[[#This Row],[pss_end]]-projkotlin_fasta[[#This Row],[pss_start]]</f>
        <v>6206</v>
      </c>
    </row>
    <row r="50" spans="1:12" x14ac:dyDescent="0.3">
      <c r="A50">
        <v>48</v>
      </c>
      <c r="B50">
        <v>32390</v>
      </c>
      <c r="C50">
        <v>1607</v>
      </c>
      <c r="D50">
        <v>1422472</v>
      </c>
      <c r="E50">
        <v>7232320</v>
      </c>
      <c r="F50">
        <v>6512104</v>
      </c>
      <c r="G50">
        <v>6574600</v>
      </c>
      <c r="H50">
        <v>13572</v>
      </c>
      <c r="I50">
        <v>19778</v>
      </c>
      <c r="J50">
        <f>projkotlin_fasta[[#This Row],[runtime_end]]-projkotlin_fasta[[#This Row],[runtime_start]]</f>
        <v>5809848</v>
      </c>
      <c r="K50">
        <f>projkotlin_fasta[[#This Row],[native_end]]-projkotlin_fasta[[#This Row],[native_start]]</f>
        <v>62496</v>
      </c>
      <c r="L50">
        <f>projkotlin_fasta[[#This Row],[pss_end]]-projkotlin_fasta[[#This Row],[pss_start]]</f>
        <v>6206</v>
      </c>
    </row>
    <row r="51" spans="1:12" x14ac:dyDescent="0.3">
      <c r="A51">
        <v>49</v>
      </c>
      <c r="B51">
        <v>32502</v>
      </c>
      <c r="C51">
        <v>1594</v>
      </c>
      <c r="D51">
        <v>1422472</v>
      </c>
      <c r="E51">
        <v>7232288</v>
      </c>
      <c r="F51">
        <v>6512976</v>
      </c>
      <c r="G51">
        <v>6575488</v>
      </c>
      <c r="H51">
        <v>13587</v>
      </c>
      <c r="I51">
        <v>19788</v>
      </c>
      <c r="J51">
        <f>projkotlin_fasta[[#This Row],[runtime_end]]-projkotlin_fasta[[#This Row],[runtime_start]]</f>
        <v>5809816</v>
      </c>
      <c r="K51">
        <f>projkotlin_fasta[[#This Row],[native_end]]-projkotlin_fasta[[#This Row],[native_start]]</f>
        <v>62512</v>
      </c>
      <c r="L51">
        <f>projkotlin_fasta[[#This Row],[pss_end]]-projkotlin_fasta[[#This Row],[pss_start]]</f>
        <v>6201</v>
      </c>
    </row>
    <row r="52" spans="1:12" x14ac:dyDescent="0.3">
      <c r="A52">
        <v>50</v>
      </c>
      <c r="B52">
        <v>32616</v>
      </c>
      <c r="C52">
        <v>1605</v>
      </c>
      <c r="D52">
        <v>1438992</v>
      </c>
      <c r="E52">
        <v>7232456</v>
      </c>
      <c r="F52">
        <v>6512376</v>
      </c>
      <c r="G52">
        <v>6574728</v>
      </c>
      <c r="H52">
        <v>13586</v>
      </c>
      <c r="I52">
        <v>19785</v>
      </c>
      <c r="J52">
        <f>projkotlin_fasta[[#This Row],[runtime_end]]-projkotlin_fasta[[#This Row],[runtime_start]]</f>
        <v>5793464</v>
      </c>
      <c r="K52">
        <f>projkotlin_fasta[[#This Row],[native_end]]-projkotlin_fasta[[#This Row],[native_start]]</f>
        <v>62352</v>
      </c>
      <c r="L52">
        <f>projkotlin_fasta[[#This Row],[pss_end]]-projkotlin_fasta[[#This Row],[pss_start]]</f>
        <v>6199</v>
      </c>
    </row>
    <row r="53" spans="1:12" x14ac:dyDescent="0.3">
      <c r="A53">
        <v>51</v>
      </c>
      <c r="B53">
        <v>32730</v>
      </c>
      <c r="C53">
        <v>1614</v>
      </c>
      <c r="D53">
        <v>1422608</v>
      </c>
      <c r="E53">
        <v>7232424</v>
      </c>
      <c r="F53">
        <v>6513248</v>
      </c>
      <c r="G53">
        <v>6575712</v>
      </c>
      <c r="H53">
        <v>13599</v>
      </c>
      <c r="I53">
        <v>19793</v>
      </c>
      <c r="J53">
        <f>projkotlin_fasta[[#This Row],[runtime_end]]-projkotlin_fasta[[#This Row],[runtime_start]]</f>
        <v>5809816</v>
      </c>
      <c r="K53">
        <f>projkotlin_fasta[[#This Row],[native_end]]-projkotlin_fasta[[#This Row],[native_start]]</f>
        <v>62464</v>
      </c>
      <c r="L53">
        <f>projkotlin_fasta[[#This Row],[pss_end]]-projkotlin_fasta[[#This Row],[pss_start]]</f>
        <v>6194</v>
      </c>
    </row>
    <row r="54" spans="1:12" x14ac:dyDescent="0.3">
      <c r="A54">
        <v>52</v>
      </c>
      <c r="B54">
        <v>537</v>
      </c>
      <c r="C54">
        <v>1606</v>
      </c>
      <c r="D54">
        <v>1438856</v>
      </c>
      <c r="E54">
        <v>7232320</v>
      </c>
      <c r="F54">
        <v>6512216</v>
      </c>
      <c r="G54">
        <v>6574696</v>
      </c>
      <c r="H54">
        <v>13571</v>
      </c>
      <c r="I54">
        <v>19774</v>
      </c>
      <c r="J54">
        <f>projkotlin_fasta[[#This Row],[runtime_end]]-projkotlin_fasta[[#This Row],[runtime_start]]</f>
        <v>5793464</v>
      </c>
      <c r="K54">
        <f>projkotlin_fasta[[#This Row],[native_end]]-projkotlin_fasta[[#This Row],[native_start]]</f>
        <v>62480</v>
      </c>
      <c r="L54">
        <f>projkotlin_fasta[[#This Row],[pss_end]]-projkotlin_fasta[[#This Row],[pss_start]]</f>
        <v>6203</v>
      </c>
    </row>
    <row r="55" spans="1:12" x14ac:dyDescent="0.3">
      <c r="A55">
        <v>53</v>
      </c>
      <c r="B55">
        <v>914</v>
      </c>
      <c r="C55">
        <v>1622</v>
      </c>
      <c r="D55">
        <v>1422608</v>
      </c>
      <c r="E55">
        <v>7232456</v>
      </c>
      <c r="F55">
        <v>6512264</v>
      </c>
      <c r="G55">
        <v>6574792</v>
      </c>
      <c r="H55">
        <v>13575</v>
      </c>
      <c r="I55">
        <v>19777</v>
      </c>
      <c r="J55">
        <f>projkotlin_fasta[[#This Row],[runtime_end]]-projkotlin_fasta[[#This Row],[runtime_start]]</f>
        <v>5809848</v>
      </c>
      <c r="K55">
        <f>projkotlin_fasta[[#This Row],[native_end]]-projkotlin_fasta[[#This Row],[native_start]]</f>
        <v>62528</v>
      </c>
      <c r="L55">
        <f>projkotlin_fasta[[#This Row],[pss_end]]-projkotlin_fasta[[#This Row],[pss_start]]</f>
        <v>6202</v>
      </c>
    </row>
    <row r="56" spans="1:12" x14ac:dyDescent="0.3">
      <c r="A56">
        <v>54</v>
      </c>
      <c r="B56">
        <v>1251</v>
      </c>
      <c r="C56">
        <v>1617</v>
      </c>
      <c r="D56">
        <v>1422608</v>
      </c>
      <c r="E56">
        <v>7232456</v>
      </c>
      <c r="F56">
        <v>6510488</v>
      </c>
      <c r="G56">
        <v>6572920</v>
      </c>
      <c r="H56">
        <v>13560</v>
      </c>
      <c r="I56">
        <v>19757</v>
      </c>
      <c r="J56">
        <f>projkotlin_fasta[[#This Row],[runtime_end]]-projkotlin_fasta[[#This Row],[runtime_start]]</f>
        <v>5809848</v>
      </c>
      <c r="K56">
        <f>projkotlin_fasta[[#This Row],[native_end]]-projkotlin_fasta[[#This Row],[native_start]]</f>
        <v>62432</v>
      </c>
      <c r="L56">
        <f>projkotlin_fasta[[#This Row],[pss_end]]-projkotlin_fasta[[#This Row],[pss_start]]</f>
        <v>6197</v>
      </c>
    </row>
    <row r="57" spans="1:12" x14ac:dyDescent="0.3">
      <c r="A57">
        <v>55</v>
      </c>
      <c r="B57">
        <v>1401</v>
      </c>
      <c r="C57">
        <v>1600</v>
      </c>
      <c r="D57">
        <v>1422472</v>
      </c>
      <c r="E57">
        <v>7232288</v>
      </c>
      <c r="F57">
        <v>6512104</v>
      </c>
      <c r="G57">
        <v>6574440</v>
      </c>
      <c r="H57">
        <v>13506</v>
      </c>
      <c r="I57">
        <v>19696</v>
      </c>
      <c r="J57">
        <f>projkotlin_fasta[[#This Row],[runtime_end]]-projkotlin_fasta[[#This Row],[runtime_start]]</f>
        <v>5809816</v>
      </c>
      <c r="K57">
        <f>projkotlin_fasta[[#This Row],[native_end]]-projkotlin_fasta[[#This Row],[native_start]]</f>
        <v>62336</v>
      </c>
      <c r="L57">
        <f>projkotlin_fasta[[#This Row],[pss_end]]-projkotlin_fasta[[#This Row],[pss_start]]</f>
        <v>6190</v>
      </c>
    </row>
    <row r="58" spans="1:12" x14ac:dyDescent="0.3">
      <c r="A58">
        <v>56</v>
      </c>
      <c r="B58">
        <v>1624</v>
      </c>
      <c r="C58">
        <v>1610</v>
      </c>
      <c r="D58">
        <v>1438856</v>
      </c>
      <c r="E58">
        <v>7232184</v>
      </c>
      <c r="F58">
        <v>6512216</v>
      </c>
      <c r="G58">
        <v>6574600</v>
      </c>
      <c r="H58">
        <v>13501</v>
      </c>
      <c r="I58">
        <v>19681</v>
      </c>
      <c r="J58">
        <f>projkotlin_fasta[[#This Row],[runtime_end]]-projkotlin_fasta[[#This Row],[runtime_start]]</f>
        <v>5793328</v>
      </c>
      <c r="K58">
        <f>projkotlin_fasta[[#This Row],[native_end]]-projkotlin_fasta[[#This Row],[native_start]]</f>
        <v>62384</v>
      </c>
      <c r="L58">
        <f>projkotlin_fasta[[#This Row],[pss_end]]-projkotlin_fasta[[#This Row],[pss_start]]</f>
        <v>6180</v>
      </c>
    </row>
    <row r="59" spans="1:12" x14ac:dyDescent="0.3">
      <c r="A59">
        <v>57</v>
      </c>
      <c r="B59">
        <v>1880</v>
      </c>
      <c r="C59">
        <v>1575</v>
      </c>
      <c r="D59">
        <v>1438992</v>
      </c>
      <c r="E59">
        <v>7232456</v>
      </c>
      <c r="F59">
        <v>6513360</v>
      </c>
      <c r="G59">
        <v>6575840</v>
      </c>
      <c r="H59">
        <v>13522</v>
      </c>
      <c r="I59">
        <v>19708</v>
      </c>
      <c r="J59">
        <f>projkotlin_fasta[[#This Row],[runtime_end]]-projkotlin_fasta[[#This Row],[runtime_start]]</f>
        <v>5793464</v>
      </c>
      <c r="K59">
        <f>projkotlin_fasta[[#This Row],[native_end]]-projkotlin_fasta[[#This Row],[native_start]]</f>
        <v>62480</v>
      </c>
      <c r="L59">
        <f>projkotlin_fasta[[#This Row],[pss_end]]-projkotlin_fasta[[#This Row],[pss_start]]</f>
        <v>6186</v>
      </c>
    </row>
    <row r="60" spans="1:12" x14ac:dyDescent="0.3">
      <c r="A60">
        <v>58</v>
      </c>
      <c r="B60">
        <v>2024</v>
      </c>
      <c r="C60">
        <v>1624</v>
      </c>
      <c r="D60">
        <v>1438992</v>
      </c>
      <c r="E60">
        <v>7232456</v>
      </c>
      <c r="F60">
        <v>6512504</v>
      </c>
      <c r="G60">
        <v>6575208</v>
      </c>
      <c r="H60">
        <v>13512</v>
      </c>
      <c r="I60">
        <v>19701</v>
      </c>
      <c r="J60">
        <f>projkotlin_fasta[[#This Row],[runtime_end]]-projkotlin_fasta[[#This Row],[runtime_start]]</f>
        <v>5793464</v>
      </c>
      <c r="K60">
        <f>projkotlin_fasta[[#This Row],[native_end]]-projkotlin_fasta[[#This Row],[native_start]]</f>
        <v>62704</v>
      </c>
      <c r="L60">
        <f>projkotlin_fasta[[#This Row],[pss_end]]-projkotlin_fasta[[#This Row],[pss_start]]</f>
        <v>6189</v>
      </c>
    </row>
    <row r="61" spans="1:12" x14ac:dyDescent="0.3">
      <c r="A61">
        <v>59</v>
      </c>
      <c r="B61">
        <v>2297</v>
      </c>
      <c r="C61">
        <v>1579</v>
      </c>
      <c r="D61">
        <v>1438992</v>
      </c>
      <c r="E61">
        <v>7232456</v>
      </c>
      <c r="F61">
        <v>6513488</v>
      </c>
      <c r="G61">
        <v>6575936</v>
      </c>
      <c r="H61">
        <v>13526</v>
      </c>
      <c r="I61">
        <v>19712</v>
      </c>
      <c r="J61">
        <f>projkotlin_fasta[[#This Row],[runtime_end]]-projkotlin_fasta[[#This Row],[runtime_start]]</f>
        <v>5793464</v>
      </c>
      <c r="K61">
        <f>projkotlin_fasta[[#This Row],[native_end]]-projkotlin_fasta[[#This Row],[native_start]]</f>
        <v>62448</v>
      </c>
      <c r="L61">
        <f>projkotlin_fasta[[#This Row],[pss_end]]-projkotlin_fasta[[#This Row],[pss_start]]</f>
        <v>6186</v>
      </c>
    </row>
    <row r="62" spans="1:12" x14ac:dyDescent="0.3">
      <c r="A62">
        <v>60</v>
      </c>
      <c r="B62">
        <v>2472</v>
      </c>
      <c r="C62">
        <v>1601</v>
      </c>
      <c r="D62">
        <v>1422608</v>
      </c>
      <c r="E62">
        <v>7232424</v>
      </c>
      <c r="F62">
        <v>6513248</v>
      </c>
      <c r="G62">
        <v>6575664</v>
      </c>
      <c r="H62">
        <v>13526</v>
      </c>
      <c r="I62">
        <v>19712</v>
      </c>
      <c r="J62">
        <f>projkotlin_fasta[[#This Row],[runtime_end]]-projkotlin_fasta[[#This Row],[runtime_start]]</f>
        <v>5809816</v>
      </c>
      <c r="K62">
        <f>projkotlin_fasta[[#This Row],[native_end]]-projkotlin_fasta[[#This Row],[native_start]]</f>
        <v>62416</v>
      </c>
      <c r="L62">
        <f>projkotlin_fasta[[#This Row],[pss_end]]-projkotlin_fasta[[#This Row],[pss_start]]</f>
        <v>6186</v>
      </c>
    </row>
    <row r="63" spans="1:12" x14ac:dyDescent="0.3">
      <c r="A63">
        <v>61</v>
      </c>
      <c r="B63">
        <v>2591</v>
      </c>
      <c r="C63">
        <v>1602</v>
      </c>
      <c r="D63">
        <v>1438992</v>
      </c>
      <c r="E63">
        <v>7232456</v>
      </c>
      <c r="F63">
        <v>6511504</v>
      </c>
      <c r="G63">
        <v>6574080</v>
      </c>
      <c r="H63">
        <v>13513</v>
      </c>
      <c r="I63">
        <v>19698</v>
      </c>
      <c r="J63">
        <f>projkotlin_fasta[[#This Row],[runtime_end]]-projkotlin_fasta[[#This Row],[runtime_start]]</f>
        <v>5793464</v>
      </c>
      <c r="K63">
        <f>projkotlin_fasta[[#This Row],[native_end]]-projkotlin_fasta[[#This Row],[native_start]]</f>
        <v>62576</v>
      </c>
      <c r="L63">
        <f>projkotlin_fasta[[#This Row],[pss_end]]-projkotlin_fasta[[#This Row],[pss_start]]</f>
        <v>6185</v>
      </c>
    </row>
    <row r="64" spans="1:12" x14ac:dyDescent="0.3">
      <c r="A64">
        <v>62</v>
      </c>
      <c r="B64">
        <v>2770</v>
      </c>
      <c r="C64">
        <v>1618</v>
      </c>
      <c r="D64">
        <v>1422472</v>
      </c>
      <c r="E64">
        <v>7232320</v>
      </c>
      <c r="F64">
        <v>6512104</v>
      </c>
      <c r="G64">
        <v>6574760</v>
      </c>
      <c r="H64">
        <v>13501</v>
      </c>
      <c r="I64">
        <v>19686</v>
      </c>
      <c r="J64">
        <f>projkotlin_fasta[[#This Row],[runtime_end]]-projkotlin_fasta[[#This Row],[runtime_start]]</f>
        <v>5809848</v>
      </c>
      <c r="K64">
        <f>projkotlin_fasta[[#This Row],[native_end]]-projkotlin_fasta[[#This Row],[native_start]]</f>
        <v>62656</v>
      </c>
      <c r="L64">
        <f>projkotlin_fasta[[#This Row],[pss_end]]-projkotlin_fasta[[#This Row],[pss_start]]</f>
        <v>6185</v>
      </c>
    </row>
    <row r="65" spans="1:12" x14ac:dyDescent="0.3">
      <c r="A65">
        <v>63</v>
      </c>
      <c r="B65">
        <v>2975</v>
      </c>
      <c r="C65">
        <v>1597</v>
      </c>
      <c r="D65">
        <v>1422456</v>
      </c>
      <c r="E65">
        <v>7232440</v>
      </c>
      <c r="F65">
        <v>6512112</v>
      </c>
      <c r="G65">
        <v>6574672</v>
      </c>
      <c r="H65">
        <v>13399</v>
      </c>
      <c r="I65">
        <v>19601</v>
      </c>
      <c r="J65">
        <f>projkotlin_fasta[[#This Row],[runtime_end]]-projkotlin_fasta[[#This Row],[runtime_start]]</f>
        <v>5809984</v>
      </c>
      <c r="K65">
        <f>projkotlin_fasta[[#This Row],[native_end]]-projkotlin_fasta[[#This Row],[native_start]]</f>
        <v>62560</v>
      </c>
      <c r="L65">
        <f>projkotlin_fasta[[#This Row],[pss_end]]-projkotlin_fasta[[#This Row],[pss_start]]</f>
        <v>6202</v>
      </c>
    </row>
    <row r="66" spans="1:12" x14ac:dyDescent="0.3">
      <c r="A66">
        <v>64</v>
      </c>
      <c r="B66">
        <v>3132</v>
      </c>
      <c r="C66">
        <v>1593</v>
      </c>
      <c r="D66">
        <v>1438992</v>
      </c>
      <c r="E66">
        <v>7232424</v>
      </c>
      <c r="F66">
        <v>6513360</v>
      </c>
      <c r="G66">
        <v>6575952</v>
      </c>
      <c r="H66">
        <v>13525</v>
      </c>
      <c r="I66">
        <v>19707</v>
      </c>
      <c r="J66">
        <f>projkotlin_fasta[[#This Row],[runtime_end]]-projkotlin_fasta[[#This Row],[runtime_start]]</f>
        <v>5793432</v>
      </c>
      <c r="K66">
        <f>projkotlin_fasta[[#This Row],[native_end]]-projkotlin_fasta[[#This Row],[native_start]]</f>
        <v>62592</v>
      </c>
      <c r="L66">
        <f>projkotlin_fasta[[#This Row],[pss_end]]-projkotlin_fasta[[#This Row],[pss_start]]</f>
        <v>6182</v>
      </c>
    </row>
    <row r="67" spans="1:12" x14ac:dyDescent="0.3">
      <c r="A67">
        <v>65</v>
      </c>
      <c r="B67">
        <v>3301</v>
      </c>
      <c r="C67">
        <v>1579</v>
      </c>
      <c r="D67">
        <v>1422472</v>
      </c>
      <c r="E67">
        <v>7232424</v>
      </c>
      <c r="F67">
        <v>6511360</v>
      </c>
      <c r="G67">
        <v>6572768</v>
      </c>
      <c r="H67">
        <v>13432</v>
      </c>
      <c r="I67">
        <v>19617</v>
      </c>
      <c r="J67">
        <f>projkotlin_fasta[[#This Row],[runtime_end]]-projkotlin_fasta[[#This Row],[runtime_start]]</f>
        <v>5809952</v>
      </c>
      <c r="K67">
        <f>projkotlin_fasta[[#This Row],[native_end]]-projkotlin_fasta[[#This Row],[native_start]]</f>
        <v>61408</v>
      </c>
      <c r="L67">
        <f>projkotlin_fasta[[#This Row],[pss_end]]-projkotlin_fasta[[#This Row],[pss_start]]</f>
        <v>6185</v>
      </c>
    </row>
    <row r="68" spans="1:12" x14ac:dyDescent="0.3">
      <c r="A68">
        <v>66</v>
      </c>
      <c r="B68">
        <v>3488</v>
      </c>
      <c r="C68">
        <v>1606</v>
      </c>
      <c r="D68">
        <v>1438992</v>
      </c>
      <c r="E68">
        <v>7232456</v>
      </c>
      <c r="F68">
        <v>6512376</v>
      </c>
      <c r="G68">
        <v>6574856</v>
      </c>
      <c r="H68">
        <v>13417</v>
      </c>
      <c r="I68">
        <v>19598</v>
      </c>
      <c r="J68">
        <f>projkotlin_fasta[[#This Row],[runtime_end]]-projkotlin_fasta[[#This Row],[runtime_start]]</f>
        <v>5793464</v>
      </c>
      <c r="K68">
        <f>projkotlin_fasta[[#This Row],[native_end]]-projkotlin_fasta[[#This Row],[native_start]]</f>
        <v>62480</v>
      </c>
      <c r="L68">
        <f>projkotlin_fasta[[#This Row],[pss_end]]-projkotlin_fasta[[#This Row],[pss_start]]</f>
        <v>6181</v>
      </c>
    </row>
    <row r="69" spans="1:12" x14ac:dyDescent="0.3">
      <c r="A69">
        <v>67</v>
      </c>
      <c r="B69">
        <v>3646</v>
      </c>
      <c r="C69">
        <v>1622</v>
      </c>
      <c r="D69">
        <v>1438856</v>
      </c>
      <c r="E69">
        <v>7232288</v>
      </c>
      <c r="F69">
        <v>6512216</v>
      </c>
      <c r="G69">
        <v>6574584</v>
      </c>
      <c r="H69">
        <v>13405</v>
      </c>
      <c r="I69">
        <v>19586</v>
      </c>
      <c r="J69">
        <f>projkotlin_fasta[[#This Row],[runtime_end]]-projkotlin_fasta[[#This Row],[runtime_start]]</f>
        <v>5793432</v>
      </c>
      <c r="K69">
        <f>projkotlin_fasta[[#This Row],[native_end]]-projkotlin_fasta[[#This Row],[native_start]]</f>
        <v>62368</v>
      </c>
      <c r="L69">
        <f>projkotlin_fasta[[#This Row],[pss_end]]-projkotlin_fasta[[#This Row],[pss_start]]</f>
        <v>6181</v>
      </c>
    </row>
    <row r="70" spans="1:12" x14ac:dyDescent="0.3">
      <c r="A70">
        <v>68</v>
      </c>
      <c r="B70">
        <v>3780</v>
      </c>
      <c r="C70">
        <v>1621</v>
      </c>
      <c r="D70">
        <v>1422608</v>
      </c>
      <c r="E70">
        <v>7232384</v>
      </c>
      <c r="F70">
        <v>6510856</v>
      </c>
      <c r="G70">
        <v>6573984</v>
      </c>
      <c r="H70">
        <v>13423</v>
      </c>
      <c r="I70">
        <v>19606</v>
      </c>
      <c r="J70">
        <f>projkotlin_fasta[[#This Row],[runtime_end]]-projkotlin_fasta[[#This Row],[runtime_start]]</f>
        <v>5809776</v>
      </c>
      <c r="K70">
        <f>projkotlin_fasta[[#This Row],[native_end]]-projkotlin_fasta[[#This Row],[native_start]]</f>
        <v>63128</v>
      </c>
      <c r="L70">
        <f>projkotlin_fasta[[#This Row],[pss_end]]-projkotlin_fasta[[#This Row],[pss_start]]</f>
        <v>6183</v>
      </c>
    </row>
    <row r="71" spans="1:12" x14ac:dyDescent="0.3">
      <c r="A71">
        <v>69</v>
      </c>
      <c r="B71">
        <v>3924</v>
      </c>
      <c r="C71">
        <v>1608</v>
      </c>
      <c r="D71">
        <v>1438992</v>
      </c>
      <c r="E71">
        <v>7232456</v>
      </c>
      <c r="F71">
        <v>6512376</v>
      </c>
      <c r="G71">
        <v>6575048</v>
      </c>
      <c r="H71">
        <v>13417</v>
      </c>
      <c r="I71">
        <v>19602</v>
      </c>
      <c r="J71">
        <f>projkotlin_fasta[[#This Row],[runtime_end]]-projkotlin_fasta[[#This Row],[runtime_start]]</f>
        <v>5793464</v>
      </c>
      <c r="K71">
        <f>projkotlin_fasta[[#This Row],[native_end]]-projkotlin_fasta[[#This Row],[native_start]]</f>
        <v>62672</v>
      </c>
      <c r="L71">
        <f>projkotlin_fasta[[#This Row],[pss_end]]-projkotlin_fasta[[#This Row],[pss_start]]</f>
        <v>6185</v>
      </c>
    </row>
    <row r="72" spans="1:12" x14ac:dyDescent="0.3">
      <c r="A72">
        <v>70</v>
      </c>
      <c r="B72">
        <v>4072</v>
      </c>
      <c r="C72">
        <v>1602</v>
      </c>
      <c r="D72">
        <v>1438856</v>
      </c>
      <c r="E72">
        <v>7232288</v>
      </c>
      <c r="F72">
        <v>6513328</v>
      </c>
      <c r="G72">
        <v>6575728</v>
      </c>
      <c r="H72">
        <v>13427</v>
      </c>
      <c r="I72">
        <v>19610</v>
      </c>
      <c r="J72">
        <f>projkotlin_fasta[[#This Row],[runtime_end]]-projkotlin_fasta[[#This Row],[runtime_start]]</f>
        <v>5793432</v>
      </c>
      <c r="K72">
        <f>projkotlin_fasta[[#This Row],[native_end]]-projkotlin_fasta[[#This Row],[native_start]]</f>
        <v>62400</v>
      </c>
      <c r="L72">
        <f>projkotlin_fasta[[#This Row],[pss_end]]-projkotlin_fasta[[#This Row],[pss_start]]</f>
        <v>6183</v>
      </c>
    </row>
    <row r="73" spans="1:12" x14ac:dyDescent="0.3">
      <c r="A73">
        <v>71</v>
      </c>
      <c r="B73">
        <v>4195</v>
      </c>
      <c r="C73">
        <v>1588</v>
      </c>
      <c r="D73">
        <v>1422608</v>
      </c>
      <c r="E73">
        <v>7232456</v>
      </c>
      <c r="F73">
        <v>6510488</v>
      </c>
      <c r="G73">
        <v>6572936</v>
      </c>
      <c r="H73">
        <v>13409</v>
      </c>
      <c r="I73">
        <v>19590</v>
      </c>
      <c r="J73">
        <f>projkotlin_fasta[[#This Row],[runtime_end]]-projkotlin_fasta[[#This Row],[runtime_start]]</f>
        <v>5809848</v>
      </c>
      <c r="K73">
        <f>projkotlin_fasta[[#This Row],[native_end]]-projkotlin_fasta[[#This Row],[native_start]]</f>
        <v>62448</v>
      </c>
      <c r="L73">
        <f>projkotlin_fasta[[#This Row],[pss_end]]-projkotlin_fasta[[#This Row],[pss_start]]</f>
        <v>6181</v>
      </c>
    </row>
    <row r="74" spans="1:12" x14ac:dyDescent="0.3">
      <c r="A74">
        <v>72</v>
      </c>
      <c r="B74">
        <v>4338</v>
      </c>
      <c r="C74">
        <v>1612</v>
      </c>
      <c r="D74">
        <v>1422608</v>
      </c>
      <c r="E74">
        <v>7232456</v>
      </c>
      <c r="F74">
        <v>6511504</v>
      </c>
      <c r="G74">
        <v>6574288</v>
      </c>
      <c r="H74">
        <v>13425</v>
      </c>
      <c r="I74">
        <v>19615</v>
      </c>
      <c r="J74">
        <f>projkotlin_fasta[[#This Row],[runtime_end]]-projkotlin_fasta[[#This Row],[runtime_start]]</f>
        <v>5809848</v>
      </c>
      <c r="K74">
        <f>projkotlin_fasta[[#This Row],[native_end]]-projkotlin_fasta[[#This Row],[native_start]]</f>
        <v>62784</v>
      </c>
      <c r="L74">
        <f>projkotlin_fasta[[#This Row],[pss_end]]-projkotlin_fasta[[#This Row],[pss_start]]</f>
        <v>6190</v>
      </c>
    </row>
    <row r="75" spans="1:12" x14ac:dyDescent="0.3">
      <c r="A75">
        <v>73</v>
      </c>
      <c r="B75">
        <v>4482</v>
      </c>
      <c r="C75">
        <v>1579</v>
      </c>
      <c r="D75">
        <v>1438856</v>
      </c>
      <c r="E75">
        <v>7232288</v>
      </c>
      <c r="F75">
        <v>6512216</v>
      </c>
      <c r="G75">
        <v>6574520</v>
      </c>
      <c r="H75">
        <v>13409</v>
      </c>
      <c r="I75">
        <v>19594</v>
      </c>
      <c r="J75">
        <f>projkotlin_fasta[[#This Row],[runtime_end]]-projkotlin_fasta[[#This Row],[runtime_start]]</f>
        <v>5793432</v>
      </c>
      <c r="K75">
        <f>projkotlin_fasta[[#This Row],[native_end]]-projkotlin_fasta[[#This Row],[native_start]]</f>
        <v>62304</v>
      </c>
      <c r="L75">
        <f>projkotlin_fasta[[#This Row],[pss_end]]-projkotlin_fasta[[#This Row],[pss_start]]</f>
        <v>6185</v>
      </c>
    </row>
    <row r="76" spans="1:12" x14ac:dyDescent="0.3">
      <c r="A76">
        <v>74</v>
      </c>
      <c r="B76">
        <v>4544</v>
      </c>
      <c r="C76">
        <v>1608</v>
      </c>
      <c r="D76">
        <v>1422608</v>
      </c>
      <c r="E76">
        <v>7232456</v>
      </c>
      <c r="F76">
        <v>6512376</v>
      </c>
      <c r="G76">
        <v>6575128</v>
      </c>
      <c r="H76">
        <v>13425</v>
      </c>
      <c r="I76">
        <v>19611</v>
      </c>
      <c r="J76">
        <f>projkotlin_fasta[[#This Row],[runtime_end]]-projkotlin_fasta[[#This Row],[runtime_start]]</f>
        <v>5809848</v>
      </c>
      <c r="K76">
        <f>projkotlin_fasta[[#This Row],[native_end]]-projkotlin_fasta[[#This Row],[native_start]]</f>
        <v>62752</v>
      </c>
      <c r="L76">
        <f>projkotlin_fasta[[#This Row],[pss_end]]-projkotlin_fasta[[#This Row],[pss_start]]</f>
        <v>6186</v>
      </c>
    </row>
    <row r="77" spans="1:12" x14ac:dyDescent="0.3">
      <c r="A77">
        <v>75</v>
      </c>
      <c r="B77">
        <v>4661</v>
      </c>
      <c r="C77">
        <v>1623</v>
      </c>
      <c r="D77">
        <v>1422472</v>
      </c>
      <c r="E77">
        <v>7232320</v>
      </c>
      <c r="F77">
        <v>6512136</v>
      </c>
      <c r="G77">
        <v>6574632</v>
      </c>
      <c r="H77">
        <v>13409</v>
      </c>
      <c r="I77">
        <v>19590</v>
      </c>
      <c r="J77">
        <f>projkotlin_fasta[[#This Row],[runtime_end]]-projkotlin_fasta[[#This Row],[runtime_start]]</f>
        <v>5809848</v>
      </c>
      <c r="K77">
        <f>projkotlin_fasta[[#This Row],[native_end]]-projkotlin_fasta[[#This Row],[native_start]]</f>
        <v>62496</v>
      </c>
      <c r="L77">
        <f>projkotlin_fasta[[#This Row],[pss_end]]-projkotlin_fasta[[#This Row],[pss_start]]</f>
        <v>6181</v>
      </c>
    </row>
    <row r="78" spans="1:12" x14ac:dyDescent="0.3">
      <c r="A78">
        <v>76</v>
      </c>
      <c r="B78">
        <v>4782</v>
      </c>
      <c r="C78">
        <v>1574</v>
      </c>
      <c r="D78">
        <v>1422608</v>
      </c>
      <c r="E78">
        <v>7232648</v>
      </c>
      <c r="F78">
        <v>6512392</v>
      </c>
      <c r="G78">
        <v>6577840</v>
      </c>
      <c r="H78">
        <v>13421</v>
      </c>
      <c r="I78">
        <v>19618</v>
      </c>
      <c r="J78">
        <f>projkotlin_fasta[[#This Row],[runtime_end]]-projkotlin_fasta[[#This Row],[runtime_start]]</f>
        <v>5810040</v>
      </c>
      <c r="K78">
        <f>projkotlin_fasta[[#This Row],[native_end]]-projkotlin_fasta[[#This Row],[native_start]]</f>
        <v>65448</v>
      </c>
      <c r="L78">
        <f>projkotlin_fasta[[#This Row],[pss_end]]-projkotlin_fasta[[#This Row],[pss_start]]</f>
        <v>6197</v>
      </c>
    </row>
    <row r="79" spans="1:12" x14ac:dyDescent="0.3">
      <c r="A79">
        <v>77</v>
      </c>
      <c r="B79">
        <v>4886</v>
      </c>
      <c r="C79">
        <v>1594</v>
      </c>
      <c r="D79">
        <v>1438856</v>
      </c>
      <c r="E79">
        <v>7232320</v>
      </c>
      <c r="F79">
        <v>6511360</v>
      </c>
      <c r="G79">
        <v>6574016</v>
      </c>
      <c r="H79">
        <v>13413</v>
      </c>
      <c r="I79">
        <v>19598</v>
      </c>
      <c r="J79">
        <f>projkotlin_fasta[[#This Row],[runtime_end]]-projkotlin_fasta[[#This Row],[runtime_start]]</f>
        <v>5793464</v>
      </c>
      <c r="K79">
        <f>projkotlin_fasta[[#This Row],[native_end]]-projkotlin_fasta[[#This Row],[native_start]]</f>
        <v>62656</v>
      </c>
      <c r="L79">
        <f>projkotlin_fasta[[#This Row],[pss_end]]-projkotlin_fasta[[#This Row],[pss_start]]</f>
        <v>6185</v>
      </c>
    </row>
    <row r="80" spans="1:12" x14ac:dyDescent="0.3">
      <c r="A80">
        <v>78</v>
      </c>
      <c r="B80">
        <v>4996</v>
      </c>
      <c r="C80">
        <v>1591</v>
      </c>
      <c r="D80">
        <v>1422608</v>
      </c>
      <c r="E80">
        <v>7232456</v>
      </c>
      <c r="F80">
        <v>6513248</v>
      </c>
      <c r="G80">
        <v>6576128</v>
      </c>
      <c r="H80">
        <v>13435</v>
      </c>
      <c r="I80">
        <v>19618</v>
      </c>
      <c r="J80">
        <f>projkotlin_fasta[[#This Row],[runtime_end]]-projkotlin_fasta[[#This Row],[runtime_start]]</f>
        <v>5809848</v>
      </c>
      <c r="K80">
        <f>projkotlin_fasta[[#This Row],[native_end]]-projkotlin_fasta[[#This Row],[native_start]]</f>
        <v>62880</v>
      </c>
      <c r="L80">
        <f>projkotlin_fasta[[#This Row],[pss_end]]-projkotlin_fasta[[#This Row],[pss_start]]</f>
        <v>6183</v>
      </c>
    </row>
    <row r="81" spans="1:12" x14ac:dyDescent="0.3">
      <c r="A81">
        <v>79</v>
      </c>
      <c r="B81">
        <v>5110</v>
      </c>
      <c r="C81">
        <v>1584</v>
      </c>
      <c r="D81">
        <v>1422472</v>
      </c>
      <c r="E81">
        <v>7232320</v>
      </c>
      <c r="F81">
        <v>6512216</v>
      </c>
      <c r="G81">
        <v>6574664</v>
      </c>
      <c r="H81">
        <v>13413</v>
      </c>
      <c r="I81">
        <v>19598</v>
      </c>
      <c r="J81">
        <f>projkotlin_fasta[[#This Row],[runtime_end]]-projkotlin_fasta[[#This Row],[runtime_start]]</f>
        <v>5809848</v>
      </c>
      <c r="K81">
        <f>projkotlin_fasta[[#This Row],[native_end]]-projkotlin_fasta[[#This Row],[native_start]]</f>
        <v>62448</v>
      </c>
      <c r="L81">
        <f>projkotlin_fasta[[#This Row],[pss_end]]-projkotlin_fasta[[#This Row],[pss_start]]</f>
        <v>6185</v>
      </c>
    </row>
    <row r="82" spans="1:12" x14ac:dyDescent="0.3">
      <c r="A82">
        <v>80</v>
      </c>
      <c r="B82">
        <v>5229</v>
      </c>
      <c r="C82">
        <v>1604</v>
      </c>
      <c r="D82">
        <v>1438992</v>
      </c>
      <c r="E82">
        <v>7232456</v>
      </c>
      <c r="F82">
        <v>6510488</v>
      </c>
      <c r="G82">
        <v>6573064</v>
      </c>
      <c r="H82">
        <v>13413</v>
      </c>
      <c r="I82">
        <v>19598</v>
      </c>
      <c r="J82">
        <f>projkotlin_fasta[[#This Row],[runtime_end]]-projkotlin_fasta[[#This Row],[runtime_start]]</f>
        <v>5793464</v>
      </c>
      <c r="K82">
        <f>projkotlin_fasta[[#This Row],[native_end]]-projkotlin_fasta[[#This Row],[native_start]]</f>
        <v>62576</v>
      </c>
      <c r="L82">
        <f>projkotlin_fasta[[#This Row],[pss_end]]-projkotlin_fasta[[#This Row],[pss_start]]</f>
        <v>6185</v>
      </c>
    </row>
    <row r="83" spans="1:12" x14ac:dyDescent="0.3">
      <c r="A83">
        <v>81</v>
      </c>
      <c r="B83">
        <v>5406</v>
      </c>
      <c r="C83">
        <v>1602</v>
      </c>
      <c r="D83">
        <v>1422456</v>
      </c>
      <c r="E83">
        <v>7232304</v>
      </c>
      <c r="F83">
        <v>6512192</v>
      </c>
      <c r="G83">
        <v>6574736</v>
      </c>
      <c r="H83">
        <v>13296</v>
      </c>
      <c r="I83">
        <v>19493</v>
      </c>
      <c r="J83">
        <f>projkotlin_fasta[[#This Row],[runtime_end]]-projkotlin_fasta[[#This Row],[runtime_start]]</f>
        <v>5809848</v>
      </c>
      <c r="K83">
        <f>projkotlin_fasta[[#This Row],[native_end]]-projkotlin_fasta[[#This Row],[native_start]]</f>
        <v>62544</v>
      </c>
      <c r="L83">
        <f>projkotlin_fasta[[#This Row],[pss_end]]-projkotlin_fasta[[#This Row],[pss_start]]</f>
        <v>6197</v>
      </c>
    </row>
    <row r="84" spans="1:12" x14ac:dyDescent="0.3">
      <c r="A84">
        <v>82</v>
      </c>
      <c r="B84">
        <v>5457</v>
      </c>
      <c r="C84">
        <v>1598</v>
      </c>
      <c r="D84">
        <v>1438976</v>
      </c>
      <c r="E84">
        <v>7232408</v>
      </c>
      <c r="F84">
        <v>6512480</v>
      </c>
      <c r="G84">
        <v>6574928</v>
      </c>
      <c r="H84">
        <v>13304</v>
      </c>
      <c r="I84">
        <v>19508</v>
      </c>
      <c r="J84">
        <f>projkotlin_fasta[[#This Row],[runtime_end]]-projkotlin_fasta[[#This Row],[runtime_start]]</f>
        <v>5793432</v>
      </c>
      <c r="K84">
        <f>projkotlin_fasta[[#This Row],[native_end]]-projkotlin_fasta[[#This Row],[native_start]]</f>
        <v>62448</v>
      </c>
      <c r="L84">
        <f>projkotlin_fasta[[#This Row],[pss_end]]-projkotlin_fasta[[#This Row],[pss_start]]</f>
        <v>6204</v>
      </c>
    </row>
    <row r="85" spans="1:12" x14ac:dyDescent="0.3">
      <c r="A85">
        <v>83</v>
      </c>
      <c r="B85">
        <v>5564</v>
      </c>
      <c r="C85">
        <v>1585</v>
      </c>
      <c r="D85">
        <v>1422456</v>
      </c>
      <c r="E85">
        <v>7232304</v>
      </c>
      <c r="F85">
        <v>6512208</v>
      </c>
      <c r="G85">
        <v>6574800</v>
      </c>
      <c r="H85">
        <v>13289</v>
      </c>
      <c r="I85">
        <v>19487</v>
      </c>
      <c r="J85">
        <f>projkotlin_fasta[[#This Row],[runtime_end]]-projkotlin_fasta[[#This Row],[runtime_start]]</f>
        <v>5809848</v>
      </c>
      <c r="K85">
        <f>projkotlin_fasta[[#This Row],[native_end]]-projkotlin_fasta[[#This Row],[native_start]]</f>
        <v>62592</v>
      </c>
      <c r="L85">
        <f>projkotlin_fasta[[#This Row],[pss_end]]-projkotlin_fasta[[#This Row],[pss_start]]</f>
        <v>6198</v>
      </c>
    </row>
    <row r="86" spans="1:12" x14ac:dyDescent="0.3">
      <c r="A86">
        <v>84</v>
      </c>
      <c r="B86">
        <v>5676</v>
      </c>
      <c r="C86">
        <v>1608</v>
      </c>
      <c r="D86">
        <v>1438840</v>
      </c>
      <c r="E86">
        <v>7232272</v>
      </c>
      <c r="F86">
        <v>6512192</v>
      </c>
      <c r="G86">
        <v>6575232</v>
      </c>
      <c r="H86">
        <v>13285</v>
      </c>
      <c r="I86">
        <v>19483</v>
      </c>
      <c r="J86">
        <f>projkotlin_fasta[[#This Row],[runtime_end]]-projkotlin_fasta[[#This Row],[runtime_start]]</f>
        <v>5793432</v>
      </c>
      <c r="K86">
        <f>projkotlin_fasta[[#This Row],[native_end]]-projkotlin_fasta[[#This Row],[native_start]]</f>
        <v>63040</v>
      </c>
      <c r="L86">
        <f>projkotlin_fasta[[#This Row],[pss_end]]-projkotlin_fasta[[#This Row],[pss_start]]</f>
        <v>6198</v>
      </c>
    </row>
    <row r="87" spans="1:12" x14ac:dyDescent="0.3">
      <c r="A87">
        <v>85</v>
      </c>
      <c r="B87">
        <v>5793</v>
      </c>
      <c r="C87">
        <v>1613</v>
      </c>
      <c r="D87">
        <v>1422592</v>
      </c>
      <c r="E87">
        <v>7232440</v>
      </c>
      <c r="F87">
        <v>6513352</v>
      </c>
      <c r="G87">
        <v>6575800</v>
      </c>
      <c r="H87">
        <v>13263</v>
      </c>
      <c r="I87">
        <v>19458</v>
      </c>
      <c r="J87">
        <f>projkotlin_fasta[[#This Row],[runtime_end]]-projkotlin_fasta[[#This Row],[runtime_start]]</f>
        <v>5809848</v>
      </c>
      <c r="K87">
        <f>projkotlin_fasta[[#This Row],[native_end]]-projkotlin_fasta[[#This Row],[native_start]]</f>
        <v>62448</v>
      </c>
      <c r="L87">
        <f>projkotlin_fasta[[#This Row],[pss_end]]-projkotlin_fasta[[#This Row],[pss_start]]</f>
        <v>6195</v>
      </c>
    </row>
    <row r="88" spans="1:12" x14ac:dyDescent="0.3">
      <c r="A88">
        <v>86</v>
      </c>
      <c r="B88">
        <v>5900</v>
      </c>
      <c r="C88">
        <v>1591</v>
      </c>
      <c r="D88">
        <v>1422456</v>
      </c>
      <c r="E88">
        <v>7232304</v>
      </c>
      <c r="F88">
        <v>6512208</v>
      </c>
      <c r="G88">
        <v>6574896</v>
      </c>
      <c r="H88">
        <v>13244</v>
      </c>
      <c r="I88">
        <v>19443</v>
      </c>
      <c r="J88">
        <f>projkotlin_fasta[[#This Row],[runtime_end]]-projkotlin_fasta[[#This Row],[runtime_start]]</f>
        <v>5809848</v>
      </c>
      <c r="K88">
        <f>projkotlin_fasta[[#This Row],[native_end]]-projkotlin_fasta[[#This Row],[native_start]]</f>
        <v>62688</v>
      </c>
      <c r="L88">
        <f>projkotlin_fasta[[#This Row],[pss_end]]-projkotlin_fasta[[#This Row],[pss_start]]</f>
        <v>6199</v>
      </c>
    </row>
    <row r="89" spans="1:12" x14ac:dyDescent="0.3">
      <c r="A89">
        <v>87</v>
      </c>
      <c r="B89">
        <v>6010</v>
      </c>
      <c r="C89">
        <v>1594</v>
      </c>
      <c r="D89">
        <v>1422456</v>
      </c>
      <c r="E89">
        <v>7232304</v>
      </c>
      <c r="F89">
        <v>6512208</v>
      </c>
      <c r="G89">
        <v>6574656</v>
      </c>
      <c r="H89">
        <v>13240</v>
      </c>
      <c r="I89">
        <v>19427</v>
      </c>
      <c r="J89">
        <f>projkotlin_fasta[[#This Row],[runtime_end]]-projkotlin_fasta[[#This Row],[runtime_start]]</f>
        <v>5809848</v>
      </c>
      <c r="K89">
        <f>projkotlin_fasta[[#This Row],[native_end]]-projkotlin_fasta[[#This Row],[native_start]]</f>
        <v>62448</v>
      </c>
      <c r="L89">
        <f>projkotlin_fasta[[#This Row],[pss_end]]-projkotlin_fasta[[#This Row],[pss_start]]</f>
        <v>6187</v>
      </c>
    </row>
    <row r="90" spans="1:12" x14ac:dyDescent="0.3">
      <c r="A90">
        <v>88</v>
      </c>
      <c r="B90">
        <v>6118</v>
      </c>
      <c r="C90">
        <v>1585</v>
      </c>
      <c r="D90">
        <v>1422592</v>
      </c>
      <c r="E90">
        <v>7232600</v>
      </c>
      <c r="F90">
        <v>6512240</v>
      </c>
      <c r="G90">
        <v>6577768</v>
      </c>
      <c r="H90">
        <v>13245</v>
      </c>
      <c r="I90">
        <v>19438</v>
      </c>
      <c r="J90">
        <f>projkotlin_fasta[[#This Row],[runtime_end]]-projkotlin_fasta[[#This Row],[runtime_start]]</f>
        <v>5810008</v>
      </c>
      <c r="K90">
        <f>projkotlin_fasta[[#This Row],[native_end]]-projkotlin_fasta[[#This Row],[native_start]]</f>
        <v>65528</v>
      </c>
      <c r="L90">
        <f>projkotlin_fasta[[#This Row],[pss_end]]-projkotlin_fasta[[#This Row],[pss_start]]</f>
        <v>6193</v>
      </c>
    </row>
    <row r="91" spans="1:12" x14ac:dyDescent="0.3">
      <c r="A91">
        <v>89</v>
      </c>
      <c r="B91">
        <v>6222</v>
      </c>
      <c r="C91">
        <v>1590</v>
      </c>
      <c r="D91">
        <v>1422456</v>
      </c>
      <c r="E91">
        <v>7232304</v>
      </c>
      <c r="F91">
        <v>6512192</v>
      </c>
      <c r="G91">
        <v>6574768</v>
      </c>
      <c r="H91">
        <v>13237</v>
      </c>
      <c r="I91">
        <v>19422</v>
      </c>
      <c r="J91">
        <f>projkotlin_fasta[[#This Row],[runtime_end]]-projkotlin_fasta[[#This Row],[runtime_start]]</f>
        <v>5809848</v>
      </c>
      <c r="K91">
        <f>projkotlin_fasta[[#This Row],[native_end]]-projkotlin_fasta[[#This Row],[native_start]]</f>
        <v>62576</v>
      </c>
      <c r="L91">
        <f>projkotlin_fasta[[#This Row],[pss_end]]-projkotlin_fasta[[#This Row],[pss_start]]</f>
        <v>6185</v>
      </c>
    </row>
    <row r="92" spans="1:12" x14ac:dyDescent="0.3">
      <c r="A92">
        <v>90</v>
      </c>
      <c r="B92">
        <v>6350</v>
      </c>
      <c r="C92">
        <v>1583</v>
      </c>
      <c r="D92">
        <v>1422592</v>
      </c>
      <c r="E92">
        <v>7232440</v>
      </c>
      <c r="F92">
        <v>6513352</v>
      </c>
      <c r="G92">
        <v>6576168</v>
      </c>
      <c r="H92">
        <v>13258</v>
      </c>
      <c r="I92">
        <v>19441</v>
      </c>
      <c r="J92">
        <f>projkotlin_fasta[[#This Row],[runtime_end]]-projkotlin_fasta[[#This Row],[runtime_start]]</f>
        <v>5809848</v>
      </c>
      <c r="K92">
        <f>projkotlin_fasta[[#This Row],[native_end]]-projkotlin_fasta[[#This Row],[native_start]]</f>
        <v>62816</v>
      </c>
      <c r="L92">
        <f>projkotlin_fasta[[#This Row],[pss_end]]-projkotlin_fasta[[#This Row],[pss_start]]</f>
        <v>6183</v>
      </c>
    </row>
    <row r="93" spans="1:12" x14ac:dyDescent="0.3">
      <c r="A93">
        <v>91</v>
      </c>
      <c r="B93">
        <v>6403</v>
      </c>
      <c r="C93">
        <v>1593</v>
      </c>
      <c r="D93">
        <v>1438840</v>
      </c>
      <c r="E93">
        <v>7232272</v>
      </c>
      <c r="F93">
        <v>6512320</v>
      </c>
      <c r="G93">
        <v>6574624</v>
      </c>
      <c r="H93">
        <v>13237</v>
      </c>
      <c r="I93">
        <v>19422</v>
      </c>
      <c r="J93">
        <f>projkotlin_fasta[[#This Row],[runtime_end]]-projkotlin_fasta[[#This Row],[runtime_start]]</f>
        <v>5793432</v>
      </c>
      <c r="K93">
        <f>projkotlin_fasta[[#This Row],[native_end]]-projkotlin_fasta[[#This Row],[native_start]]</f>
        <v>62304</v>
      </c>
      <c r="L93">
        <f>projkotlin_fasta[[#This Row],[pss_end]]-projkotlin_fasta[[#This Row],[pss_start]]</f>
        <v>6185</v>
      </c>
    </row>
    <row r="94" spans="1:12" x14ac:dyDescent="0.3">
      <c r="A94">
        <v>92</v>
      </c>
      <c r="B94">
        <v>6515</v>
      </c>
      <c r="C94">
        <v>1596</v>
      </c>
      <c r="D94">
        <v>1422592</v>
      </c>
      <c r="E94">
        <v>7232440</v>
      </c>
      <c r="F94">
        <v>6511608</v>
      </c>
      <c r="G94">
        <v>6574136</v>
      </c>
      <c r="H94">
        <v>13231</v>
      </c>
      <c r="I94">
        <v>19434</v>
      </c>
      <c r="J94">
        <f>projkotlin_fasta[[#This Row],[runtime_end]]-projkotlin_fasta[[#This Row],[runtime_start]]</f>
        <v>5809848</v>
      </c>
      <c r="K94">
        <f>projkotlin_fasta[[#This Row],[native_end]]-projkotlin_fasta[[#This Row],[native_start]]</f>
        <v>62528</v>
      </c>
      <c r="L94">
        <f>projkotlin_fasta[[#This Row],[pss_end]]-projkotlin_fasta[[#This Row],[pss_start]]</f>
        <v>6203</v>
      </c>
    </row>
    <row r="95" spans="1:12" x14ac:dyDescent="0.3">
      <c r="A95">
        <v>93</v>
      </c>
      <c r="B95">
        <v>6627</v>
      </c>
      <c r="C95">
        <v>1605</v>
      </c>
      <c r="D95">
        <v>1422592</v>
      </c>
      <c r="E95">
        <v>7232440</v>
      </c>
      <c r="F95">
        <v>6513352</v>
      </c>
      <c r="G95">
        <v>6576296</v>
      </c>
      <c r="H95">
        <v>13253</v>
      </c>
      <c r="I95">
        <v>19437</v>
      </c>
      <c r="J95">
        <f>projkotlin_fasta[[#This Row],[runtime_end]]-projkotlin_fasta[[#This Row],[runtime_start]]</f>
        <v>5809848</v>
      </c>
      <c r="K95">
        <f>projkotlin_fasta[[#This Row],[native_end]]-projkotlin_fasta[[#This Row],[native_start]]</f>
        <v>62944</v>
      </c>
      <c r="L95">
        <f>projkotlin_fasta[[#This Row],[pss_end]]-projkotlin_fasta[[#This Row],[pss_start]]</f>
        <v>6184</v>
      </c>
    </row>
    <row r="96" spans="1:12" x14ac:dyDescent="0.3">
      <c r="A96">
        <v>94</v>
      </c>
      <c r="B96">
        <v>6739</v>
      </c>
      <c r="C96">
        <v>1598</v>
      </c>
      <c r="D96">
        <v>1422456</v>
      </c>
      <c r="E96">
        <v>7232304</v>
      </c>
      <c r="F96">
        <v>6512208</v>
      </c>
      <c r="G96">
        <v>6574752</v>
      </c>
      <c r="H96">
        <v>13236</v>
      </c>
      <c r="I96">
        <v>19422</v>
      </c>
      <c r="J96">
        <f>projkotlin_fasta[[#This Row],[runtime_end]]-projkotlin_fasta[[#This Row],[runtime_start]]</f>
        <v>5809848</v>
      </c>
      <c r="K96">
        <f>projkotlin_fasta[[#This Row],[native_end]]-projkotlin_fasta[[#This Row],[native_start]]</f>
        <v>62544</v>
      </c>
      <c r="L96">
        <f>projkotlin_fasta[[#This Row],[pss_end]]-projkotlin_fasta[[#This Row],[pss_start]]</f>
        <v>6186</v>
      </c>
    </row>
    <row r="97" spans="1:12" x14ac:dyDescent="0.3">
      <c r="A97">
        <v>95</v>
      </c>
      <c r="B97">
        <v>6884</v>
      </c>
      <c r="C97">
        <v>1589</v>
      </c>
      <c r="D97">
        <v>1422592</v>
      </c>
      <c r="E97">
        <v>7232440</v>
      </c>
      <c r="F97">
        <v>6513352</v>
      </c>
      <c r="G97">
        <v>6575960</v>
      </c>
      <c r="H97">
        <v>13253</v>
      </c>
      <c r="I97">
        <v>19437</v>
      </c>
      <c r="J97">
        <f>projkotlin_fasta[[#This Row],[runtime_end]]-projkotlin_fasta[[#This Row],[runtime_start]]</f>
        <v>5809848</v>
      </c>
      <c r="K97">
        <f>projkotlin_fasta[[#This Row],[native_end]]-projkotlin_fasta[[#This Row],[native_start]]</f>
        <v>62608</v>
      </c>
      <c r="L97">
        <f>projkotlin_fasta[[#This Row],[pss_end]]-projkotlin_fasta[[#This Row],[pss_start]]</f>
        <v>6184</v>
      </c>
    </row>
    <row r="98" spans="1:12" x14ac:dyDescent="0.3">
      <c r="A98">
        <v>96</v>
      </c>
      <c r="B98">
        <v>6995</v>
      </c>
      <c r="C98">
        <v>1594</v>
      </c>
      <c r="D98">
        <v>1438976</v>
      </c>
      <c r="E98">
        <v>7232440</v>
      </c>
      <c r="F98">
        <v>6513464</v>
      </c>
      <c r="G98">
        <v>6575976</v>
      </c>
      <c r="H98">
        <v>13253</v>
      </c>
      <c r="I98">
        <v>19437</v>
      </c>
      <c r="J98">
        <f>projkotlin_fasta[[#This Row],[runtime_end]]-projkotlin_fasta[[#This Row],[runtime_start]]</f>
        <v>5793464</v>
      </c>
      <c r="K98">
        <f>projkotlin_fasta[[#This Row],[native_end]]-projkotlin_fasta[[#This Row],[native_start]]</f>
        <v>62512</v>
      </c>
      <c r="L98">
        <f>projkotlin_fasta[[#This Row],[pss_end]]-projkotlin_fasta[[#This Row],[pss_start]]</f>
        <v>6184</v>
      </c>
    </row>
    <row r="99" spans="1:12" x14ac:dyDescent="0.3">
      <c r="A99">
        <v>97</v>
      </c>
      <c r="B99">
        <v>7093</v>
      </c>
      <c r="C99">
        <v>1585</v>
      </c>
      <c r="D99">
        <v>1422456</v>
      </c>
      <c r="E99">
        <v>7232304</v>
      </c>
      <c r="F99">
        <v>6512208</v>
      </c>
      <c r="G99">
        <v>6574560</v>
      </c>
      <c r="H99">
        <v>13236</v>
      </c>
      <c r="I99">
        <v>19422</v>
      </c>
      <c r="J99">
        <f>projkotlin_fasta[[#This Row],[runtime_end]]-projkotlin_fasta[[#This Row],[runtime_start]]</f>
        <v>5809848</v>
      </c>
      <c r="K99">
        <f>projkotlin_fasta[[#This Row],[native_end]]-projkotlin_fasta[[#This Row],[native_start]]</f>
        <v>62352</v>
      </c>
      <c r="L99">
        <f>projkotlin_fasta[[#This Row],[pss_end]]-projkotlin_fasta[[#This Row],[pss_start]]</f>
        <v>6186</v>
      </c>
    </row>
    <row r="100" spans="1:12" x14ac:dyDescent="0.3">
      <c r="A100">
        <v>98</v>
      </c>
      <c r="B100">
        <v>7197</v>
      </c>
      <c r="C100">
        <v>1580</v>
      </c>
      <c r="D100">
        <v>1438840</v>
      </c>
      <c r="E100">
        <v>7232272</v>
      </c>
      <c r="F100">
        <v>6512320</v>
      </c>
      <c r="G100">
        <v>6574720</v>
      </c>
      <c r="H100">
        <v>13236</v>
      </c>
      <c r="I100">
        <v>19422</v>
      </c>
      <c r="J100">
        <f>projkotlin_fasta[[#This Row],[runtime_end]]-projkotlin_fasta[[#This Row],[runtime_start]]</f>
        <v>5793432</v>
      </c>
      <c r="K100">
        <f>projkotlin_fasta[[#This Row],[native_end]]-projkotlin_fasta[[#This Row],[native_start]]</f>
        <v>62400</v>
      </c>
      <c r="L100">
        <f>projkotlin_fasta[[#This Row],[pss_end]]-projkotlin_fasta[[#This Row],[pss_start]]</f>
        <v>6186</v>
      </c>
    </row>
    <row r="101" spans="1:12" x14ac:dyDescent="0.3">
      <c r="A101">
        <v>99</v>
      </c>
      <c r="B101">
        <v>7300</v>
      </c>
      <c r="C101">
        <v>1585</v>
      </c>
      <c r="D101">
        <v>1422456</v>
      </c>
      <c r="E101">
        <v>7232464</v>
      </c>
      <c r="F101">
        <v>6512208</v>
      </c>
      <c r="G101">
        <v>6577544</v>
      </c>
      <c r="H101">
        <v>13240</v>
      </c>
      <c r="I101">
        <v>19438</v>
      </c>
      <c r="J101">
        <f>projkotlin_fasta[[#This Row],[runtime_end]]-projkotlin_fasta[[#This Row],[runtime_start]]</f>
        <v>5810008</v>
      </c>
      <c r="K101">
        <f>projkotlin_fasta[[#This Row],[native_end]]-projkotlin_fasta[[#This Row],[native_start]]</f>
        <v>65336</v>
      </c>
      <c r="L101">
        <f>projkotlin_fasta[[#This Row],[pss_end]]-projkotlin_fasta[[#This Row],[pss_start]]</f>
        <v>6198</v>
      </c>
    </row>
    <row r="102" spans="1:12" x14ac:dyDescent="0.3">
      <c r="A102">
        <v>100</v>
      </c>
      <c r="B102">
        <v>7406</v>
      </c>
      <c r="C102">
        <v>1609</v>
      </c>
      <c r="D102">
        <v>1422456</v>
      </c>
      <c r="E102">
        <v>7232304</v>
      </c>
      <c r="F102">
        <v>6512208</v>
      </c>
      <c r="G102">
        <v>6574928</v>
      </c>
      <c r="H102">
        <v>13236</v>
      </c>
      <c r="I102">
        <v>19422</v>
      </c>
      <c r="J102">
        <f>projkotlin_fasta[[#This Row],[runtime_end]]-projkotlin_fasta[[#This Row],[runtime_start]]</f>
        <v>5809848</v>
      </c>
      <c r="K102">
        <f>projkotlin_fasta[[#This Row],[native_end]]-projkotlin_fasta[[#This Row],[native_start]]</f>
        <v>62720</v>
      </c>
      <c r="L102">
        <f>projkotlin_fasta[[#This Row],[pss_end]]-projkotlin_fasta[[#This Row],[pss_start]]</f>
        <v>6186</v>
      </c>
    </row>
    <row r="103" spans="1:12" x14ac:dyDescent="0.3">
      <c r="A103">
        <v>101</v>
      </c>
      <c r="B103">
        <v>7469</v>
      </c>
      <c r="C103">
        <v>1597</v>
      </c>
      <c r="D103">
        <v>1422456</v>
      </c>
      <c r="E103">
        <v>7232304</v>
      </c>
      <c r="F103">
        <v>6512208</v>
      </c>
      <c r="G103">
        <v>6574656</v>
      </c>
      <c r="H103">
        <v>13240</v>
      </c>
      <c r="I103">
        <v>19426</v>
      </c>
      <c r="J103">
        <f>projkotlin_fasta[[#This Row],[runtime_end]]-projkotlin_fasta[[#This Row],[runtime_start]]</f>
        <v>5809848</v>
      </c>
      <c r="K103">
        <f>projkotlin_fasta[[#This Row],[native_end]]-projkotlin_fasta[[#This Row],[native_start]]</f>
        <v>62448</v>
      </c>
      <c r="L103">
        <f>projkotlin_fasta[[#This Row],[pss_end]]-projkotlin_fasta[[#This Row],[pss_start]]</f>
        <v>6186</v>
      </c>
    </row>
    <row r="104" spans="1:12" x14ac:dyDescent="0.3">
      <c r="A104">
        <v>102</v>
      </c>
      <c r="B104">
        <v>7604</v>
      </c>
      <c r="C104">
        <v>1585</v>
      </c>
      <c r="D104">
        <v>1438992</v>
      </c>
      <c r="E104">
        <v>7232456</v>
      </c>
      <c r="F104">
        <v>6512504</v>
      </c>
      <c r="G104">
        <v>6574952</v>
      </c>
      <c r="H104">
        <v>13343</v>
      </c>
      <c r="I104">
        <v>19516</v>
      </c>
      <c r="J104">
        <f>projkotlin_fasta[[#This Row],[runtime_end]]-projkotlin_fasta[[#This Row],[runtime_start]]</f>
        <v>5793464</v>
      </c>
      <c r="K104">
        <f>projkotlin_fasta[[#This Row],[native_end]]-projkotlin_fasta[[#This Row],[native_start]]</f>
        <v>62448</v>
      </c>
      <c r="L104">
        <f>projkotlin_fasta[[#This Row],[pss_end]]-projkotlin_fasta[[#This Row],[pss_start]]</f>
        <v>6173</v>
      </c>
    </row>
    <row r="105" spans="1:12" x14ac:dyDescent="0.3">
      <c r="A105">
        <v>103</v>
      </c>
      <c r="B105">
        <v>7711</v>
      </c>
      <c r="C105">
        <v>1610</v>
      </c>
      <c r="D105">
        <v>1422472</v>
      </c>
      <c r="E105">
        <v>7232320</v>
      </c>
      <c r="F105">
        <v>6512232</v>
      </c>
      <c r="G105">
        <v>6574792</v>
      </c>
      <c r="H105">
        <v>13339</v>
      </c>
      <c r="I105">
        <v>19512</v>
      </c>
      <c r="J105">
        <f>projkotlin_fasta[[#This Row],[runtime_end]]-projkotlin_fasta[[#This Row],[runtime_start]]</f>
        <v>5809848</v>
      </c>
      <c r="K105">
        <f>projkotlin_fasta[[#This Row],[native_end]]-projkotlin_fasta[[#This Row],[native_start]]</f>
        <v>62560</v>
      </c>
      <c r="L105">
        <f>projkotlin_fasta[[#This Row],[pss_end]]-projkotlin_fasta[[#This Row],[pss_start]]</f>
        <v>6173</v>
      </c>
    </row>
    <row r="106" spans="1:12" x14ac:dyDescent="0.3">
      <c r="A106">
        <v>104</v>
      </c>
      <c r="B106">
        <v>7861</v>
      </c>
      <c r="C106">
        <v>1600</v>
      </c>
      <c r="D106">
        <v>1422608</v>
      </c>
      <c r="E106">
        <v>7232456</v>
      </c>
      <c r="F106">
        <v>6512392</v>
      </c>
      <c r="G106">
        <v>6574872</v>
      </c>
      <c r="H106">
        <v>13347</v>
      </c>
      <c r="I106">
        <v>19520</v>
      </c>
      <c r="J106">
        <f>projkotlin_fasta[[#This Row],[runtime_end]]-projkotlin_fasta[[#This Row],[runtime_start]]</f>
        <v>5809848</v>
      </c>
      <c r="K106">
        <f>projkotlin_fasta[[#This Row],[native_end]]-projkotlin_fasta[[#This Row],[native_start]]</f>
        <v>62480</v>
      </c>
      <c r="L106">
        <f>projkotlin_fasta[[#This Row],[pss_end]]-projkotlin_fasta[[#This Row],[pss_start]]</f>
        <v>6173</v>
      </c>
    </row>
    <row r="107" spans="1:12" x14ac:dyDescent="0.3">
      <c r="A107">
        <v>105</v>
      </c>
      <c r="B107">
        <v>7977</v>
      </c>
      <c r="C107">
        <v>1602</v>
      </c>
      <c r="D107">
        <v>1438856</v>
      </c>
      <c r="E107">
        <v>7232320</v>
      </c>
      <c r="F107">
        <v>6512376</v>
      </c>
      <c r="G107">
        <v>6574920</v>
      </c>
      <c r="H107">
        <v>13339</v>
      </c>
      <c r="I107">
        <v>19512</v>
      </c>
      <c r="J107">
        <f>projkotlin_fasta[[#This Row],[runtime_end]]-projkotlin_fasta[[#This Row],[runtime_start]]</f>
        <v>5793464</v>
      </c>
      <c r="K107">
        <f>projkotlin_fasta[[#This Row],[native_end]]-projkotlin_fasta[[#This Row],[native_start]]</f>
        <v>62544</v>
      </c>
      <c r="L107">
        <f>projkotlin_fasta[[#This Row],[pss_end]]-projkotlin_fasta[[#This Row],[pss_start]]</f>
        <v>6173</v>
      </c>
    </row>
    <row r="108" spans="1:12" x14ac:dyDescent="0.3">
      <c r="A108">
        <v>106</v>
      </c>
      <c r="B108">
        <v>8097</v>
      </c>
      <c r="C108">
        <v>1608</v>
      </c>
      <c r="D108">
        <v>1422608</v>
      </c>
      <c r="E108">
        <v>7232456</v>
      </c>
      <c r="F108">
        <v>6512520</v>
      </c>
      <c r="G108">
        <v>6574856</v>
      </c>
      <c r="H108">
        <v>13347</v>
      </c>
      <c r="I108">
        <v>19516</v>
      </c>
      <c r="J108">
        <f>projkotlin_fasta[[#This Row],[runtime_end]]-projkotlin_fasta[[#This Row],[runtime_start]]</f>
        <v>5809848</v>
      </c>
      <c r="K108">
        <f>projkotlin_fasta[[#This Row],[native_end]]-projkotlin_fasta[[#This Row],[native_start]]</f>
        <v>62336</v>
      </c>
      <c r="L108">
        <f>projkotlin_fasta[[#This Row],[pss_end]]-projkotlin_fasta[[#This Row],[pss_start]]</f>
        <v>6169</v>
      </c>
    </row>
    <row r="109" spans="1:12" x14ac:dyDescent="0.3">
      <c r="A109">
        <v>107</v>
      </c>
      <c r="B109">
        <v>8211</v>
      </c>
      <c r="C109">
        <v>1609</v>
      </c>
      <c r="D109">
        <v>1455464</v>
      </c>
      <c r="E109">
        <v>7232544</v>
      </c>
      <c r="F109">
        <v>6510728</v>
      </c>
      <c r="G109">
        <v>6574432</v>
      </c>
      <c r="H109">
        <v>13352</v>
      </c>
      <c r="I109">
        <v>19523</v>
      </c>
      <c r="J109">
        <f>projkotlin_fasta[[#This Row],[runtime_end]]-projkotlin_fasta[[#This Row],[runtime_start]]</f>
        <v>5777080</v>
      </c>
      <c r="K109">
        <f>projkotlin_fasta[[#This Row],[native_end]]-projkotlin_fasta[[#This Row],[native_start]]</f>
        <v>63704</v>
      </c>
      <c r="L109">
        <f>projkotlin_fasta[[#This Row],[pss_end]]-projkotlin_fasta[[#This Row],[pss_start]]</f>
        <v>6171</v>
      </c>
    </row>
    <row r="110" spans="1:12" x14ac:dyDescent="0.3">
      <c r="A110">
        <v>108</v>
      </c>
      <c r="B110">
        <v>8329</v>
      </c>
      <c r="C110">
        <v>1597</v>
      </c>
      <c r="D110">
        <v>1422472</v>
      </c>
      <c r="E110">
        <v>7232320</v>
      </c>
      <c r="F110">
        <v>6512232</v>
      </c>
      <c r="G110">
        <v>6574920</v>
      </c>
      <c r="H110">
        <v>13335</v>
      </c>
      <c r="I110">
        <v>19508</v>
      </c>
      <c r="J110">
        <f>projkotlin_fasta[[#This Row],[runtime_end]]-projkotlin_fasta[[#This Row],[runtime_start]]</f>
        <v>5809848</v>
      </c>
      <c r="K110">
        <f>projkotlin_fasta[[#This Row],[native_end]]-projkotlin_fasta[[#This Row],[native_start]]</f>
        <v>62688</v>
      </c>
      <c r="L110">
        <f>projkotlin_fasta[[#This Row],[pss_end]]-projkotlin_fasta[[#This Row],[pss_start]]</f>
        <v>6173</v>
      </c>
    </row>
    <row r="111" spans="1:12" x14ac:dyDescent="0.3">
      <c r="A111">
        <v>109</v>
      </c>
      <c r="B111">
        <v>8442</v>
      </c>
      <c r="C111">
        <v>1602</v>
      </c>
      <c r="D111">
        <v>1438992</v>
      </c>
      <c r="E111">
        <v>7232456</v>
      </c>
      <c r="F111">
        <v>6512128</v>
      </c>
      <c r="G111">
        <v>6575192</v>
      </c>
      <c r="H111">
        <v>13360</v>
      </c>
      <c r="I111">
        <v>19527</v>
      </c>
      <c r="J111">
        <f>projkotlin_fasta[[#This Row],[runtime_end]]-projkotlin_fasta[[#This Row],[runtime_start]]</f>
        <v>5793464</v>
      </c>
      <c r="K111">
        <f>projkotlin_fasta[[#This Row],[native_end]]-projkotlin_fasta[[#This Row],[native_start]]</f>
        <v>63064</v>
      </c>
      <c r="L111">
        <f>projkotlin_fasta[[#This Row],[pss_end]]-projkotlin_fasta[[#This Row],[pss_start]]</f>
        <v>6167</v>
      </c>
    </row>
    <row r="112" spans="1:12" x14ac:dyDescent="0.3">
      <c r="A112">
        <v>110</v>
      </c>
      <c r="B112">
        <v>8552</v>
      </c>
      <c r="C112">
        <v>1640</v>
      </c>
      <c r="D112">
        <v>1422368</v>
      </c>
      <c r="E112">
        <v>7232272</v>
      </c>
      <c r="F112">
        <v>6509392</v>
      </c>
      <c r="G112">
        <v>6574840</v>
      </c>
      <c r="H112">
        <v>13332</v>
      </c>
      <c r="I112">
        <v>19512</v>
      </c>
      <c r="J112">
        <f>projkotlin_fasta[[#This Row],[runtime_end]]-projkotlin_fasta[[#This Row],[runtime_start]]</f>
        <v>5809904</v>
      </c>
      <c r="K112">
        <f>projkotlin_fasta[[#This Row],[native_end]]-projkotlin_fasta[[#This Row],[native_start]]</f>
        <v>65448</v>
      </c>
      <c r="L112">
        <f>projkotlin_fasta[[#This Row],[pss_end]]-projkotlin_fasta[[#This Row],[pss_start]]</f>
        <v>6180</v>
      </c>
    </row>
    <row r="113" spans="1:12" x14ac:dyDescent="0.3">
      <c r="A113">
        <v>111</v>
      </c>
      <c r="B113">
        <v>8616</v>
      </c>
      <c r="C113">
        <v>1597</v>
      </c>
      <c r="D113">
        <v>1438992</v>
      </c>
      <c r="E113">
        <v>7232456</v>
      </c>
      <c r="F113">
        <v>6513488</v>
      </c>
      <c r="G113">
        <v>6576256</v>
      </c>
      <c r="H113">
        <v>13364</v>
      </c>
      <c r="I113">
        <v>19551</v>
      </c>
      <c r="J113">
        <f>projkotlin_fasta[[#This Row],[runtime_end]]-projkotlin_fasta[[#This Row],[runtime_start]]</f>
        <v>5793464</v>
      </c>
      <c r="K113">
        <f>projkotlin_fasta[[#This Row],[native_end]]-projkotlin_fasta[[#This Row],[native_start]]</f>
        <v>62768</v>
      </c>
      <c r="L113">
        <f>projkotlin_fasta[[#This Row],[pss_end]]-projkotlin_fasta[[#This Row],[pss_start]]</f>
        <v>6187</v>
      </c>
    </row>
    <row r="114" spans="1:12" x14ac:dyDescent="0.3">
      <c r="A114">
        <v>112</v>
      </c>
      <c r="B114">
        <v>8732</v>
      </c>
      <c r="C114">
        <v>1589</v>
      </c>
      <c r="D114">
        <v>1422608</v>
      </c>
      <c r="E114">
        <v>7232424</v>
      </c>
      <c r="F114">
        <v>6512392</v>
      </c>
      <c r="G114">
        <v>6574696</v>
      </c>
      <c r="H114">
        <v>13351</v>
      </c>
      <c r="I114">
        <v>19540</v>
      </c>
      <c r="J114">
        <f>projkotlin_fasta[[#This Row],[runtime_end]]-projkotlin_fasta[[#This Row],[runtime_start]]</f>
        <v>5809816</v>
      </c>
      <c r="K114">
        <f>projkotlin_fasta[[#This Row],[native_end]]-projkotlin_fasta[[#This Row],[native_start]]</f>
        <v>62304</v>
      </c>
      <c r="L114">
        <f>projkotlin_fasta[[#This Row],[pss_end]]-projkotlin_fasta[[#This Row],[pss_start]]</f>
        <v>6189</v>
      </c>
    </row>
    <row r="115" spans="1:12" x14ac:dyDescent="0.3">
      <c r="A115">
        <v>113</v>
      </c>
      <c r="B115">
        <v>8855</v>
      </c>
      <c r="C115">
        <v>1612</v>
      </c>
      <c r="D115">
        <v>1422608</v>
      </c>
      <c r="E115">
        <v>7232456</v>
      </c>
      <c r="F115">
        <v>6512424</v>
      </c>
      <c r="G115">
        <v>6574872</v>
      </c>
      <c r="H115">
        <v>13351</v>
      </c>
      <c r="I115">
        <v>19540</v>
      </c>
      <c r="J115">
        <f>projkotlin_fasta[[#This Row],[runtime_end]]-projkotlin_fasta[[#This Row],[runtime_start]]</f>
        <v>5809848</v>
      </c>
      <c r="K115">
        <f>projkotlin_fasta[[#This Row],[native_end]]-projkotlin_fasta[[#This Row],[native_start]]</f>
        <v>62448</v>
      </c>
      <c r="L115">
        <f>projkotlin_fasta[[#This Row],[pss_end]]-projkotlin_fasta[[#This Row],[pss_start]]</f>
        <v>6189</v>
      </c>
    </row>
    <row r="116" spans="1:12" x14ac:dyDescent="0.3">
      <c r="A116">
        <v>114</v>
      </c>
      <c r="B116">
        <v>8973</v>
      </c>
      <c r="C116">
        <v>1587</v>
      </c>
      <c r="D116">
        <v>1438856</v>
      </c>
      <c r="E116">
        <v>7232424</v>
      </c>
      <c r="F116">
        <v>6512344</v>
      </c>
      <c r="G116">
        <v>6574712</v>
      </c>
      <c r="H116">
        <v>13343</v>
      </c>
      <c r="I116">
        <v>19540</v>
      </c>
      <c r="J116">
        <f>projkotlin_fasta[[#This Row],[runtime_end]]-projkotlin_fasta[[#This Row],[runtime_start]]</f>
        <v>5793568</v>
      </c>
      <c r="K116">
        <f>projkotlin_fasta[[#This Row],[native_end]]-projkotlin_fasta[[#This Row],[native_start]]</f>
        <v>62368</v>
      </c>
      <c r="L116">
        <f>projkotlin_fasta[[#This Row],[pss_end]]-projkotlin_fasta[[#This Row],[pss_start]]</f>
        <v>6197</v>
      </c>
    </row>
    <row r="117" spans="1:12" x14ac:dyDescent="0.3">
      <c r="A117">
        <v>115</v>
      </c>
      <c r="B117">
        <v>9089</v>
      </c>
      <c r="C117">
        <v>1606</v>
      </c>
      <c r="D117">
        <v>1438856</v>
      </c>
      <c r="E117">
        <v>7232320</v>
      </c>
      <c r="F117">
        <v>6512344</v>
      </c>
      <c r="G117">
        <v>6574824</v>
      </c>
      <c r="H117">
        <v>13343</v>
      </c>
      <c r="I117">
        <v>19532</v>
      </c>
      <c r="J117">
        <f>projkotlin_fasta[[#This Row],[runtime_end]]-projkotlin_fasta[[#This Row],[runtime_start]]</f>
        <v>5793464</v>
      </c>
      <c r="K117">
        <f>projkotlin_fasta[[#This Row],[native_end]]-projkotlin_fasta[[#This Row],[native_start]]</f>
        <v>62480</v>
      </c>
      <c r="L117">
        <f>projkotlin_fasta[[#This Row],[pss_end]]-projkotlin_fasta[[#This Row],[pss_start]]</f>
        <v>6189</v>
      </c>
    </row>
    <row r="118" spans="1:12" x14ac:dyDescent="0.3">
      <c r="A118">
        <v>116</v>
      </c>
      <c r="B118">
        <v>9206</v>
      </c>
      <c r="C118">
        <v>1590</v>
      </c>
      <c r="D118">
        <v>1438992</v>
      </c>
      <c r="E118">
        <v>7232456</v>
      </c>
      <c r="F118">
        <v>6510616</v>
      </c>
      <c r="G118">
        <v>6572312</v>
      </c>
      <c r="H118">
        <v>13331</v>
      </c>
      <c r="I118">
        <v>19504</v>
      </c>
      <c r="J118">
        <f>projkotlin_fasta[[#This Row],[runtime_end]]-projkotlin_fasta[[#This Row],[runtime_start]]</f>
        <v>5793464</v>
      </c>
      <c r="K118">
        <f>projkotlin_fasta[[#This Row],[native_end]]-projkotlin_fasta[[#This Row],[native_start]]</f>
        <v>61696</v>
      </c>
      <c r="L118">
        <f>projkotlin_fasta[[#This Row],[pss_end]]-projkotlin_fasta[[#This Row],[pss_start]]</f>
        <v>6173</v>
      </c>
    </row>
    <row r="119" spans="1:12" x14ac:dyDescent="0.3">
      <c r="A119">
        <v>117</v>
      </c>
      <c r="B119">
        <v>9319</v>
      </c>
      <c r="C119">
        <v>1591</v>
      </c>
      <c r="D119">
        <v>1422608</v>
      </c>
      <c r="E119">
        <v>7232424</v>
      </c>
      <c r="F119">
        <v>6512504</v>
      </c>
      <c r="G119">
        <v>6574904</v>
      </c>
      <c r="H119">
        <v>13351</v>
      </c>
      <c r="I119">
        <v>19540</v>
      </c>
      <c r="J119">
        <f>projkotlin_fasta[[#This Row],[runtime_end]]-projkotlin_fasta[[#This Row],[runtime_start]]</f>
        <v>5809816</v>
      </c>
      <c r="K119">
        <f>projkotlin_fasta[[#This Row],[native_end]]-projkotlin_fasta[[#This Row],[native_start]]</f>
        <v>62400</v>
      </c>
      <c r="L119">
        <f>projkotlin_fasta[[#This Row],[pss_end]]-projkotlin_fasta[[#This Row],[pss_start]]</f>
        <v>6189</v>
      </c>
    </row>
    <row r="120" spans="1:12" x14ac:dyDescent="0.3">
      <c r="A120">
        <v>118</v>
      </c>
      <c r="B120">
        <v>9429</v>
      </c>
      <c r="C120">
        <v>1597</v>
      </c>
      <c r="D120">
        <v>1422608</v>
      </c>
      <c r="E120">
        <v>7232424</v>
      </c>
      <c r="F120">
        <v>6512392</v>
      </c>
      <c r="G120">
        <v>6574664</v>
      </c>
      <c r="H120">
        <v>13351</v>
      </c>
      <c r="I120">
        <v>19540</v>
      </c>
      <c r="J120">
        <f>projkotlin_fasta[[#This Row],[runtime_end]]-projkotlin_fasta[[#This Row],[runtime_start]]</f>
        <v>5809816</v>
      </c>
      <c r="K120">
        <f>projkotlin_fasta[[#This Row],[native_end]]-projkotlin_fasta[[#This Row],[native_start]]</f>
        <v>62272</v>
      </c>
      <c r="L120">
        <f>projkotlin_fasta[[#This Row],[pss_end]]-projkotlin_fasta[[#This Row],[pss_start]]</f>
        <v>6189</v>
      </c>
    </row>
    <row r="121" spans="1:12" x14ac:dyDescent="0.3">
      <c r="A121">
        <v>119</v>
      </c>
      <c r="B121">
        <v>9539</v>
      </c>
      <c r="C121">
        <v>1612</v>
      </c>
      <c r="D121">
        <v>1422472</v>
      </c>
      <c r="E121">
        <v>7232320</v>
      </c>
      <c r="F121">
        <v>6512232</v>
      </c>
      <c r="G121">
        <v>6574760</v>
      </c>
      <c r="H121">
        <v>13347</v>
      </c>
      <c r="I121">
        <v>19524</v>
      </c>
      <c r="J121">
        <f>projkotlin_fasta[[#This Row],[runtime_end]]-projkotlin_fasta[[#This Row],[runtime_start]]</f>
        <v>5809848</v>
      </c>
      <c r="K121">
        <f>projkotlin_fasta[[#This Row],[native_end]]-projkotlin_fasta[[#This Row],[native_start]]</f>
        <v>62528</v>
      </c>
      <c r="L121">
        <f>projkotlin_fasta[[#This Row],[pss_end]]-projkotlin_fasta[[#This Row],[pss_start]]</f>
        <v>6177</v>
      </c>
    </row>
    <row r="122" spans="1:12" x14ac:dyDescent="0.3">
      <c r="A122">
        <v>120</v>
      </c>
      <c r="B122">
        <v>9658</v>
      </c>
      <c r="C122">
        <v>1617</v>
      </c>
      <c r="D122">
        <v>1438856</v>
      </c>
      <c r="E122">
        <v>7232288</v>
      </c>
      <c r="F122">
        <v>6512376</v>
      </c>
      <c r="G122">
        <v>6574680</v>
      </c>
      <c r="H122">
        <v>13274</v>
      </c>
      <c r="I122">
        <v>19528</v>
      </c>
      <c r="J122">
        <f>projkotlin_fasta[[#This Row],[runtime_end]]-projkotlin_fasta[[#This Row],[runtime_start]]</f>
        <v>5793432</v>
      </c>
      <c r="K122">
        <f>projkotlin_fasta[[#This Row],[native_end]]-projkotlin_fasta[[#This Row],[native_start]]</f>
        <v>62304</v>
      </c>
      <c r="L122">
        <f>projkotlin_fasta[[#This Row],[pss_end]]-projkotlin_fasta[[#This Row],[pss_start]]</f>
        <v>6254</v>
      </c>
    </row>
    <row r="123" spans="1:12" x14ac:dyDescent="0.3">
      <c r="A123">
        <v>121</v>
      </c>
      <c r="B123">
        <v>9792</v>
      </c>
      <c r="C123">
        <v>1636</v>
      </c>
      <c r="D123">
        <v>1422608</v>
      </c>
      <c r="E123">
        <v>7232456</v>
      </c>
      <c r="F123">
        <v>6512392</v>
      </c>
      <c r="G123">
        <v>6574776</v>
      </c>
      <c r="H123">
        <v>12844</v>
      </c>
      <c r="I123">
        <v>19009</v>
      </c>
      <c r="J123">
        <f>projkotlin_fasta[[#This Row],[runtime_end]]-projkotlin_fasta[[#This Row],[runtime_start]]</f>
        <v>5809848</v>
      </c>
      <c r="K123">
        <f>projkotlin_fasta[[#This Row],[native_end]]-projkotlin_fasta[[#This Row],[native_start]]</f>
        <v>62384</v>
      </c>
      <c r="L123">
        <f>projkotlin_fasta[[#This Row],[pss_end]]-projkotlin_fasta[[#This Row],[pss_start]]</f>
        <v>6165</v>
      </c>
    </row>
    <row r="124" spans="1:12" x14ac:dyDescent="0.3">
      <c r="A124">
        <v>122</v>
      </c>
      <c r="B124">
        <v>9915</v>
      </c>
      <c r="C124">
        <v>1584</v>
      </c>
      <c r="D124">
        <v>1422472</v>
      </c>
      <c r="E124">
        <v>7232320</v>
      </c>
      <c r="F124">
        <v>6512232</v>
      </c>
      <c r="G124">
        <v>6574696</v>
      </c>
      <c r="H124">
        <v>12832</v>
      </c>
      <c r="I124">
        <v>18993</v>
      </c>
      <c r="J124">
        <f>projkotlin_fasta[[#This Row],[runtime_end]]-projkotlin_fasta[[#This Row],[runtime_start]]</f>
        <v>5809848</v>
      </c>
      <c r="K124">
        <f>projkotlin_fasta[[#This Row],[native_end]]-projkotlin_fasta[[#This Row],[native_start]]</f>
        <v>62464</v>
      </c>
      <c r="L124">
        <f>projkotlin_fasta[[#This Row],[pss_end]]-projkotlin_fasta[[#This Row],[pss_start]]</f>
        <v>6161</v>
      </c>
    </row>
    <row r="125" spans="1:12" x14ac:dyDescent="0.3">
      <c r="A125">
        <v>123</v>
      </c>
      <c r="B125">
        <v>10024</v>
      </c>
      <c r="C125">
        <v>1620</v>
      </c>
      <c r="D125">
        <v>1422608</v>
      </c>
      <c r="E125">
        <v>7232424</v>
      </c>
      <c r="F125">
        <v>6512520</v>
      </c>
      <c r="G125">
        <v>6575000</v>
      </c>
      <c r="H125">
        <v>12844</v>
      </c>
      <c r="I125">
        <v>19009</v>
      </c>
      <c r="J125">
        <f>projkotlin_fasta[[#This Row],[runtime_end]]-projkotlin_fasta[[#This Row],[runtime_start]]</f>
        <v>5809816</v>
      </c>
      <c r="K125">
        <f>projkotlin_fasta[[#This Row],[native_end]]-projkotlin_fasta[[#This Row],[native_start]]</f>
        <v>62480</v>
      </c>
      <c r="L125">
        <f>projkotlin_fasta[[#This Row],[pss_end]]-projkotlin_fasta[[#This Row],[pss_start]]</f>
        <v>6165</v>
      </c>
    </row>
    <row r="126" spans="1:12" x14ac:dyDescent="0.3">
      <c r="A126">
        <v>124</v>
      </c>
      <c r="B126">
        <v>10140</v>
      </c>
      <c r="C126">
        <v>1589</v>
      </c>
      <c r="D126">
        <v>1422608</v>
      </c>
      <c r="E126">
        <v>7232456</v>
      </c>
      <c r="F126">
        <v>6510744</v>
      </c>
      <c r="G126">
        <v>6573048</v>
      </c>
      <c r="H126">
        <v>12828</v>
      </c>
      <c r="I126">
        <v>18973</v>
      </c>
      <c r="J126">
        <f>projkotlin_fasta[[#This Row],[runtime_end]]-projkotlin_fasta[[#This Row],[runtime_start]]</f>
        <v>5809848</v>
      </c>
      <c r="K126">
        <f>projkotlin_fasta[[#This Row],[native_end]]-projkotlin_fasta[[#This Row],[native_start]]</f>
        <v>62304</v>
      </c>
      <c r="L126">
        <f>projkotlin_fasta[[#This Row],[pss_end]]-projkotlin_fasta[[#This Row],[pss_start]]</f>
        <v>6145</v>
      </c>
    </row>
    <row r="127" spans="1:12" x14ac:dyDescent="0.3">
      <c r="A127">
        <v>125</v>
      </c>
      <c r="B127">
        <v>10253</v>
      </c>
      <c r="C127">
        <v>1595</v>
      </c>
      <c r="D127">
        <v>1422608</v>
      </c>
      <c r="E127">
        <v>7232456</v>
      </c>
      <c r="F127">
        <v>6512392</v>
      </c>
      <c r="G127">
        <v>6574888</v>
      </c>
      <c r="H127">
        <v>12848</v>
      </c>
      <c r="I127">
        <v>19009</v>
      </c>
      <c r="J127">
        <f>projkotlin_fasta[[#This Row],[runtime_end]]-projkotlin_fasta[[#This Row],[runtime_start]]</f>
        <v>5809848</v>
      </c>
      <c r="K127">
        <f>projkotlin_fasta[[#This Row],[native_end]]-projkotlin_fasta[[#This Row],[native_start]]</f>
        <v>62496</v>
      </c>
      <c r="L127">
        <f>projkotlin_fasta[[#This Row],[pss_end]]-projkotlin_fasta[[#This Row],[pss_start]]</f>
        <v>6161</v>
      </c>
    </row>
    <row r="128" spans="1:12" x14ac:dyDescent="0.3">
      <c r="A128">
        <v>126</v>
      </c>
      <c r="B128">
        <v>10365</v>
      </c>
      <c r="C128">
        <v>1610</v>
      </c>
      <c r="D128">
        <v>1438856</v>
      </c>
      <c r="E128">
        <v>7232320</v>
      </c>
      <c r="F128">
        <v>6512472</v>
      </c>
      <c r="G128">
        <v>6574824</v>
      </c>
      <c r="H128">
        <v>12836</v>
      </c>
      <c r="I128">
        <v>19001</v>
      </c>
      <c r="J128">
        <f>projkotlin_fasta[[#This Row],[runtime_end]]-projkotlin_fasta[[#This Row],[runtime_start]]</f>
        <v>5793464</v>
      </c>
      <c r="K128">
        <f>projkotlin_fasta[[#This Row],[native_end]]-projkotlin_fasta[[#This Row],[native_start]]</f>
        <v>62352</v>
      </c>
      <c r="L128">
        <f>projkotlin_fasta[[#This Row],[pss_end]]-projkotlin_fasta[[#This Row],[pss_start]]</f>
        <v>6165</v>
      </c>
    </row>
    <row r="129" spans="1:12" x14ac:dyDescent="0.3">
      <c r="A129">
        <v>127</v>
      </c>
      <c r="B129">
        <v>10478</v>
      </c>
      <c r="C129">
        <v>1590</v>
      </c>
      <c r="D129">
        <v>1438992</v>
      </c>
      <c r="E129">
        <v>7232424</v>
      </c>
      <c r="F129">
        <v>6512504</v>
      </c>
      <c r="G129">
        <v>6574776</v>
      </c>
      <c r="H129">
        <v>12840</v>
      </c>
      <c r="I129">
        <v>19005</v>
      </c>
      <c r="J129">
        <f>projkotlin_fasta[[#This Row],[runtime_end]]-projkotlin_fasta[[#This Row],[runtime_start]]</f>
        <v>5793432</v>
      </c>
      <c r="K129">
        <f>projkotlin_fasta[[#This Row],[native_end]]-projkotlin_fasta[[#This Row],[native_start]]</f>
        <v>62272</v>
      </c>
      <c r="L129">
        <f>projkotlin_fasta[[#This Row],[pss_end]]-projkotlin_fasta[[#This Row],[pss_start]]</f>
        <v>6165</v>
      </c>
    </row>
    <row r="130" spans="1:12" x14ac:dyDescent="0.3">
      <c r="A130">
        <v>128</v>
      </c>
      <c r="B130">
        <v>10588</v>
      </c>
      <c r="C130">
        <v>1607</v>
      </c>
      <c r="D130">
        <v>1422472</v>
      </c>
      <c r="E130">
        <v>7232320</v>
      </c>
      <c r="F130">
        <v>6512232</v>
      </c>
      <c r="G130">
        <v>6574888</v>
      </c>
      <c r="H130">
        <v>12832</v>
      </c>
      <c r="I130">
        <v>18997</v>
      </c>
      <c r="J130">
        <f>projkotlin_fasta[[#This Row],[runtime_end]]-projkotlin_fasta[[#This Row],[runtime_start]]</f>
        <v>5809848</v>
      </c>
      <c r="K130">
        <f>projkotlin_fasta[[#This Row],[native_end]]-projkotlin_fasta[[#This Row],[native_start]]</f>
        <v>62656</v>
      </c>
      <c r="L130">
        <f>projkotlin_fasta[[#This Row],[pss_end]]-projkotlin_fasta[[#This Row],[pss_start]]</f>
        <v>6165</v>
      </c>
    </row>
    <row r="131" spans="1:12" x14ac:dyDescent="0.3">
      <c r="A131">
        <v>129</v>
      </c>
      <c r="B131">
        <v>10705</v>
      </c>
      <c r="C131">
        <v>1604</v>
      </c>
      <c r="D131">
        <v>1438856</v>
      </c>
      <c r="E131">
        <v>7232288</v>
      </c>
      <c r="F131">
        <v>6512472</v>
      </c>
      <c r="G131">
        <v>6574840</v>
      </c>
      <c r="H131">
        <v>12836</v>
      </c>
      <c r="I131">
        <v>18997</v>
      </c>
      <c r="J131">
        <f>projkotlin_fasta[[#This Row],[runtime_end]]-projkotlin_fasta[[#This Row],[runtime_start]]</f>
        <v>5793432</v>
      </c>
      <c r="K131">
        <f>projkotlin_fasta[[#This Row],[native_end]]-projkotlin_fasta[[#This Row],[native_start]]</f>
        <v>62368</v>
      </c>
      <c r="L131">
        <f>projkotlin_fasta[[#This Row],[pss_end]]-projkotlin_fasta[[#This Row],[pss_start]]</f>
        <v>6161</v>
      </c>
    </row>
    <row r="132" spans="1:12" x14ac:dyDescent="0.3">
      <c r="A132">
        <v>130</v>
      </c>
      <c r="B132">
        <v>10768</v>
      </c>
      <c r="C132">
        <v>1621</v>
      </c>
      <c r="D132">
        <v>1422472</v>
      </c>
      <c r="E132">
        <v>7232320</v>
      </c>
      <c r="F132">
        <v>6512232</v>
      </c>
      <c r="G132">
        <v>6574760</v>
      </c>
      <c r="H132">
        <v>12832</v>
      </c>
      <c r="I132">
        <v>18997</v>
      </c>
      <c r="J132">
        <f>projkotlin_fasta[[#This Row],[runtime_end]]-projkotlin_fasta[[#This Row],[runtime_start]]</f>
        <v>5809848</v>
      </c>
      <c r="K132">
        <f>projkotlin_fasta[[#This Row],[native_end]]-projkotlin_fasta[[#This Row],[native_start]]</f>
        <v>62528</v>
      </c>
      <c r="L132">
        <f>projkotlin_fasta[[#This Row],[pss_end]]-projkotlin_fasta[[#This Row],[pss_start]]</f>
        <v>6165</v>
      </c>
    </row>
    <row r="133" spans="1:12" x14ac:dyDescent="0.3">
      <c r="A133">
        <v>131</v>
      </c>
      <c r="B133">
        <v>10885</v>
      </c>
      <c r="C133">
        <v>1613</v>
      </c>
      <c r="D133">
        <v>1422608</v>
      </c>
      <c r="E133">
        <v>7232424</v>
      </c>
      <c r="F133">
        <v>6512392</v>
      </c>
      <c r="G133">
        <v>6574904</v>
      </c>
      <c r="H133">
        <v>12844</v>
      </c>
      <c r="I133">
        <v>19009</v>
      </c>
      <c r="J133">
        <f>projkotlin_fasta[[#This Row],[runtime_end]]-projkotlin_fasta[[#This Row],[runtime_start]]</f>
        <v>5809816</v>
      </c>
      <c r="K133">
        <f>projkotlin_fasta[[#This Row],[native_end]]-projkotlin_fasta[[#This Row],[native_start]]</f>
        <v>62512</v>
      </c>
      <c r="L133">
        <f>projkotlin_fasta[[#This Row],[pss_end]]-projkotlin_fasta[[#This Row],[pss_start]]</f>
        <v>6165</v>
      </c>
    </row>
    <row r="134" spans="1:12" x14ac:dyDescent="0.3">
      <c r="A134">
        <v>132</v>
      </c>
      <c r="B134">
        <v>11001</v>
      </c>
      <c r="C134">
        <v>1593</v>
      </c>
      <c r="D134">
        <v>1422472</v>
      </c>
      <c r="E134">
        <v>7232320</v>
      </c>
      <c r="F134">
        <v>6510584</v>
      </c>
      <c r="G134">
        <v>6573144</v>
      </c>
      <c r="H134">
        <v>12828</v>
      </c>
      <c r="I134">
        <v>18977</v>
      </c>
      <c r="J134">
        <f>projkotlin_fasta[[#This Row],[runtime_end]]-projkotlin_fasta[[#This Row],[runtime_start]]</f>
        <v>5809848</v>
      </c>
      <c r="K134">
        <f>projkotlin_fasta[[#This Row],[native_end]]-projkotlin_fasta[[#This Row],[native_start]]</f>
        <v>62560</v>
      </c>
      <c r="L134">
        <f>projkotlin_fasta[[#This Row],[pss_end]]-projkotlin_fasta[[#This Row],[pss_start]]</f>
        <v>6149</v>
      </c>
    </row>
    <row r="135" spans="1:12" x14ac:dyDescent="0.3">
      <c r="A135">
        <v>133</v>
      </c>
      <c r="B135">
        <v>11133</v>
      </c>
      <c r="C135">
        <v>1615</v>
      </c>
      <c r="D135">
        <v>1422472</v>
      </c>
      <c r="E135">
        <v>7232320</v>
      </c>
      <c r="F135">
        <v>6512360</v>
      </c>
      <c r="G135">
        <v>6574792</v>
      </c>
      <c r="H135">
        <v>12742</v>
      </c>
      <c r="I135">
        <v>18909</v>
      </c>
      <c r="J135">
        <f>projkotlin_fasta[[#This Row],[runtime_end]]-projkotlin_fasta[[#This Row],[runtime_start]]</f>
        <v>5809848</v>
      </c>
      <c r="K135">
        <f>projkotlin_fasta[[#This Row],[native_end]]-projkotlin_fasta[[#This Row],[native_start]]</f>
        <v>62432</v>
      </c>
      <c r="L135">
        <f>projkotlin_fasta[[#This Row],[pss_end]]-projkotlin_fasta[[#This Row],[pss_start]]</f>
        <v>6167</v>
      </c>
    </row>
    <row r="136" spans="1:12" x14ac:dyDescent="0.3">
      <c r="A136">
        <v>134</v>
      </c>
      <c r="B136">
        <v>11250</v>
      </c>
      <c r="C136">
        <v>1613</v>
      </c>
      <c r="D136">
        <v>1438992</v>
      </c>
      <c r="E136">
        <v>7232384</v>
      </c>
      <c r="F136">
        <v>6510744</v>
      </c>
      <c r="G136">
        <v>6573304</v>
      </c>
      <c r="H136">
        <v>12738</v>
      </c>
      <c r="I136">
        <v>18891</v>
      </c>
      <c r="J136">
        <f>projkotlin_fasta[[#This Row],[runtime_end]]-projkotlin_fasta[[#This Row],[runtime_start]]</f>
        <v>5793392</v>
      </c>
      <c r="K136">
        <f>projkotlin_fasta[[#This Row],[native_end]]-projkotlin_fasta[[#This Row],[native_start]]</f>
        <v>62560</v>
      </c>
      <c r="L136">
        <f>projkotlin_fasta[[#This Row],[pss_end]]-projkotlin_fasta[[#This Row],[pss_start]]</f>
        <v>6153</v>
      </c>
    </row>
    <row r="137" spans="1:12" x14ac:dyDescent="0.3">
      <c r="A137">
        <v>135</v>
      </c>
      <c r="B137">
        <v>11366</v>
      </c>
      <c r="C137">
        <v>1595</v>
      </c>
      <c r="D137">
        <v>1422608</v>
      </c>
      <c r="E137">
        <v>7232456</v>
      </c>
      <c r="F137">
        <v>6513504</v>
      </c>
      <c r="G137">
        <v>6576320</v>
      </c>
      <c r="H137">
        <v>12768</v>
      </c>
      <c r="I137">
        <v>18931</v>
      </c>
      <c r="J137">
        <f>projkotlin_fasta[[#This Row],[runtime_end]]-projkotlin_fasta[[#This Row],[runtime_start]]</f>
        <v>5809848</v>
      </c>
      <c r="K137">
        <f>projkotlin_fasta[[#This Row],[native_end]]-projkotlin_fasta[[#This Row],[native_start]]</f>
        <v>62816</v>
      </c>
      <c r="L137">
        <f>projkotlin_fasta[[#This Row],[pss_end]]-projkotlin_fasta[[#This Row],[pss_start]]</f>
        <v>6163</v>
      </c>
    </row>
    <row r="138" spans="1:12" x14ac:dyDescent="0.3">
      <c r="A138">
        <v>136</v>
      </c>
      <c r="B138">
        <v>11480</v>
      </c>
      <c r="C138">
        <v>1617</v>
      </c>
      <c r="D138">
        <v>1422472</v>
      </c>
      <c r="E138">
        <v>7232320</v>
      </c>
      <c r="F138">
        <v>6512472</v>
      </c>
      <c r="G138">
        <v>6574888</v>
      </c>
      <c r="H138">
        <v>12750</v>
      </c>
      <c r="I138">
        <v>18915</v>
      </c>
      <c r="J138">
        <f>projkotlin_fasta[[#This Row],[runtime_end]]-projkotlin_fasta[[#This Row],[runtime_start]]</f>
        <v>5809848</v>
      </c>
      <c r="K138">
        <f>projkotlin_fasta[[#This Row],[native_end]]-projkotlin_fasta[[#This Row],[native_start]]</f>
        <v>62416</v>
      </c>
      <c r="L138">
        <f>projkotlin_fasta[[#This Row],[pss_end]]-projkotlin_fasta[[#This Row],[pss_start]]</f>
        <v>6165</v>
      </c>
    </row>
    <row r="139" spans="1:12" x14ac:dyDescent="0.3">
      <c r="A139">
        <v>137</v>
      </c>
      <c r="B139">
        <v>11599</v>
      </c>
      <c r="C139">
        <v>1602</v>
      </c>
      <c r="D139">
        <v>1422472</v>
      </c>
      <c r="E139">
        <v>7232320</v>
      </c>
      <c r="F139">
        <v>6512360</v>
      </c>
      <c r="G139">
        <v>6574856</v>
      </c>
      <c r="H139">
        <v>12750</v>
      </c>
      <c r="I139">
        <v>18915</v>
      </c>
      <c r="J139">
        <f>projkotlin_fasta[[#This Row],[runtime_end]]-projkotlin_fasta[[#This Row],[runtime_start]]</f>
        <v>5809848</v>
      </c>
      <c r="K139">
        <f>projkotlin_fasta[[#This Row],[native_end]]-projkotlin_fasta[[#This Row],[native_start]]</f>
        <v>62496</v>
      </c>
      <c r="L139">
        <f>projkotlin_fasta[[#This Row],[pss_end]]-projkotlin_fasta[[#This Row],[pss_start]]</f>
        <v>6165</v>
      </c>
    </row>
    <row r="140" spans="1:12" x14ac:dyDescent="0.3">
      <c r="A140">
        <v>138</v>
      </c>
      <c r="B140">
        <v>11710</v>
      </c>
      <c r="C140">
        <v>1600</v>
      </c>
      <c r="D140">
        <v>1438992</v>
      </c>
      <c r="E140">
        <v>7232456</v>
      </c>
      <c r="F140">
        <v>6512632</v>
      </c>
      <c r="G140">
        <v>6575016</v>
      </c>
      <c r="H140">
        <v>12729</v>
      </c>
      <c r="I140">
        <v>18891</v>
      </c>
      <c r="J140">
        <f>projkotlin_fasta[[#This Row],[runtime_end]]-projkotlin_fasta[[#This Row],[runtime_start]]</f>
        <v>5793464</v>
      </c>
      <c r="K140">
        <f>projkotlin_fasta[[#This Row],[native_end]]-projkotlin_fasta[[#This Row],[native_start]]</f>
        <v>62384</v>
      </c>
      <c r="L140">
        <f>projkotlin_fasta[[#This Row],[pss_end]]-projkotlin_fasta[[#This Row],[pss_start]]</f>
        <v>6162</v>
      </c>
    </row>
    <row r="141" spans="1:12" x14ac:dyDescent="0.3">
      <c r="A141">
        <v>139</v>
      </c>
      <c r="B141">
        <v>11827</v>
      </c>
      <c r="C141">
        <v>1591</v>
      </c>
      <c r="D141">
        <v>1438856</v>
      </c>
      <c r="E141">
        <v>7232320</v>
      </c>
      <c r="F141">
        <v>6512472</v>
      </c>
      <c r="G141">
        <v>6574952</v>
      </c>
      <c r="H141">
        <v>12718</v>
      </c>
      <c r="I141">
        <v>18881</v>
      </c>
      <c r="J141">
        <f>projkotlin_fasta[[#This Row],[runtime_end]]-projkotlin_fasta[[#This Row],[runtime_start]]</f>
        <v>5793464</v>
      </c>
      <c r="K141">
        <f>projkotlin_fasta[[#This Row],[native_end]]-projkotlin_fasta[[#This Row],[native_start]]</f>
        <v>62480</v>
      </c>
      <c r="L141">
        <f>projkotlin_fasta[[#This Row],[pss_end]]-projkotlin_fasta[[#This Row],[pss_start]]</f>
        <v>6163</v>
      </c>
    </row>
    <row r="142" spans="1:12" x14ac:dyDescent="0.3">
      <c r="A142">
        <v>140</v>
      </c>
      <c r="B142">
        <v>11932</v>
      </c>
      <c r="C142">
        <v>1612</v>
      </c>
      <c r="D142">
        <v>1438992</v>
      </c>
      <c r="E142">
        <v>7232320</v>
      </c>
      <c r="F142">
        <v>6511648</v>
      </c>
      <c r="G142">
        <v>6574176</v>
      </c>
      <c r="H142">
        <v>12718</v>
      </c>
      <c r="I142">
        <v>18877</v>
      </c>
      <c r="J142">
        <f>projkotlin_fasta[[#This Row],[runtime_end]]-projkotlin_fasta[[#This Row],[runtime_start]]</f>
        <v>5793328</v>
      </c>
      <c r="K142">
        <f>projkotlin_fasta[[#This Row],[native_end]]-projkotlin_fasta[[#This Row],[native_start]]</f>
        <v>62528</v>
      </c>
      <c r="L142">
        <f>projkotlin_fasta[[#This Row],[pss_end]]-projkotlin_fasta[[#This Row],[pss_start]]</f>
        <v>6159</v>
      </c>
    </row>
    <row r="143" spans="1:12" x14ac:dyDescent="0.3">
      <c r="A143">
        <v>141</v>
      </c>
      <c r="B143">
        <v>12058</v>
      </c>
      <c r="C143">
        <v>1607</v>
      </c>
      <c r="D143">
        <v>1422472</v>
      </c>
      <c r="E143">
        <v>7232288</v>
      </c>
      <c r="F143">
        <v>6512360</v>
      </c>
      <c r="G143">
        <v>6574968</v>
      </c>
      <c r="H143">
        <v>12722</v>
      </c>
      <c r="I143">
        <v>18885</v>
      </c>
      <c r="J143">
        <f>projkotlin_fasta[[#This Row],[runtime_end]]-projkotlin_fasta[[#This Row],[runtime_start]]</f>
        <v>5809816</v>
      </c>
      <c r="K143">
        <f>projkotlin_fasta[[#This Row],[native_end]]-projkotlin_fasta[[#This Row],[native_start]]</f>
        <v>62608</v>
      </c>
      <c r="L143">
        <f>projkotlin_fasta[[#This Row],[pss_end]]-projkotlin_fasta[[#This Row],[pss_start]]</f>
        <v>6163</v>
      </c>
    </row>
    <row r="144" spans="1:12" x14ac:dyDescent="0.3">
      <c r="A144">
        <v>142</v>
      </c>
      <c r="B144">
        <v>12168</v>
      </c>
      <c r="C144">
        <v>1602</v>
      </c>
      <c r="D144">
        <v>1438992</v>
      </c>
      <c r="E144">
        <v>7232424</v>
      </c>
      <c r="F144">
        <v>6512632</v>
      </c>
      <c r="G144">
        <v>6574936</v>
      </c>
      <c r="H144">
        <v>12722</v>
      </c>
      <c r="I144">
        <v>18885</v>
      </c>
      <c r="J144">
        <f>projkotlin_fasta[[#This Row],[runtime_end]]-projkotlin_fasta[[#This Row],[runtime_start]]</f>
        <v>5793432</v>
      </c>
      <c r="K144">
        <f>projkotlin_fasta[[#This Row],[native_end]]-projkotlin_fasta[[#This Row],[native_start]]</f>
        <v>62304</v>
      </c>
      <c r="L144">
        <f>projkotlin_fasta[[#This Row],[pss_end]]-projkotlin_fasta[[#This Row],[pss_start]]</f>
        <v>6163</v>
      </c>
    </row>
    <row r="145" spans="1:12" x14ac:dyDescent="0.3">
      <c r="A145">
        <v>143</v>
      </c>
      <c r="B145">
        <v>12294</v>
      </c>
      <c r="C145">
        <v>1607</v>
      </c>
      <c r="D145">
        <v>1422472</v>
      </c>
      <c r="E145">
        <v>7232320</v>
      </c>
      <c r="F145">
        <v>6512360</v>
      </c>
      <c r="G145">
        <v>6574776</v>
      </c>
      <c r="H145">
        <v>12711</v>
      </c>
      <c r="I145">
        <v>18877</v>
      </c>
      <c r="J145">
        <f>projkotlin_fasta[[#This Row],[runtime_end]]-projkotlin_fasta[[#This Row],[runtime_start]]</f>
        <v>5809848</v>
      </c>
      <c r="K145">
        <f>projkotlin_fasta[[#This Row],[native_end]]-projkotlin_fasta[[#This Row],[native_start]]</f>
        <v>62416</v>
      </c>
      <c r="L145">
        <f>projkotlin_fasta[[#This Row],[pss_end]]-projkotlin_fasta[[#This Row],[pss_start]]</f>
        <v>6166</v>
      </c>
    </row>
    <row r="146" spans="1:12" x14ac:dyDescent="0.3">
      <c r="A146">
        <v>144</v>
      </c>
      <c r="B146">
        <v>12410</v>
      </c>
      <c r="C146">
        <v>1616</v>
      </c>
      <c r="D146">
        <v>1422472</v>
      </c>
      <c r="E146">
        <v>7232288</v>
      </c>
      <c r="F146">
        <v>6512472</v>
      </c>
      <c r="G146">
        <v>6574840</v>
      </c>
      <c r="H146">
        <v>12715</v>
      </c>
      <c r="I146">
        <v>18877</v>
      </c>
      <c r="J146">
        <f>projkotlin_fasta[[#This Row],[runtime_end]]-projkotlin_fasta[[#This Row],[runtime_start]]</f>
        <v>5809816</v>
      </c>
      <c r="K146">
        <f>projkotlin_fasta[[#This Row],[native_end]]-projkotlin_fasta[[#This Row],[native_start]]</f>
        <v>62368</v>
      </c>
      <c r="L146">
        <f>projkotlin_fasta[[#This Row],[pss_end]]-projkotlin_fasta[[#This Row],[pss_start]]</f>
        <v>6162</v>
      </c>
    </row>
    <row r="147" spans="1:12" x14ac:dyDescent="0.3">
      <c r="A147">
        <v>145</v>
      </c>
      <c r="B147">
        <v>12520</v>
      </c>
      <c r="C147">
        <v>1594</v>
      </c>
      <c r="D147">
        <v>1422696</v>
      </c>
      <c r="E147">
        <v>7232632</v>
      </c>
      <c r="F147">
        <v>6511680</v>
      </c>
      <c r="G147">
        <v>6577064</v>
      </c>
      <c r="H147">
        <v>12719</v>
      </c>
      <c r="I147">
        <v>18893</v>
      </c>
      <c r="J147">
        <f>projkotlin_fasta[[#This Row],[runtime_end]]-projkotlin_fasta[[#This Row],[runtime_start]]</f>
        <v>5809936</v>
      </c>
      <c r="K147">
        <f>projkotlin_fasta[[#This Row],[native_end]]-projkotlin_fasta[[#This Row],[native_start]]</f>
        <v>65384</v>
      </c>
      <c r="L147">
        <f>projkotlin_fasta[[#This Row],[pss_end]]-projkotlin_fasta[[#This Row],[pss_start]]</f>
        <v>6174</v>
      </c>
    </row>
    <row r="148" spans="1:12" x14ac:dyDescent="0.3">
      <c r="A148">
        <v>146</v>
      </c>
      <c r="B148">
        <v>12640</v>
      </c>
      <c r="C148">
        <v>1625</v>
      </c>
      <c r="D148">
        <v>1422608</v>
      </c>
      <c r="E148">
        <v>7232424</v>
      </c>
      <c r="F148">
        <v>6512520</v>
      </c>
      <c r="G148">
        <v>6574936</v>
      </c>
      <c r="H148">
        <v>12727</v>
      </c>
      <c r="I148">
        <v>18885</v>
      </c>
      <c r="J148">
        <f>projkotlin_fasta[[#This Row],[runtime_end]]-projkotlin_fasta[[#This Row],[runtime_start]]</f>
        <v>5809816</v>
      </c>
      <c r="K148">
        <f>projkotlin_fasta[[#This Row],[native_end]]-projkotlin_fasta[[#This Row],[native_start]]</f>
        <v>62416</v>
      </c>
      <c r="L148">
        <f>projkotlin_fasta[[#This Row],[pss_end]]-projkotlin_fasta[[#This Row],[pss_start]]</f>
        <v>6158</v>
      </c>
    </row>
    <row r="149" spans="1:12" x14ac:dyDescent="0.3">
      <c r="A149">
        <v>147</v>
      </c>
      <c r="B149">
        <v>12757</v>
      </c>
      <c r="C149">
        <v>1568</v>
      </c>
      <c r="D149">
        <v>1422608</v>
      </c>
      <c r="E149">
        <v>7232424</v>
      </c>
      <c r="F149">
        <v>6512520</v>
      </c>
      <c r="G149">
        <v>6574824</v>
      </c>
      <c r="H149">
        <v>12723</v>
      </c>
      <c r="I149">
        <v>18885</v>
      </c>
      <c r="J149">
        <f>projkotlin_fasta[[#This Row],[runtime_end]]-projkotlin_fasta[[#This Row],[runtime_start]]</f>
        <v>5809816</v>
      </c>
      <c r="K149">
        <f>projkotlin_fasta[[#This Row],[native_end]]-projkotlin_fasta[[#This Row],[native_start]]</f>
        <v>62304</v>
      </c>
      <c r="L149">
        <f>projkotlin_fasta[[#This Row],[pss_end]]-projkotlin_fasta[[#This Row],[pss_start]]</f>
        <v>6162</v>
      </c>
    </row>
    <row r="150" spans="1:12" x14ac:dyDescent="0.3">
      <c r="A150">
        <v>148</v>
      </c>
      <c r="B150">
        <v>12824</v>
      </c>
      <c r="C150">
        <v>1583</v>
      </c>
      <c r="D150">
        <v>1439208</v>
      </c>
      <c r="E150">
        <v>7232640</v>
      </c>
      <c r="F150">
        <v>6512632</v>
      </c>
      <c r="G150">
        <v>6575096</v>
      </c>
      <c r="H150">
        <v>12727</v>
      </c>
      <c r="I150">
        <v>18889</v>
      </c>
      <c r="J150">
        <f>projkotlin_fasta[[#This Row],[runtime_end]]-projkotlin_fasta[[#This Row],[runtime_start]]</f>
        <v>5793432</v>
      </c>
      <c r="K150">
        <f>projkotlin_fasta[[#This Row],[native_end]]-projkotlin_fasta[[#This Row],[native_start]]</f>
        <v>62464</v>
      </c>
      <c r="L150">
        <f>projkotlin_fasta[[#This Row],[pss_end]]-projkotlin_fasta[[#This Row],[pss_start]]</f>
        <v>6162</v>
      </c>
    </row>
    <row r="151" spans="1:12" x14ac:dyDescent="0.3">
      <c r="A151">
        <v>149</v>
      </c>
      <c r="B151">
        <v>12938</v>
      </c>
      <c r="C151">
        <v>1599</v>
      </c>
      <c r="D151">
        <v>1438856</v>
      </c>
      <c r="E151">
        <v>7232320</v>
      </c>
      <c r="F151">
        <v>6512472</v>
      </c>
      <c r="G151">
        <v>6575048</v>
      </c>
      <c r="H151">
        <v>12681</v>
      </c>
      <c r="I151">
        <v>18820</v>
      </c>
      <c r="J151">
        <f>projkotlin_fasta[[#This Row],[runtime_end]]-projkotlin_fasta[[#This Row],[runtime_start]]</f>
        <v>5793464</v>
      </c>
      <c r="K151">
        <f>projkotlin_fasta[[#This Row],[native_end]]-projkotlin_fasta[[#This Row],[native_start]]</f>
        <v>62576</v>
      </c>
      <c r="L151">
        <f>projkotlin_fasta[[#This Row],[pss_end]]-projkotlin_fasta[[#This Row],[pss_start]]</f>
        <v>6139</v>
      </c>
    </row>
    <row r="152" spans="1:12" x14ac:dyDescent="0.3">
      <c r="A152">
        <v>150</v>
      </c>
      <c r="B152">
        <v>13066</v>
      </c>
      <c r="C152">
        <v>1615</v>
      </c>
      <c r="D152">
        <v>1422608</v>
      </c>
      <c r="E152">
        <v>7232456</v>
      </c>
      <c r="F152">
        <v>6513504</v>
      </c>
      <c r="G152">
        <v>6575952</v>
      </c>
      <c r="H152">
        <v>12675</v>
      </c>
      <c r="I152">
        <v>18835</v>
      </c>
      <c r="J152">
        <f>projkotlin_fasta[[#This Row],[runtime_end]]-projkotlin_fasta[[#This Row],[runtime_start]]</f>
        <v>5809848</v>
      </c>
      <c r="K152">
        <f>projkotlin_fasta[[#This Row],[native_end]]-projkotlin_fasta[[#This Row],[native_start]]</f>
        <v>62448</v>
      </c>
      <c r="L152">
        <f>projkotlin_fasta[[#This Row],[pss_end]]-projkotlin_fasta[[#This Row],[pss_start]]</f>
        <v>6160</v>
      </c>
    </row>
    <row r="153" spans="1:12" x14ac:dyDescent="0.3">
      <c r="A153">
        <v>151</v>
      </c>
      <c r="B153">
        <v>13216</v>
      </c>
      <c r="C153">
        <v>1569</v>
      </c>
      <c r="D153">
        <v>1438992</v>
      </c>
      <c r="E153">
        <v>7232424</v>
      </c>
      <c r="F153">
        <v>6512632</v>
      </c>
      <c r="G153">
        <v>6574776</v>
      </c>
      <c r="H153">
        <v>12668</v>
      </c>
      <c r="I153">
        <v>18813</v>
      </c>
      <c r="J153">
        <f>projkotlin_fasta[[#This Row],[runtime_end]]-projkotlin_fasta[[#This Row],[runtime_start]]</f>
        <v>5793432</v>
      </c>
      <c r="K153">
        <f>projkotlin_fasta[[#This Row],[native_end]]-projkotlin_fasta[[#This Row],[native_start]]</f>
        <v>62144</v>
      </c>
      <c r="L153">
        <f>projkotlin_fasta[[#This Row],[pss_end]]-projkotlin_fasta[[#This Row],[pss_start]]</f>
        <v>6145</v>
      </c>
    </row>
    <row r="154" spans="1:12" x14ac:dyDescent="0.3">
      <c r="A154">
        <v>152</v>
      </c>
      <c r="B154">
        <v>13357</v>
      </c>
      <c r="C154">
        <v>1592</v>
      </c>
      <c r="D154">
        <v>1422608</v>
      </c>
      <c r="E154">
        <v>7232424</v>
      </c>
      <c r="F154">
        <v>6512520</v>
      </c>
      <c r="G154">
        <v>6574968</v>
      </c>
      <c r="H154">
        <v>12668</v>
      </c>
      <c r="I154">
        <v>18813</v>
      </c>
      <c r="J154">
        <f>projkotlin_fasta[[#This Row],[runtime_end]]-projkotlin_fasta[[#This Row],[runtime_start]]</f>
        <v>5809816</v>
      </c>
      <c r="K154">
        <f>projkotlin_fasta[[#This Row],[native_end]]-projkotlin_fasta[[#This Row],[native_start]]</f>
        <v>62448</v>
      </c>
      <c r="L154">
        <f>projkotlin_fasta[[#This Row],[pss_end]]-projkotlin_fasta[[#This Row],[pss_start]]</f>
        <v>6145</v>
      </c>
    </row>
    <row r="155" spans="1:12" x14ac:dyDescent="0.3">
      <c r="A155">
        <v>153</v>
      </c>
      <c r="B155">
        <v>13467</v>
      </c>
      <c r="C155">
        <v>1624</v>
      </c>
      <c r="D155">
        <v>1422608</v>
      </c>
      <c r="E155">
        <v>7232456</v>
      </c>
      <c r="F155">
        <v>6512520</v>
      </c>
      <c r="G155">
        <v>6574984</v>
      </c>
      <c r="H155">
        <v>12676</v>
      </c>
      <c r="I155">
        <v>18821</v>
      </c>
      <c r="J155">
        <f>projkotlin_fasta[[#This Row],[runtime_end]]-projkotlin_fasta[[#This Row],[runtime_start]]</f>
        <v>5809848</v>
      </c>
      <c r="K155">
        <f>projkotlin_fasta[[#This Row],[native_end]]-projkotlin_fasta[[#This Row],[native_start]]</f>
        <v>62464</v>
      </c>
      <c r="L155">
        <f>projkotlin_fasta[[#This Row],[pss_end]]-projkotlin_fasta[[#This Row],[pss_start]]</f>
        <v>6145</v>
      </c>
    </row>
    <row r="156" spans="1:12" x14ac:dyDescent="0.3">
      <c r="A156">
        <v>154</v>
      </c>
      <c r="B156">
        <v>13580</v>
      </c>
      <c r="C156">
        <v>1608</v>
      </c>
      <c r="D156">
        <v>1422608</v>
      </c>
      <c r="E156">
        <v>7232456</v>
      </c>
      <c r="F156">
        <v>6513504</v>
      </c>
      <c r="G156">
        <v>6576096</v>
      </c>
      <c r="H156">
        <v>12680</v>
      </c>
      <c r="I156">
        <v>18826</v>
      </c>
      <c r="J156">
        <f>projkotlin_fasta[[#This Row],[runtime_end]]-projkotlin_fasta[[#This Row],[runtime_start]]</f>
        <v>5809848</v>
      </c>
      <c r="K156">
        <f>projkotlin_fasta[[#This Row],[native_end]]-projkotlin_fasta[[#This Row],[native_start]]</f>
        <v>62592</v>
      </c>
      <c r="L156">
        <f>projkotlin_fasta[[#This Row],[pss_end]]-projkotlin_fasta[[#This Row],[pss_start]]</f>
        <v>6146</v>
      </c>
    </row>
    <row r="157" spans="1:12" x14ac:dyDescent="0.3">
      <c r="C157">
        <f>AVERAGE(projkotlin_fasta[elapsed_times])</f>
        <v>1600.116129032258</v>
      </c>
      <c r="D157">
        <f>AVERAGE(projkotlin_fasta[runtime_start])</f>
        <v>1428256.4645161291</v>
      </c>
      <c r="E157">
        <f>AVERAGE(projkotlin_fasta[runtime_end])</f>
        <v>7232394.2193548391</v>
      </c>
      <c r="F157">
        <f>AVERAGE(projkotlin_fasta[native_start])</f>
        <v>6512212.0258064512</v>
      </c>
      <c r="G157">
        <f>AVERAGE(projkotlin_fasta[native_end])</f>
        <v>6574853.3161290325</v>
      </c>
      <c r="H157">
        <f>AVERAGE(projkotlin_fasta[pss_start])</f>
        <v>12048.354838709678</v>
      </c>
      <c r="I157">
        <f>AVERAGE(projkotlin_fasta[pss_end])</f>
        <v>18208</v>
      </c>
      <c r="J157">
        <f>AVERAGE(projkotlin_fasta[runtime])</f>
        <v>5804137.7548387097</v>
      </c>
      <c r="K157">
        <f>AVERAGE(projkotlin_fasta[native])</f>
        <v>62641.290322580644</v>
      </c>
      <c r="L157">
        <f>AVERAGE(projkotlin_fasta[pss])</f>
        <v>6159.6451612903229</v>
      </c>
    </row>
    <row r="158" spans="1:12" x14ac:dyDescent="0.3">
      <c r="C158">
        <f>_xlfn.STDEV.S(projkotlin_fasta[elapsed_times])</f>
        <v>14.506136112635522</v>
      </c>
      <c r="D158">
        <f>_xlfn.STDEV.S(projkotlin_fasta[runtime_start])</f>
        <v>8059.7665262802921</v>
      </c>
      <c r="E158">
        <f>_xlfn.STDEV.S(projkotlin_fasta[runtime_end])</f>
        <v>93.31988492094807</v>
      </c>
      <c r="F158">
        <f>_xlfn.STDEV.S(projkotlin_fasta[native_start])</f>
        <v>898.25522035117967</v>
      </c>
      <c r="G158">
        <f>_xlfn.STDEV.S(projkotlin_fasta[native_end])</f>
        <v>905.70361364914879</v>
      </c>
      <c r="H158">
        <f>_xlfn.STDEV.S(projkotlin_fasta[pss_start])</f>
        <v>2184.2112925892702</v>
      </c>
      <c r="I158">
        <f>_xlfn.STDEV.S(projkotlin_fasta[pss_end])</f>
        <v>2226.8573861345089</v>
      </c>
      <c r="J158">
        <f>_xlfn.STDEV.S(projkotlin_fasta[runtime])</f>
        <v>8058.282928619933</v>
      </c>
      <c r="K158">
        <f>_xlfn.STDEV.S(projkotlin_fasta[native])</f>
        <v>805.15352224669516</v>
      </c>
      <c r="L158">
        <f>_xlfn.STDEV.S(projkotlin_fasta[pss])</f>
        <v>44.790673590833286</v>
      </c>
    </row>
    <row r="159" spans="1:12" x14ac:dyDescent="0.3">
      <c r="C159">
        <f>C158*100/C157</f>
        <v>0.9065677077706078</v>
      </c>
      <c r="D159">
        <f t="shared" ref="D159:L159" si="0">D158*100/D157</f>
        <v>0.5643080725709031</v>
      </c>
      <c r="E159">
        <f t="shared" si="0"/>
        <v>1.2903041799244262E-3</v>
      </c>
      <c r="F159">
        <f t="shared" si="0"/>
        <v>1.3793396418783566E-2</v>
      </c>
      <c r="G159">
        <f t="shared" si="0"/>
        <v>1.3775267220446294E-2</v>
      </c>
      <c r="H159">
        <f t="shared" si="0"/>
        <v>18.12870986810336</v>
      </c>
      <c r="I159">
        <f t="shared" si="0"/>
        <v>12.230104273585836</v>
      </c>
      <c r="J159">
        <f t="shared" si="0"/>
        <v>0.13883686550861099</v>
      </c>
      <c r="K159">
        <f t="shared" si="0"/>
        <v>1.2853399380830717</v>
      </c>
      <c r="L159">
        <f t="shared" si="0"/>
        <v>0.72716321180830057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B0DF-F172-4E90-B73D-4AABEE330CAA}">
  <dimension ref="A1:L27"/>
  <sheetViews>
    <sheetView topLeftCell="H1" workbookViewId="0">
      <selection activeCell="F25" sqref="F25"/>
    </sheetView>
  </sheetViews>
  <sheetFormatPr baseColWidth="10" defaultRowHeight="14.4" x14ac:dyDescent="0.3"/>
  <cols>
    <col min="1" max="1" width="10.77734375" bestFit="1" customWidth="1"/>
    <col min="2" max="2" width="6" bestFit="1" customWidth="1"/>
    <col min="3" max="3" width="15.21875" bestFit="1" customWidth="1"/>
    <col min="4" max="4" width="14.6640625" bestFit="1" customWidth="1"/>
    <col min="5" max="5" width="14.109375" bestFit="1" customWidth="1"/>
    <col min="6" max="6" width="13.21875" bestFit="1" customWidth="1"/>
    <col min="7" max="7" width="12.6640625" bestFit="1" customWidth="1"/>
    <col min="8" max="8" width="10.6640625" bestFit="1" customWidth="1"/>
    <col min="9" max="9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13687</v>
      </c>
      <c r="C2">
        <v>7865</v>
      </c>
      <c r="D2">
        <v>1422608</v>
      </c>
      <c r="E2">
        <v>20148488</v>
      </c>
      <c r="F2">
        <v>6513776</v>
      </c>
      <c r="G2">
        <v>6531328</v>
      </c>
      <c r="H2">
        <v>12676</v>
      </c>
      <c r="I2">
        <v>31185</v>
      </c>
      <c r="J2">
        <f>projkotlin_mandelbrot[[#This Row],[runtime_end]]-projkotlin_mandelbrot[[#This Row],[runtime_start]]</f>
        <v>18725880</v>
      </c>
      <c r="K2">
        <f>projkotlin_mandelbrot[[#This Row],[native_end]]-projkotlin_mandelbrot[[#This Row],[native_start]]</f>
        <v>17552</v>
      </c>
      <c r="L2">
        <f>projkotlin_mandelbrot[[#This Row],[pss_end]]-projkotlin_mandelbrot[[#This Row],[pss_start]]</f>
        <v>18509</v>
      </c>
    </row>
    <row r="3" spans="1:12" x14ac:dyDescent="0.3">
      <c r="A3">
        <v>1</v>
      </c>
      <c r="B3">
        <v>13828</v>
      </c>
      <c r="C3">
        <v>7926</v>
      </c>
      <c r="D3">
        <v>1438992</v>
      </c>
      <c r="E3">
        <v>20149008</v>
      </c>
      <c r="F3">
        <v>6511776</v>
      </c>
      <c r="G3">
        <v>6531944</v>
      </c>
      <c r="H3">
        <v>12671</v>
      </c>
      <c r="I3">
        <v>31219</v>
      </c>
      <c r="J3">
        <f>projkotlin_mandelbrot[[#This Row],[runtime_end]]-projkotlin_mandelbrot[[#This Row],[runtime_start]]</f>
        <v>18710016</v>
      </c>
      <c r="K3">
        <f>projkotlin_mandelbrot[[#This Row],[native_end]]-projkotlin_mandelbrot[[#This Row],[native_start]]</f>
        <v>20168</v>
      </c>
      <c r="L3">
        <f>projkotlin_mandelbrot[[#This Row],[pss_end]]-projkotlin_mandelbrot[[#This Row],[pss_start]]</f>
        <v>18548</v>
      </c>
    </row>
    <row r="4" spans="1:12" x14ac:dyDescent="0.3">
      <c r="A4">
        <v>2</v>
      </c>
      <c r="B4">
        <v>13993</v>
      </c>
      <c r="C4">
        <v>7834</v>
      </c>
      <c r="D4">
        <v>1438856</v>
      </c>
      <c r="E4">
        <v>20143408</v>
      </c>
      <c r="F4">
        <v>6510600</v>
      </c>
      <c r="G4">
        <v>6527272</v>
      </c>
      <c r="H4">
        <v>12655</v>
      </c>
      <c r="I4">
        <v>31158</v>
      </c>
      <c r="J4">
        <f>projkotlin_mandelbrot[[#This Row],[runtime_end]]-projkotlin_mandelbrot[[#This Row],[runtime_start]]</f>
        <v>18704552</v>
      </c>
      <c r="K4">
        <f>projkotlin_mandelbrot[[#This Row],[native_end]]-projkotlin_mandelbrot[[#This Row],[native_start]]</f>
        <v>16672</v>
      </c>
      <c r="L4">
        <f>projkotlin_mandelbrot[[#This Row],[pss_end]]-projkotlin_mandelbrot[[#This Row],[pss_start]]</f>
        <v>18503</v>
      </c>
    </row>
    <row r="5" spans="1:12" x14ac:dyDescent="0.3">
      <c r="A5">
        <v>3</v>
      </c>
      <c r="B5">
        <v>14144</v>
      </c>
      <c r="C5">
        <v>7923</v>
      </c>
      <c r="D5">
        <v>1438992</v>
      </c>
      <c r="E5">
        <v>20148760</v>
      </c>
      <c r="F5">
        <v>6512648</v>
      </c>
      <c r="G5">
        <v>6530376</v>
      </c>
      <c r="H5">
        <v>12664</v>
      </c>
      <c r="I5">
        <v>31175</v>
      </c>
      <c r="J5">
        <f>projkotlin_mandelbrot[[#This Row],[runtime_end]]-projkotlin_mandelbrot[[#This Row],[runtime_start]]</f>
        <v>18709768</v>
      </c>
      <c r="K5">
        <f>projkotlin_mandelbrot[[#This Row],[native_end]]-projkotlin_mandelbrot[[#This Row],[native_start]]</f>
        <v>17728</v>
      </c>
      <c r="L5">
        <f>projkotlin_mandelbrot[[#This Row],[pss_end]]-projkotlin_mandelbrot[[#This Row],[pss_start]]</f>
        <v>18511</v>
      </c>
    </row>
    <row r="6" spans="1:12" x14ac:dyDescent="0.3">
      <c r="A6">
        <v>4</v>
      </c>
      <c r="B6">
        <v>14286</v>
      </c>
      <c r="C6">
        <v>7956</v>
      </c>
      <c r="D6">
        <v>1422608</v>
      </c>
      <c r="E6">
        <v>20148760</v>
      </c>
      <c r="F6">
        <v>6512536</v>
      </c>
      <c r="G6">
        <v>6530168</v>
      </c>
      <c r="H6">
        <v>12664</v>
      </c>
      <c r="I6">
        <v>31220</v>
      </c>
      <c r="J6">
        <f>projkotlin_mandelbrot[[#This Row],[runtime_end]]-projkotlin_mandelbrot[[#This Row],[runtime_start]]</f>
        <v>18726152</v>
      </c>
      <c r="K6">
        <f>projkotlin_mandelbrot[[#This Row],[native_end]]-projkotlin_mandelbrot[[#This Row],[native_start]]</f>
        <v>17632</v>
      </c>
      <c r="L6">
        <f>projkotlin_mandelbrot[[#This Row],[pss_end]]-projkotlin_mandelbrot[[#This Row],[pss_start]]</f>
        <v>18556</v>
      </c>
    </row>
    <row r="7" spans="1:12" x14ac:dyDescent="0.3">
      <c r="A7">
        <v>5</v>
      </c>
      <c r="B7">
        <v>14442</v>
      </c>
      <c r="C7">
        <v>8001</v>
      </c>
      <c r="D7">
        <v>1422472</v>
      </c>
      <c r="E7">
        <v>20142256</v>
      </c>
      <c r="F7">
        <v>6512376</v>
      </c>
      <c r="G7">
        <v>6530920</v>
      </c>
      <c r="H7">
        <v>12652</v>
      </c>
      <c r="I7">
        <v>31204</v>
      </c>
      <c r="J7">
        <f>projkotlin_mandelbrot[[#This Row],[runtime_end]]-projkotlin_mandelbrot[[#This Row],[runtime_start]]</f>
        <v>18719784</v>
      </c>
      <c r="K7">
        <f>projkotlin_mandelbrot[[#This Row],[native_end]]-projkotlin_mandelbrot[[#This Row],[native_start]]</f>
        <v>18544</v>
      </c>
      <c r="L7">
        <f>projkotlin_mandelbrot[[#This Row],[pss_end]]-projkotlin_mandelbrot[[#This Row],[pss_start]]</f>
        <v>18552</v>
      </c>
    </row>
    <row r="8" spans="1:12" x14ac:dyDescent="0.3">
      <c r="A8">
        <v>6</v>
      </c>
      <c r="B8">
        <v>14616</v>
      </c>
      <c r="C8">
        <v>8003</v>
      </c>
      <c r="D8">
        <v>1422472</v>
      </c>
      <c r="E8">
        <v>20139256</v>
      </c>
      <c r="F8">
        <v>6512376</v>
      </c>
      <c r="G8">
        <v>6530496</v>
      </c>
      <c r="H8">
        <v>12652</v>
      </c>
      <c r="I8">
        <v>31204</v>
      </c>
      <c r="J8">
        <f>projkotlin_mandelbrot[[#This Row],[runtime_end]]-projkotlin_mandelbrot[[#This Row],[runtime_start]]</f>
        <v>18716784</v>
      </c>
      <c r="K8">
        <f>projkotlin_mandelbrot[[#This Row],[native_end]]-projkotlin_mandelbrot[[#This Row],[native_start]]</f>
        <v>18120</v>
      </c>
      <c r="L8">
        <f>projkotlin_mandelbrot[[#This Row],[pss_end]]-projkotlin_mandelbrot[[#This Row],[pss_start]]</f>
        <v>18552</v>
      </c>
    </row>
    <row r="9" spans="1:12" x14ac:dyDescent="0.3">
      <c r="A9">
        <v>7</v>
      </c>
      <c r="B9">
        <v>14776</v>
      </c>
      <c r="C9">
        <v>8017</v>
      </c>
      <c r="D9">
        <v>1422608</v>
      </c>
      <c r="E9">
        <v>20138872</v>
      </c>
      <c r="F9">
        <v>6513632</v>
      </c>
      <c r="G9">
        <v>6530736</v>
      </c>
      <c r="H9">
        <v>12673</v>
      </c>
      <c r="I9">
        <v>31219</v>
      </c>
      <c r="J9">
        <f>projkotlin_mandelbrot[[#This Row],[runtime_end]]-projkotlin_mandelbrot[[#This Row],[runtime_start]]</f>
        <v>18716264</v>
      </c>
      <c r="K9">
        <f>projkotlin_mandelbrot[[#This Row],[native_end]]-projkotlin_mandelbrot[[#This Row],[native_start]]</f>
        <v>17104</v>
      </c>
      <c r="L9">
        <f>projkotlin_mandelbrot[[#This Row],[pss_end]]-projkotlin_mandelbrot[[#This Row],[pss_start]]</f>
        <v>18546</v>
      </c>
    </row>
    <row r="10" spans="1:12" x14ac:dyDescent="0.3">
      <c r="A10">
        <v>8</v>
      </c>
      <c r="B10">
        <v>14931</v>
      </c>
      <c r="C10">
        <v>7902</v>
      </c>
      <c r="D10">
        <v>1438992</v>
      </c>
      <c r="E10">
        <v>20143928</v>
      </c>
      <c r="F10">
        <v>6510256</v>
      </c>
      <c r="G10">
        <v>6528048</v>
      </c>
      <c r="H10">
        <v>12649</v>
      </c>
      <c r="I10">
        <v>31154</v>
      </c>
      <c r="J10">
        <f>projkotlin_mandelbrot[[#This Row],[runtime_end]]-projkotlin_mandelbrot[[#This Row],[runtime_start]]</f>
        <v>18704936</v>
      </c>
      <c r="K10">
        <f>projkotlin_mandelbrot[[#This Row],[native_end]]-projkotlin_mandelbrot[[#This Row],[native_start]]</f>
        <v>17792</v>
      </c>
      <c r="L10">
        <f>projkotlin_mandelbrot[[#This Row],[pss_end]]-projkotlin_mandelbrot[[#This Row],[pss_start]]</f>
        <v>18505</v>
      </c>
    </row>
    <row r="11" spans="1:12" x14ac:dyDescent="0.3">
      <c r="A11">
        <v>9</v>
      </c>
      <c r="B11">
        <v>15099</v>
      </c>
      <c r="C11">
        <v>7888</v>
      </c>
      <c r="D11">
        <v>1438992</v>
      </c>
      <c r="E11">
        <v>20144224</v>
      </c>
      <c r="F11">
        <v>6510760</v>
      </c>
      <c r="G11">
        <v>6530328</v>
      </c>
      <c r="H11">
        <v>12656</v>
      </c>
      <c r="I11">
        <v>31158</v>
      </c>
      <c r="J11">
        <f>projkotlin_mandelbrot[[#This Row],[runtime_end]]-projkotlin_mandelbrot[[#This Row],[runtime_start]]</f>
        <v>18705232</v>
      </c>
      <c r="K11">
        <f>projkotlin_mandelbrot[[#This Row],[native_end]]-projkotlin_mandelbrot[[#This Row],[native_start]]</f>
        <v>19568</v>
      </c>
      <c r="L11">
        <f>projkotlin_mandelbrot[[#This Row],[pss_end]]-projkotlin_mandelbrot[[#This Row],[pss_start]]</f>
        <v>18502</v>
      </c>
    </row>
    <row r="12" spans="1:12" x14ac:dyDescent="0.3">
      <c r="A12">
        <v>10</v>
      </c>
      <c r="B12">
        <v>15254</v>
      </c>
      <c r="C12">
        <v>8128</v>
      </c>
      <c r="D12">
        <v>1422608</v>
      </c>
      <c r="E12">
        <v>20144472</v>
      </c>
      <c r="F12">
        <v>6512648</v>
      </c>
      <c r="G12">
        <v>6531640</v>
      </c>
      <c r="H12">
        <v>12669</v>
      </c>
      <c r="I12">
        <v>31227</v>
      </c>
      <c r="J12">
        <f>projkotlin_mandelbrot[[#This Row],[runtime_end]]-projkotlin_mandelbrot[[#This Row],[runtime_start]]</f>
        <v>18721864</v>
      </c>
      <c r="K12">
        <f>projkotlin_mandelbrot[[#This Row],[native_end]]-projkotlin_mandelbrot[[#This Row],[native_start]]</f>
        <v>18992</v>
      </c>
      <c r="L12">
        <f>projkotlin_mandelbrot[[#This Row],[pss_end]]-projkotlin_mandelbrot[[#This Row],[pss_start]]</f>
        <v>18558</v>
      </c>
    </row>
    <row r="13" spans="1:12" x14ac:dyDescent="0.3">
      <c r="A13">
        <v>11</v>
      </c>
      <c r="B13">
        <v>15429</v>
      </c>
      <c r="C13">
        <v>7957</v>
      </c>
      <c r="D13">
        <v>1438856</v>
      </c>
      <c r="E13">
        <v>20135440</v>
      </c>
      <c r="F13">
        <v>6510600</v>
      </c>
      <c r="G13">
        <v>6529672</v>
      </c>
      <c r="H13">
        <v>12648</v>
      </c>
      <c r="I13">
        <v>31200</v>
      </c>
      <c r="J13">
        <f>projkotlin_mandelbrot[[#This Row],[runtime_end]]-projkotlin_mandelbrot[[#This Row],[runtime_start]]</f>
        <v>18696584</v>
      </c>
      <c r="K13">
        <f>projkotlin_mandelbrot[[#This Row],[native_end]]-projkotlin_mandelbrot[[#This Row],[native_start]]</f>
        <v>19072</v>
      </c>
      <c r="L13">
        <f>projkotlin_mandelbrot[[#This Row],[pss_end]]-projkotlin_mandelbrot[[#This Row],[pss_start]]</f>
        <v>18552</v>
      </c>
    </row>
    <row r="14" spans="1:12" x14ac:dyDescent="0.3">
      <c r="A14">
        <v>12</v>
      </c>
      <c r="B14">
        <v>15606</v>
      </c>
      <c r="C14">
        <v>7879</v>
      </c>
      <c r="D14">
        <v>1438992</v>
      </c>
      <c r="E14">
        <v>20148760</v>
      </c>
      <c r="F14">
        <v>6512648</v>
      </c>
      <c r="G14">
        <v>6530136</v>
      </c>
      <c r="H14">
        <v>12666</v>
      </c>
      <c r="I14">
        <v>31168</v>
      </c>
      <c r="J14">
        <f>projkotlin_mandelbrot[[#This Row],[runtime_end]]-projkotlin_mandelbrot[[#This Row],[runtime_start]]</f>
        <v>18709768</v>
      </c>
      <c r="K14">
        <f>projkotlin_mandelbrot[[#This Row],[native_end]]-projkotlin_mandelbrot[[#This Row],[native_start]]</f>
        <v>17488</v>
      </c>
      <c r="L14">
        <f>projkotlin_mandelbrot[[#This Row],[pss_end]]-projkotlin_mandelbrot[[#This Row],[pss_start]]</f>
        <v>18502</v>
      </c>
    </row>
    <row r="15" spans="1:12" x14ac:dyDescent="0.3">
      <c r="A15">
        <v>13</v>
      </c>
      <c r="B15">
        <v>15768</v>
      </c>
      <c r="C15">
        <v>7966</v>
      </c>
      <c r="D15">
        <v>1422824</v>
      </c>
      <c r="E15">
        <v>20136632</v>
      </c>
      <c r="F15">
        <v>6512536</v>
      </c>
      <c r="G15">
        <v>6530072</v>
      </c>
      <c r="H15">
        <v>12674</v>
      </c>
      <c r="I15">
        <v>31226</v>
      </c>
      <c r="J15">
        <f>projkotlin_mandelbrot[[#This Row],[runtime_end]]-projkotlin_mandelbrot[[#This Row],[runtime_start]]</f>
        <v>18713808</v>
      </c>
      <c r="K15">
        <f>projkotlin_mandelbrot[[#This Row],[native_end]]-projkotlin_mandelbrot[[#This Row],[native_start]]</f>
        <v>17536</v>
      </c>
      <c r="L15">
        <f>projkotlin_mandelbrot[[#This Row],[pss_end]]-projkotlin_mandelbrot[[#This Row],[pss_start]]</f>
        <v>18552</v>
      </c>
    </row>
    <row r="16" spans="1:12" x14ac:dyDescent="0.3">
      <c r="A16">
        <v>14</v>
      </c>
      <c r="B16">
        <v>15913</v>
      </c>
      <c r="C16">
        <v>7875</v>
      </c>
      <c r="D16">
        <v>1438992</v>
      </c>
      <c r="E16">
        <v>20148016</v>
      </c>
      <c r="F16">
        <v>6512760</v>
      </c>
      <c r="G16">
        <v>6530296</v>
      </c>
      <c r="H16">
        <v>12666</v>
      </c>
      <c r="I16">
        <v>31164</v>
      </c>
      <c r="J16">
        <f>projkotlin_mandelbrot[[#This Row],[runtime_end]]-projkotlin_mandelbrot[[#This Row],[runtime_start]]</f>
        <v>18709024</v>
      </c>
      <c r="K16">
        <f>projkotlin_mandelbrot[[#This Row],[native_end]]-projkotlin_mandelbrot[[#This Row],[native_start]]</f>
        <v>17536</v>
      </c>
      <c r="L16">
        <f>projkotlin_mandelbrot[[#This Row],[pss_end]]-projkotlin_mandelbrot[[#This Row],[pss_start]]</f>
        <v>18498</v>
      </c>
    </row>
    <row r="17" spans="1:12" x14ac:dyDescent="0.3">
      <c r="A17">
        <v>15</v>
      </c>
      <c r="B17">
        <v>16071</v>
      </c>
      <c r="C17">
        <v>7912</v>
      </c>
      <c r="D17">
        <v>1438856</v>
      </c>
      <c r="E17">
        <v>20137568</v>
      </c>
      <c r="F17">
        <v>6512744</v>
      </c>
      <c r="G17">
        <v>6530200</v>
      </c>
      <c r="H17">
        <v>12654</v>
      </c>
      <c r="I17">
        <v>31156</v>
      </c>
      <c r="J17">
        <f>projkotlin_mandelbrot[[#This Row],[runtime_end]]-projkotlin_mandelbrot[[#This Row],[runtime_start]]</f>
        <v>18698712</v>
      </c>
      <c r="K17">
        <f>projkotlin_mandelbrot[[#This Row],[native_end]]-projkotlin_mandelbrot[[#This Row],[native_start]]</f>
        <v>17456</v>
      </c>
      <c r="L17">
        <f>projkotlin_mandelbrot[[#This Row],[pss_end]]-projkotlin_mandelbrot[[#This Row],[pss_start]]</f>
        <v>18502</v>
      </c>
    </row>
    <row r="18" spans="1:12" x14ac:dyDescent="0.3">
      <c r="A18">
        <v>16</v>
      </c>
      <c r="B18">
        <v>16230</v>
      </c>
      <c r="C18">
        <v>7830</v>
      </c>
      <c r="D18">
        <v>1438992</v>
      </c>
      <c r="E18">
        <v>20147672</v>
      </c>
      <c r="F18">
        <v>6512536</v>
      </c>
      <c r="G18">
        <v>6529912</v>
      </c>
      <c r="H18">
        <v>12662</v>
      </c>
      <c r="I18">
        <v>31160</v>
      </c>
      <c r="J18">
        <f>projkotlin_mandelbrot[[#This Row],[runtime_end]]-projkotlin_mandelbrot[[#This Row],[runtime_start]]</f>
        <v>18708680</v>
      </c>
      <c r="K18">
        <f>projkotlin_mandelbrot[[#This Row],[native_end]]-projkotlin_mandelbrot[[#This Row],[native_start]]</f>
        <v>17376</v>
      </c>
      <c r="L18">
        <f>projkotlin_mandelbrot[[#This Row],[pss_end]]-projkotlin_mandelbrot[[#This Row],[pss_start]]</f>
        <v>18498</v>
      </c>
    </row>
    <row r="19" spans="1:12" x14ac:dyDescent="0.3">
      <c r="A19">
        <v>17</v>
      </c>
      <c r="B19">
        <v>16393</v>
      </c>
      <c r="C19">
        <v>7883</v>
      </c>
      <c r="D19">
        <v>1438992</v>
      </c>
      <c r="E19">
        <v>20148264</v>
      </c>
      <c r="F19">
        <v>6512648</v>
      </c>
      <c r="G19">
        <v>6532680</v>
      </c>
      <c r="H19">
        <v>12662</v>
      </c>
      <c r="I19">
        <v>31164</v>
      </c>
      <c r="J19">
        <f>projkotlin_mandelbrot[[#This Row],[runtime_end]]-projkotlin_mandelbrot[[#This Row],[runtime_start]]</f>
        <v>18709272</v>
      </c>
      <c r="K19">
        <f>projkotlin_mandelbrot[[#This Row],[native_end]]-projkotlin_mandelbrot[[#This Row],[native_start]]</f>
        <v>20032</v>
      </c>
      <c r="L19">
        <f>projkotlin_mandelbrot[[#This Row],[pss_end]]-projkotlin_mandelbrot[[#This Row],[pss_start]]</f>
        <v>18502</v>
      </c>
    </row>
    <row r="20" spans="1:12" x14ac:dyDescent="0.3">
      <c r="A20">
        <v>18</v>
      </c>
      <c r="B20">
        <v>16545</v>
      </c>
      <c r="C20">
        <v>8032</v>
      </c>
      <c r="D20">
        <v>1438856</v>
      </c>
      <c r="E20">
        <v>20144096</v>
      </c>
      <c r="F20">
        <v>6511504</v>
      </c>
      <c r="G20">
        <v>6529256</v>
      </c>
      <c r="H20">
        <v>12654</v>
      </c>
      <c r="I20">
        <v>31188</v>
      </c>
      <c r="J20">
        <f>projkotlin_mandelbrot[[#This Row],[runtime_end]]-projkotlin_mandelbrot[[#This Row],[runtime_start]]</f>
        <v>18705240</v>
      </c>
      <c r="K20">
        <f>projkotlin_mandelbrot[[#This Row],[native_end]]-projkotlin_mandelbrot[[#This Row],[native_start]]</f>
        <v>17752</v>
      </c>
      <c r="L20">
        <f>projkotlin_mandelbrot[[#This Row],[pss_end]]-projkotlin_mandelbrot[[#This Row],[pss_start]]</f>
        <v>18534</v>
      </c>
    </row>
    <row r="21" spans="1:12" x14ac:dyDescent="0.3">
      <c r="A21">
        <v>19</v>
      </c>
      <c r="B21">
        <v>16708</v>
      </c>
      <c r="C21">
        <v>7881</v>
      </c>
      <c r="D21">
        <v>1422608</v>
      </c>
      <c r="E21">
        <v>20149576</v>
      </c>
      <c r="F21">
        <v>6512792</v>
      </c>
      <c r="G21">
        <v>6531352</v>
      </c>
      <c r="H21">
        <v>12662</v>
      </c>
      <c r="I21">
        <v>31164</v>
      </c>
      <c r="J21">
        <f>projkotlin_mandelbrot[[#This Row],[runtime_end]]-projkotlin_mandelbrot[[#This Row],[runtime_start]]</f>
        <v>18726968</v>
      </c>
      <c r="K21">
        <f>projkotlin_mandelbrot[[#This Row],[native_end]]-projkotlin_mandelbrot[[#This Row],[native_start]]</f>
        <v>18560</v>
      </c>
      <c r="L21">
        <f>projkotlin_mandelbrot[[#This Row],[pss_end]]-projkotlin_mandelbrot[[#This Row],[pss_start]]</f>
        <v>18502</v>
      </c>
    </row>
    <row r="22" spans="1:12" x14ac:dyDescent="0.3">
      <c r="A22">
        <v>20</v>
      </c>
      <c r="B22">
        <v>16854</v>
      </c>
      <c r="C22">
        <v>7881</v>
      </c>
      <c r="D22">
        <v>1422472</v>
      </c>
      <c r="E22">
        <v>20144696</v>
      </c>
      <c r="F22">
        <v>6511616</v>
      </c>
      <c r="G22">
        <v>6529328</v>
      </c>
      <c r="H22">
        <v>12654</v>
      </c>
      <c r="I22">
        <v>31176</v>
      </c>
      <c r="J22">
        <f>projkotlin_mandelbrot[[#This Row],[runtime_end]]-projkotlin_mandelbrot[[#This Row],[runtime_start]]</f>
        <v>18722224</v>
      </c>
      <c r="K22">
        <f>projkotlin_mandelbrot[[#This Row],[native_end]]-projkotlin_mandelbrot[[#This Row],[native_start]]</f>
        <v>17712</v>
      </c>
      <c r="L22">
        <f>projkotlin_mandelbrot[[#This Row],[pss_end]]-projkotlin_mandelbrot[[#This Row],[pss_start]]</f>
        <v>18522</v>
      </c>
    </row>
    <row r="23" spans="1:12" x14ac:dyDescent="0.3">
      <c r="A23">
        <v>21</v>
      </c>
      <c r="B23">
        <v>17007</v>
      </c>
      <c r="C23">
        <v>7895</v>
      </c>
      <c r="D23">
        <v>1422608</v>
      </c>
      <c r="E23">
        <v>20148192</v>
      </c>
      <c r="F23">
        <v>6512536</v>
      </c>
      <c r="G23">
        <v>6530072</v>
      </c>
      <c r="H23">
        <v>12653</v>
      </c>
      <c r="I23">
        <v>31166</v>
      </c>
      <c r="J23">
        <f>projkotlin_mandelbrot[[#This Row],[runtime_end]]-projkotlin_mandelbrot[[#This Row],[runtime_start]]</f>
        <v>18725584</v>
      </c>
      <c r="K23">
        <f>projkotlin_mandelbrot[[#This Row],[native_end]]-projkotlin_mandelbrot[[#This Row],[native_start]]</f>
        <v>17536</v>
      </c>
      <c r="L23">
        <f>projkotlin_mandelbrot[[#This Row],[pss_end]]-projkotlin_mandelbrot[[#This Row],[pss_start]]</f>
        <v>18513</v>
      </c>
    </row>
    <row r="24" spans="1:12" x14ac:dyDescent="0.3">
      <c r="A24">
        <v>22</v>
      </c>
      <c r="B24">
        <v>17184</v>
      </c>
      <c r="C24">
        <v>7901</v>
      </c>
      <c r="D24">
        <v>1438992</v>
      </c>
      <c r="E24">
        <v>20147768</v>
      </c>
      <c r="F24">
        <v>6512648</v>
      </c>
      <c r="G24">
        <v>6532376</v>
      </c>
      <c r="H24">
        <v>12653</v>
      </c>
      <c r="I24">
        <v>31166</v>
      </c>
      <c r="J24">
        <f>projkotlin_mandelbrot[[#This Row],[runtime_end]]-projkotlin_mandelbrot[[#This Row],[runtime_start]]</f>
        <v>18708776</v>
      </c>
      <c r="K24">
        <f>projkotlin_mandelbrot[[#This Row],[native_end]]-projkotlin_mandelbrot[[#This Row],[native_start]]</f>
        <v>19728</v>
      </c>
      <c r="L24">
        <f>projkotlin_mandelbrot[[#This Row],[pss_end]]-projkotlin_mandelbrot[[#This Row],[pss_start]]</f>
        <v>18513</v>
      </c>
    </row>
    <row r="25" spans="1:12" x14ac:dyDescent="0.3">
      <c r="C25">
        <f>AVERAGE(projkotlin_mandelbrot[elapsed_times])</f>
        <v>7927.608695652174</v>
      </c>
      <c r="D25">
        <f>AVERAGE(projkotlin_mandelbrot[runtime_start])</f>
        <v>1431836.5217391304</v>
      </c>
      <c r="E25">
        <f>AVERAGE(projkotlin_mandelbrot[runtime_end])</f>
        <v>20144700.521739129</v>
      </c>
      <c r="F25">
        <f>AVERAGE(projkotlin_mandelbrot[native_start])</f>
        <v>6512215.3043478262</v>
      </c>
      <c r="G25">
        <f>AVERAGE(projkotlin_mandelbrot[native_end])</f>
        <v>6530374.2608695654</v>
      </c>
      <c r="H25">
        <f>AVERAGE(projkotlin_mandelbrot[pss_start])</f>
        <v>12660.391304347826</v>
      </c>
      <c r="I25">
        <f>AVERAGE(projkotlin_mandelbrot[pss_end])</f>
        <v>31183.521739130436</v>
      </c>
      <c r="J25">
        <f>AVERAGE(projkotlin_mandelbrot[runtime])</f>
        <v>18712864</v>
      </c>
      <c r="K25">
        <f>AVERAGE(projkotlin_mandelbrot[native])</f>
        <v>18158.956521739132</v>
      </c>
      <c r="L25">
        <f>AVERAGE(projkotlin_mandelbrot[pss])</f>
        <v>18523.130434782608</v>
      </c>
    </row>
    <row r="26" spans="1:12" x14ac:dyDescent="0.3">
      <c r="C26">
        <f>_xlfn.STDEV.S(projkotlin_mandelbrot[elapsed_times])</f>
        <v>71.094520393906052</v>
      </c>
      <c r="D26">
        <f>_xlfn.STDEV.S(projkotlin_mandelbrot[runtime_start])</f>
        <v>8293.4863645544974</v>
      </c>
      <c r="E26">
        <f>_xlfn.STDEV.S(projkotlin_mandelbrot[runtime_end])</f>
        <v>4443.9005478353565</v>
      </c>
      <c r="F26">
        <f>_xlfn.STDEV.S(projkotlin_mandelbrot[native_start])</f>
        <v>928.93029559334889</v>
      </c>
      <c r="G26">
        <f>_xlfn.STDEV.S(projkotlin_mandelbrot[native_end])</f>
        <v>1245.1154461768997</v>
      </c>
      <c r="H26">
        <f>_xlfn.STDEV.S(projkotlin_mandelbrot[pss_start])</f>
        <v>8.4624256700631584</v>
      </c>
      <c r="I26">
        <f>_xlfn.STDEV.S(projkotlin_mandelbrot[pss_end])</f>
        <v>25.484165431636875</v>
      </c>
      <c r="J26">
        <f>_xlfn.STDEV.S(projkotlin_mandelbrot[runtime])</f>
        <v>8928.5089460670861</v>
      </c>
      <c r="K26">
        <f>_xlfn.STDEV.S(projkotlin_mandelbrot[native])</f>
        <v>981.82258526314547</v>
      </c>
      <c r="L26">
        <f>_xlfn.STDEV.S(projkotlin_mandelbrot[pss])</f>
        <v>23.034172929142571</v>
      </c>
    </row>
    <row r="27" spans="1:12" x14ac:dyDescent="0.3">
      <c r="C27">
        <f>C26*100/C25</f>
        <v>0.89679653882131194</v>
      </c>
      <c r="D27">
        <f t="shared" ref="D27:L27" si="0">D26*100/D25</f>
        <v>0.57922019997653806</v>
      </c>
      <c r="E27">
        <f t="shared" si="0"/>
        <v>2.2059898795912736E-2</v>
      </c>
      <c r="F27">
        <f t="shared" si="0"/>
        <v>1.4264428495985941E-2</v>
      </c>
      <c r="G27">
        <f t="shared" si="0"/>
        <v>1.9066525078627022E-2</v>
      </c>
      <c r="H27">
        <f t="shared" si="0"/>
        <v>6.6841738668511744E-2</v>
      </c>
      <c r="I27">
        <f t="shared" si="0"/>
        <v>8.1723179456213366E-2</v>
      </c>
      <c r="J27">
        <f t="shared" si="0"/>
        <v>4.7713214535557387E-2</v>
      </c>
      <c r="K27">
        <f t="shared" si="0"/>
        <v>5.4068227108080196</v>
      </c>
      <c r="L27">
        <f t="shared" si="0"/>
        <v>0.12435356437316425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9A5E1-2BFD-491F-AAAB-545558868928}">
  <dimension ref="A1:L539"/>
  <sheetViews>
    <sheetView topLeftCell="G512" workbookViewId="0">
      <selection activeCell="K539" sqref="K539"/>
    </sheetView>
  </sheetViews>
  <sheetFormatPr baseColWidth="10" defaultRowHeight="14.4" x14ac:dyDescent="0.3"/>
  <cols>
    <col min="1" max="1" width="10.77734375" bestFit="1" customWidth="1"/>
    <col min="2" max="2" width="6" bestFit="1" customWidth="1"/>
    <col min="3" max="3" width="15.21875" bestFit="1" customWidth="1"/>
    <col min="4" max="4" width="14.6640625" bestFit="1" customWidth="1"/>
    <col min="5" max="5" width="14.109375" bestFit="1" customWidth="1"/>
    <col min="6" max="6" width="13.21875" bestFit="1" customWidth="1"/>
    <col min="7" max="7" width="12.6640625" bestFit="1" customWidth="1"/>
    <col min="8" max="8" width="10.6640625" bestFit="1" customWidth="1"/>
    <col min="9" max="9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17882</v>
      </c>
      <c r="C2">
        <v>1406</v>
      </c>
      <c r="D2">
        <v>1422304</v>
      </c>
      <c r="E2">
        <v>19355168</v>
      </c>
      <c r="F2">
        <v>6509136</v>
      </c>
      <c r="G2">
        <v>6520424</v>
      </c>
      <c r="H2">
        <v>8976</v>
      </c>
      <c r="I2">
        <v>26670</v>
      </c>
      <c r="J2">
        <f>projjava_matrixdeterminant[[#This Row],[runtime_end]]-projjava_matrixdeterminant[[#This Row],[runtime_start]]</f>
        <v>17932864</v>
      </c>
      <c r="K2">
        <f>projjava_matrixdeterminant[[#This Row],[native_end]]-projjava_matrixdeterminant[[#This Row],[native_start]]</f>
        <v>11288</v>
      </c>
      <c r="L2">
        <f>projjava_matrixdeterminant[[#This Row],[pss_end]]-projjava_matrixdeterminant[[#This Row],[pss_start]]</f>
        <v>17694</v>
      </c>
    </row>
    <row r="3" spans="1:12" x14ac:dyDescent="0.3">
      <c r="A3">
        <v>1</v>
      </c>
      <c r="B3">
        <v>18018</v>
      </c>
      <c r="C3">
        <v>1412</v>
      </c>
      <c r="D3">
        <v>1422392</v>
      </c>
      <c r="E3">
        <v>18520208</v>
      </c>
      <c r="F3">
        <v>6506984</v>
      </c>
      <c r="G3">
        <v>6517872</v>
      </c>
      <c r="H3">
        <v>8970</v>
      </c>
      <c r="I3">
        <v>25831</v>
      </c>
      <c r="J3">
        <f>projjava_matrixdeterminant[[#This Row],[runtime_end]]-projjava_matrixdeterminant[[#This Row],[runtime_start]]</f>
        <v>17097816</v>
      </c>
      <c r="K3">
        <f>projjava_matrixdeterminant[[#This Row],[native_end]]-projjava_matrixdeterminant[[#This Row],[native_start]]</f>
        <v>10888</v>
      </c>
      <c r="L3">
        <f>projjava_matrixdeterminant[[#This Row],[pss_end]]-projjava_matrixdeterminant[[#This Row],[pss_start]]</f>
        <v>16861</v>
      </c>
    </row>
    <row r="4" spans="1:12" x14ac:dyDescent="0.3">
      <c r="A4">
        <v>2</v>
      </c>
      <c r="B4">
        <v>18156</v>
      </c>
      <c r="C4">
        <v>1467</v>
      </c>
      <c r="D4">
        <v>1422168</v>
      </c>
      <c r="E4">
        <v>18765240</v>
      </c>
      <c r="F4">
        <v>6507992</v>
      </c>
      <c r="G4">
        <v>6519232</v>
      </c>
      <c r="H4">
        <v>8965</v>
      </c>
      <c r="I4">
        <v>26072</v>
      </c>
      <c r="J4">
        <f>projjava_matrixdeterminant[[#This Row],[runtime_end]]-projjava_matrixdeterminant[[#This Row],[runtime_start]]</f>
        <v>17343072</v>
      </c>
      <c r="K4">
        <f>projjava_matrixdeterminant[[#This Row],[native_end]]-projjava_matrixdeterminant[[#This Row],[native_start]]</f>
        <v>11240</v>
      </c>
      <c r="L4">
        <f>projjava_matrixdeterminant[[#This Row],[pss_end]]-projjava_matrixdeterminant[[#This Row],[pss_start]]</f>
        <v>17107</v>
      </c>
    </row>
    <row r="5" spans="1:12" x14ac:dyDescent="0.3">
      <c r="A5">
        <v>3</v>
      </c>
      <c r="B5">
        <v>18265</v>
      </c>
      <c r="C5">
        <v>1397</v>
      </c>
      <c r="D5">
        <v>1438688</v>
      </c>
      <c r="E5">
        <v>18487152</v>
      </c>
      <c r="F5">
        <v>6509248</v>
      </c>
      <c r="G5">
        <v>6520456</v>
      </c>
      <c r="H5">
        <v>8980</v>
      </c>
      <c r="I5">
        <v>25825</v>
      </c>
      <c r="J5">
        <f>projjava_matrixdeterminant[[#This Row],[runtime_end]]-projjava_matrixdeterminant[[#This Row],[runtime_start]]</f>
        <v>17048464</v>
      </c>
      <c r="K5">
        <f>projjava_matrixdeterminant[[#This Row],[native_end]]-projjava_matrixdeterminant[[#This Row],[native_start]]</f>
        <v>11208</v>
      </c>
      <c r="L5">
        <f>projjava_matrixdeterminant[[#This Row],[pss_end]]-projjava_matrixdeterminant[[#This Row],[pss_start]]</f>
        <v>16845</v>
      </c>
    </row>
    <row r="6" spans="1:12" x14ac:dyDescent="0.3">
      <c r="A6">
        <v>4</v>
      </c>
      <c r="B6">
        <v>18406</v>
      </c>
      <c r="C6">
        <v>1399</v>
      </c>
      <c r="D6">
        <v>1422304</v>
      </c>
      <c r="E6">
        <v>18552864</v>
      </c>
      <c r="F6">
        <v>6509136</v>
      </c>
      <c r="G6">
        <v>6520776</v>
      </c>
      <c r="H6">
        <v>8988</v>
      </c>
      <c r="I6">
        <v>25885</v>
      </c>
      <c r="J6">
        <f>projjava_matrixdeterminant[[#This Row],[runtime_end]]-projjava_matrixdeterminant[[#This Row],[runtime_start]]</f>
        <v>17130560</v>
      </c>
      <c r="K6">
        <f>projjava_matrixdeterminant[[#This Row],[native_end]]-projjava_matrixdeterminant[[#This Row],[native_start]]</f>
        <v>11640</v>
      </c>
      <c r="L6">
        <f>projjava_matrixdeterminant[[#This Row],[pss_end]]-projjava_matrixdeterminant[[#This Row],[pss_start]]</f>
        <v>16897</v>
      </c>
    </row>
    <row r="7" spans="1:12" x14ac:dyDescent="0.3">
      <c r="A7">
        <v>5</v>
      </c>
      <c r="B7">
        <v>18549</v>
      </c>
      <c r="C7">
        <v>1407</v>
      </c>
      <c r="D7">
        <v>1422304</v>
      </c>
      <c r="E7">
        <v>18798624</v>
      </c>
      <c r="F7">
        <v>6509376</v>
      </c>
      <c r="G7">
        <v>6520488</v>
      </c>
      <c r="H7">
        <v>8988</v>
      </c>
      <c r="I7">
        <v>26134</v>
      </c>
      <c r="J7">
        <f>projjava_matrixdeterminant[[#This Row],[runtime_end]]-projjava_matrixdeterminant[[#This Row],[runtime_start]]</f>
        <v>17376320</v>
      </c>
      <c r="K7">
        <f>projjava_matrixdeterminant[[#This Row],[native_end]]-projjava_matrixdeterminant[[#This Row],[native_start]]</f>
        <v>11112</v>
      </c>
      <c r="L7">
        <f>projjava_matrixdeterminant[[#This Row],[pss_end]]-projjava_matrixdeterminant[[#This Row],[pss_start]]</f>
        <v>17146</v>
      </c>
    </row>
    <row r="8" spans="1:12" x14ac:dyDescent="0.3">
      <c r="A8">
        <v>6</v>
      </c>
      <c r="B8">
        <v>18688</v>
      </c>
      <c r="C8">
        <v>1459</v>
      </c>
      <c r="D8">
        <v>1422168</v>
      </c>
      <c r="E8">
        <v>19027888</v>
      </c>
      <c r="F8">
        <v>6507992</v>
      </c>
      <c r="G8">
        <v>6519568</v>
      </c>
      <c r="H8">
        <v>8969</v>
      </c>
      <c r="I8">
        <v>26332</v>
      </c>
      <c r="J8">
        <f>projjava_matrixdeterminant[[#This Row],[runtime_end]]-projjava_matrixdeterminant[[#This Row],[runtime_start]]</f>
        <v>17605720</v>
      </c>
      <c r="K8">
        <f>projjava_matrixdeterminant[[#This Row],[native_end]]-projjava_matrixdeterminant[[#This Row],[native_start]]</f>
        <v>11576</v>
      </c>
      <c r="L8">
        <f>projjava_matrixdeterminant[[#This Row],[pss_end]]-projjava_matrixdeterminant[[#This Row],[pss_start]]</f>
        <v>17363</v>
      </c>
    </row>
    <row r="9" spans="1:12" x14ac:dyDescent="0.3">
      <c r="A9">
        <v>7</v>
      </c>
      <c r="B9">
        <v>18827</v>
      </c>
      <c r="C9">
        <v>1414</v>
      </c>
      <c r="D9">
        <v>1422304</v>
      </c>
      <c r="E9">
        <v>18306736</v>
      </c>
      <c r="F9">
        <v>6509264</v>
      </c>
      <c r="G9">
        <v>6520392</v>
      </c>
      <c r="H9">
        <v>8988</v>
      </c>
      <c r="I9">
        <v>25662</v>
      </c>
      <c r="J9">
        <f>projjava_matrixdeterminant[[#This Row],[runtime_end]]-projjava_matrixdeterminant[[#This Row],[runtime_start]]</f>
        <v>16884432</v>
      </c>
      <c r="K9">
        <f>projjava_matrixdeterminant[[#This Row],[native_end]]-projjava_matrixdeterminant[[#This Row],[native_start]]</f>
        <v>11128</v>
      </c>
      <c r="L9">
        <f>projjava_matrixdeterminant[[#This Row],[pss_end]]-projjava_matrixdeterminant[[#This Row],[pss_start]]</f>
        <v>16674</v>
      </c>
    </row>
    <row r="10" spans="1:12" x14ac:dyDescent="0.3">
      <c r="A10">
        <v>8</v>
      </c>
      <c r="B10">
        <v>18965</v>
      </c>
      <c r="C10">
        <v>1438</v>
      </c>
      <c r="D10">
        <v>1422168</v>
      </c>
      <c r="E10">
        <v>18880368</v>
      </c>
      <c r="F10">
        <v>6507992</v>
      </c>
      <c r="G10">
        <v>6519536</v>
      </c>
      <c r="H10">
        <v>8973</v>
      </c>
      <c r="I10">
        <v>26207</v>
      </c>
      <c r="J10">
        <f>projjava_matrixdeterminant[[#This Row],[runtime_end]]-projjava_matrixdeterminant[[#This Row],[runtime_start]]</f>
        <v>17458200</v>
      </c>
      <c r="K10">
        <f>projjava_matrixdeterminant[[#This Row],[native_end]]-projjava_matrixdeterminant[[#This Row],[native_start]]</f>
        <v>11544</v>
      </c>
      <c r="L10">
        <f>projjava_matrixdeterminant[[#This Row],[pss_end]]-projjava_matrixdeterminant[[#This Row],[pss_start]]</f>
        <v>17234</v>
      </c>
    </row>
    <row r="11" spans="1:12" x14ac:dyDescent="0.3">
      <c r="A11">
        <v>9</v>
      </c>
      <c r="B11">
        <v>19101</v>
      </c>
      <c r="C11">
        <v>1426</v>
      </c>
      <c r="D11">
        <v>1422168</v>
      </c>
      <c r="E11">
        <v>18863936</v>
      </c>
      <c r="F11">
        <v>6508976</v>
      </c>
      <c r="G11">
        <v>6523616</v>
      </c>
      <c r="H11">
        <v>8976</v>
      </c>
      <c r="I11">
        <v>26200</v>
      </c>
      <c r="J11">
        <f>projjava_matrixdeterminant[[#This Row],[runtime_end]]-projjava_matrixdeterminant[[#This Row],[runtime_start]]</f>
        <v>17441768</v>
      </c>
      <c r="K11">
        <f>projjava_matrixdeterminant[[#This Row],[native_end]]-projjava_matrixdeterminant[[#This Row],[native_start]]</f>
        <v>14640</v>
      </c>
      <c r="L11">
        <f>projjava_matrixdeterminant[[#This Row],[pss_end]]-projjava_matrixdeterminant[[#This Row],[pss_start]]</f>
        <v>17224</v>
      </c>
    </row>
    <row r="12" spans="1:12" x14ac:dyDescent="0.3">
      <c r="A12">
        <v>10</v>
      </c>
      <c r="B12">
        <v>19244</v>
      </c>
      <c r="C12">
        <v>1467</v>
      </c>
      <c r="D12">
        <v>1422304</v>
      </c>
      <c r="E12">
        <v>18650912</v>
      </c>
      <c r="F12">
        <v>6508152</v>
      </c>
      <c r="G12">
        <v>6519792</v>
      </c>
      <c r="H12">
        <v>8981</v>
      </c>
      <c r="I12">
        <v>25984</v>
      </c>
      <c r="J12">
        <f>projjava_matrixdeterminant[[#This Row],[runtime_end]]-projjava_matrixdeterminant[[#This Row],[runtime_start]]</f>
        <v>17228608</v>
      </c>
      <c r="K12">
        <f>projjava_matrixdeterminant[[#This Row],[native_end]]-projjava_matrixdeterminant[[#This Row],[native_start]]</f>
        <v>11640</v>
      </c>
      <c r="L12">
        <f>projjava_matrixdeterminant[[#This Row],[pss_end]]-projjava_matrixdeterminant[[#This Row],[pss_start]]</f>
        <v>17003</v>
      </c>
    </row>
    <row r="13" spans="1:12" x14ac:dyDescent="0.3">
      <c r="A13">
        <v>11</v>
      </c>
      <c r="B13">
        <v>19307</v>
      </c>
      <c r="C13">
        <v>1408</v>
      </c>
      <c r="D13">
        <v>1422304</v>
      </c>
      <c r="E13">
        <v>17913888</v>
      </c>
      <c r="F13">
        <v>6509264</v>
      </c>
      <c r="G13">
        <v>6520584</v>
      </c>
      <c r="H13">
        <v>8988</v>
      </c>
      <c r="I13">
        <v>25269</v>
      </c>
      <c r="J13">
        <f>projjava_matrixdeterminant[[#This Row],[runtime_end]]-projjava_matrixdeterminant[[#This Row],[runtime_start]]</f>
        <v>16491584</v>
      </c>
      <c r="K13">
        <f>projjava_matrixdeterminant[[#This Row],[native_end]]-projjava_matrixdeterminant[[#This Row],[native_start]]</f>
        <v>11320</v>
      </c>
      <c r="L13">
        <f>projjava_matrixdeterminant[[#This Row],[pss_end]]-projjava_matrixdeterminant[[#This Row],[pss_start]]</f>
        <v>16281</v>
      </c>
    </row>
    <row r="14" spans="1:12" x14ac:dyDescent="0.3">
      <c r="A14">
        <v>12</v>
      </c>
      <c r="B14">
        <v>19446</v>
      </c>
      <c r="C14">
        <v>1427</v>
      </c>
      <c r="D14">
        <v>1422168</v>
      </c>
      <c r="E14">
        <v>18421480</v>
      </c>
      <c r="F14">
        <v>6508264</v>
      </c>
      <c r="G14">
        <v>6519376</v>
      </c>
      <c r="H14">
        <v>8973</v>
      </c>
      <c r="I14">
        <v>25752</v>
      </c>
      <c r="J14">
        <f>projjava_matrixdeterminant[[#This Row],[runtime_end]]-projjava_matrixdeterminant[[#This Row],[runtime_start]]</f>
        <v>16999312</v>
      </c>
      <c r="K14">
        <f>projjava_matrixdeterminant[[#This Row],[native_end]]-projjava_matrixdeterminant[[#This Row],[native_start]]</f>
        <v>11112</v>
      </c>
      <c r="L14">
        <f>projjava_matrixdeterminant[[#This Row],[pss_end]]-projjava_matrixdeterminant[[#This Row],[pss_start]]</f>
        <v>16779</v>
      </c>
    </row>
    <row r="15" spans="1:12" x14ac:dyDescent="0.3">
      <c r="A15">
        <v>13</v>
      </c>
      <c r="B15">
        <v>19523</v>
      </c>
      <c r="C15">
        <v>1379</v>
      </c>
      <c r="D15">
        <v>1422304</v>
      </c>
      <c r="E15">
        <v>20781112</v>
      </c>
      <c r="F15">
        <v>6509136</v>
      </c>
      <c r="G15">
        <v>6520304</v>
      </c>
      <c r="H15">
        <v>8992</v>
      </c>
      <c r="I15">
        <v>28062</v>
      </c>
      <c r="J15">
        <f>projjava_matrixdeterminant[[#This Row],[runtime_end]]-projjava_matrixdeterminant[[#This Row],[runtime_start]]</f>
        <v>19358808</v>
      </c>
      <c r="K15">
        <f>projjava_matrixdeterminant[[#This Row],[native_end]]-projjava_matrixdeterminant[[#This Row],[native_start]]</f>
        <v>11168</v>
      </c>
      <c r="L15">
        <f>projjava_matrixdeterminant[[#This Row],[pss_end]]-projjava_matrixdeterminant[[#This Row],[pss_start]]</f>
        <v>19070</v>
      </c>
    </row>
    <row r="16" spans="1:12" x14ac:dyDescent="0.3">
      <c r="A16">
        <v>14</v>
      </c>
      <c r="B16">
        <v>19666</v>
      </c>
      <c r="C16">
        <v>1448</v>
      </c>
      <c r="D16">
        <v>1422168</v>
      </c>
      <c r="E16">
        <v>18716344</v>
      </c>
      <c r="F16">
        <v>6508120</v>
      </c>
      <c r="G16">
        <v>6519376</v>
      </c>
      <c r="H16">
        <v>8973</v>
      </c>
      <c r="I16">
        <v>26031</v>
      </c>
      <c r="J16">
        <f>projjava_matrixdeterminant[[#This Row],[runtime_end]]-projjava_matrixdeterminant[[#This Row],[runtime_start]]</f>
        <v>17294176</v>
      </c>
      <c r="K16">
        <f>projjava_matrixdeterminant[[#This Row],[native_end]]-projjava_matrixdeterminant[[#This Row],[native_start]]</f>
        <v>11256</v>
      </c>
      <c r="L16">
        <f>projjava_matrixdeterminant[[#This Row],[pss_end]]-projjava_matrixdeterminant[[#This Row],[pss_start]]</f>
        <v>17058</v>
      </c>
    </row>
    <row r="17" spans="1:12" x14ac:dyDescent="0.3">
      <c r="A17">
        <v>15</v>
      </c>
      <c r="B17">
        <v>19803</v>
      </c>
      <c r="C17">
        <v>1414</v>
      </c>
      <c r="D17">
        <v>1422168</v>
      </c>
      <c r="E17">
        <v>19158296</v>
      </c>
      <c r="F17">
        <v>6508232</v>
      </c>
      <c r="G17">
        <v>6519312</v>
      </c>
      <c r="H17">
        <v>8981</v>
      </c>
      <c r="I17">
        <v>26484</v>
      </c>
      <c r="J17">
        <f>projjava_matrixdeterminant[[#This Row],[runtime_end]]-projjava_matrixdeterminant[[#This Row],[runtime_start]]</f>
        <v>17736128</v>
      </c>
      <c r="K17">
        <f>projjava_matrixdeterminant[[#This Row],[native_end]]-projjava_matrixdeterminant[[#This Row],[native_start]]</f>
        <v>11080</v>
      </c>
      <c r="L17">
        <f>projjava_matrixdeterminant[[#This Row],[pss_end]]-projjava_matrixdeterminant[[#This Row],[pss_start]]</f>
        <v>17503</v>
      </c>
    </row>
    <row r="18" spans="1:12" x14ac:dyDescent="0.3">
      <c r="A18">
        <v>16</v>
      </c>
      <c r="B18">
        <v>19940</v>
      </c>
      <c r="C18">
        <v>1441</v>
      </c>
      <c r="D18">
        <v>1422168</v>
      </c>
      <c r="E18">
        <v>18568856</v>
      </c>
      <c r="F18">
        <v>6507992</v>
      </c>
      <c r="G18">
        <v>6519600</v>
      </c>
      <c r="H18">
        <v>8977</v>
      </c>
      <c r="I18">
        <v>25896</v>
      </c>
      <c r="J18">
        <f>projjava_matrixdeterminant[[#This Row],[runtime_end]]-projjava_matrixdeterminant[[#This Row],[runtime_start]]</f>
        <v>17146688</v>
      </c>
      <c r="K18">
        <f>projjava_matrixdeterminant[[#This Row],[native_end]]-projjava_matrixdeterminant[[#This Row],[native_start]]</f>
        <v>11608</v>
      </c>
      <c r="L18">
        <f>projjava_matrixdeterminant[[#This Row],[pss_end]]-projjava_matrixdeterminant[[#This Row],[pss_start]]</f>
        <v>16919</v>
      </c>
    </row>
    <row r="19" spans="1:12" x14ac:dyDescent="0.3">
      <c r="A19">
        <v>17</v>
      </c>
      <c r="B19">
        <v>20077</v>
      </c>
      <c r="C19">
        <v>1405</v>
      </c>
      <c r="D19">
        <v>1422304</v>
      </c>
      <c r="E19">
        <v>18830576</v>
      </c>
      <c r="F19">
        <v>6509136</v>
      </c>
      <c r="G19">
        <v>6520344</v>
      </c>
      <c r="H19">
        <v>8987</v>
      </c>
      <c r="I19">
        <v>26165</v>
      </c>
      <c r="J19">
        <f>projjava_matrixdeterminant[[#This Row],[runtime_end]]-projjava_matrixdeterminant[[#This Row],[runtime_start]]</f>
        <v>17408272</v>
      </c>
      <c r="K19">
        <f>projjava_matrixdeterminant[[#This Row],[native_end]]-projjava_matrixdeterminant[[#This Row],[native_start]]</f>
        <v>11208</v>
      </c>
      <c r="L19">
        <f>projjava_matrixdeterminant[[#This Row],[pss_end]]-projjava_matrixdeterminant[[#This Row],[pss_start]]</f>
        <v>17178</v>
      </c>
    </row>
    <row r="20" spans="1:12" x14ac:dyDescent="0.3">
      <c r="A20">
        <v>18</v>
      </c>
      <c r="B20">
        <v>20221</v>
      </c>
      <c r="C20">
        <v>1464</v>
      </c>
      <c r="D20">
        <v>1438688</v>
      </c>
      <c r="E20">
        <v>18765744</v>
      </c>
      <c r="F20">
        <v>6508264</v>
      </c>
      <c r="G20">
        <v>6519568</v>
      </c>
      <c r="H20">
        <v>8980</v>
      </c>
      <c r="I20">
        <v>26099</v>
      </c>
      <c r="J20">
        <f>projjava_matrixdeterminant[[#This Row],[runtime_end]]-projjava_matrixdeterminant[[#This Row],[runtime_start]]</f>
        <v>17327056</v>
      </c>
      <c r="K20">
        <f>projjava_matrixdeterminant[[#This Row],[native_end]]-projjava_matrixdeterminant[[#This Row],[native_start]]</f>
        <v>11304</v>
      </c>
      <c r="L20">
        <f>projjava_matrixdeterminant[[#This Row],[pss_end]]-projjava_matrixdeterminant[[#This Row],[pss_start]]</f>
        <v>17119</v>
      </c>
    </row>
    <row r="21" spans="1:12" x14ac:dyDescent="0.3">
      <c r="A21">
        <v>19</v>
      </c>
      <c r="B21">
        <v>20367</v>
      </c>
      <c r="C21">
        <v>1412</v>
      </c>
      <c r="D21">
        <v>1422168</v>
      </c>
      <c r="E21">
        <v>18749336</v>
      </c>
      <c r="F21">
        <v>6508120</v>
      </c>
      <c r="G21">
        <v>6519760</v>
      </c>
      <c r="H21">
        <v>8975</v>
      </c>
      <c r="I21">
        <v>26082</v>
      </c>
      <c r="J21">
        <f>projjava_matrixdeterminant[[#This Row],[runtime_end]]-projjava_matrixdeterminant[[#This Row],[runtime_start]]</f>
        <v>17327168</v>
      </c>
      <c r="K21">
        <f>projjava_matrixdeterminant[[#This Row],[native_end]]-projjava_matrixdeterminant[[#This Row],[native_start]]</f>
        <v>11640</v>
      </c>
      <c r="L21">
        <f>projjava_matrixdeterminant[[#This Row],[pss_end]]-projjava_matrixdeterminant[[#This Row],[pss_start]]</f>
        <v>17107</v>
      </c>
    </row>
    <row r="22" spans="1:12" x14ac:dyDescent="0.3">
      <c r="A22">
        <v>20</v>
      </c>
      <c r="B22">
        <v>20503</v>
      </c>
      <c r="C22">
        <v>1458</v>
      </c>
      <c r="D22">
        <v>1438552</v>
      </c>
      <c r="E22">
        <v>18782184</v>
      </c>
      <c r="F22">
        <v>6508104</v>
      </c>
      <c r="G22">
        <v>6522376</v>
      </c>
      <c r="H22">
        <v>8971</v>
      </c>
      <c r="I22">
        <v>26120</v>
      </c>
      <c r="J22">
        <f>projjava_matrixdeterminant[[#This Row],[runtime_end]]-projjava_matrixdeterminant[[#This Row],[runtime_start]]</f>
        <v>17343632</v>
      </c>
      <c r="K22">
        <f>projjava_matrixdeterminant[[#This Row],[native_end]]-projjava_matrixdeterminant[[#This Row],[native_start]]</f>
        <v>14272</v>
      </c>
      <c r="L22">
        <f>projjava_matrixdeterminant[[#This Row],[pss_end]]-projjava_matrixdeterminant[[#This Row],[pss_start]]</f>
        <v>17149</v>
      </c>
    </row>
    <row r="23" spans="1:12" x14ac:dyDescent="0.3">
      <c r="A23">
        <v>21</v>
      </c>
      <c r="B23">
        <v>20639</v>
      </c>
      <c r="C23">
        <v>1400</v>
      </c>
      <c r="D23">
        <v>1438688</v>
      </c>
      <c r="E23">
        <v>19011576</v>
      </c>
      <c r="F23">
        <v>6509248</v>
      </c>
      <c r="G23">
        <v>6520712</v>
      </c>
      <c r="H23">
        <v>8990</v>
      </c>
      <c r="I23">
        <v>26344</v>
      </c>
      <c r="J23">
        <f>projjava_matrixdeterminant[[#This Row],[runtime_end]]-projjava_matrixdeterminant[[#This Row],[runtime_start]]</f>
        <v>17572888</v>
      </c>
      <c r="K23">
        <f>projjava_matrixdeterminant[[#This Row],[native_end]]-projjava_matrixdeterminant[[#This Row],[native_start]]</f>
        <v>11464</v>
      </c>
      <c r="L23">
        <f>projjava_matrixdeterminant[[#This Row],[pss_end]]-projjava_matrixdeterminant[[#This Row],[pss_start]]</f>
        <v>17354</v>
      </c>
    </row>
    <row r="24" spans="1:12" x14ac:dyDescent="0.3">
      <c r="A24">
        <v>22</v>
      </c>
      <c r="B24">
        <v>20770</v>
      </c>
      <c r="C24">
        <v>1430</v>
      </c>
      <c r="D24">
        <v>1438688</v>
      </c>
      <c r="E24">
        <v>20928456</v>
      </c>
      <c r="F24">
        <v>6508264</v>
      </c>
      <c r="G24">
        <v>6519600</v>
      </c>
      <c r="H24">
        <v>8983</v>
      </c>
      <c r="I24">
        <v>28217</v>
      </c>
      <c r="J24">
        <f>projjava_matrixdeterminant[[#This Row],[runtime_end]]-projjava_matrixdeterminant[[#This Row],[runtime_start]]</f>
        <v>19489768</v>
      </c>
      <c r="K24">
        <f>projjava_matrixdeterminant[[#This Row],[native_end]]-projjava_matrixdeterminant[[#This Row],[native_start]]</f>
        <v>11336</v>
      </c>
      <c r="L24">
        <f>projjava_matrixdeterminant[[#This Row],[pss_end]]-projjava_matrixdeterminant[[#This Row],[pss_start]]</f>
        <v>19234</v>
      </c>
    </row>
    <row r="25" spans="1:12" x14ac:dyDescent="0.3">
      <c r="A25">
        <v>23</v>
      </c>
      <c r="B25">
        <v>20829</v>
      </c>
      <c r="C25">
        <v>1389</v>
      </c>
      <c r="D25">
        <v>1422168</v>
      </c>
      <c r="E25">
        <v>19486640</v>
      </c>
      <c r="F25">
        <v>6508976</v>
      </c>
      <c r="G25">
        <v>6520504</v>
      </c>
      <c r="H25">
        <v>8982</v>
      </c>
      <c r="I25">
        <v>26796</v>
      </c>
      <c r="J25">
        <f>projjava_matrixdeterminant[[#This Row],[runtime_end]]-projjava_matrixdeterminant[[#This Row],[runtime_start]]</f>
        <v>18064472</v>
      </c>
      <c r="K25">
        <f>projjava_matrixdeterminant[[#This Row],[native_end]]-projjava_matrixdeterminant[[#This Row],[native_start]]</f>
        <v>11528</v>
      </c>
      <c r="L25">
        <f>projjava_matrixdeterminant[[#This Row],[pss_end]]-projjava_matrixdeterminant[[#This Row],[pss_start]]</f>
        <v>17814</v>
      </c>
    </row>
    <row r="26" spans="1:12" x14ac:dyDescent="0.3">
      <c r="A26">
        <v>24</v>
      </c>
      <c r="B26">
        <v>20967</v>
      </c>
      <c r="C26">
        <v>1452</v>
      </c>
      <c r="D26">
        <v>1422304</v>
      </c>
      <c r="E26">
        <v>17782920</v>
      </c>
      <c r="F26">
        <v>6508152</v>
      </c>
      <c r="G26">
        <v>6522536</v>
      </c>
      <c r="H26">
        <v>8983</v>
      </c>
      <c r="I26">
        <v>25136</v>
      </c>
      <c r="J26">
        <f>projjava_matrixdeterminant[[#This Row],[runtime_end]]-projjava_matrixdeterminant[[#This Row],[runtime_start]]</f>
        <v>16360616</v>
      </c>
      <c r="K26">
        <f>projjava_matrixdeterminant[[#This Row],[native_end]]-projjava_matrixdeterminant[[#This Row],[native_start]]</f>
        <v>14384</v>
      </c>
      <c r="L26">
        <f>projjava_matrixdeterminant[[#This Row],[pss_end]]-projjava_matrixdeterminant[[#This Row],[pss_start]]</f>
        <v>16153</v>
      </c>
    </row>
    <row r="27" spans="1:12" x14ac:dyDescent="0.3">
      <c r="A27">
        <v>25</v>
      </c>
      <c r="B27">
        <v>21101</v>
      </c>
      <c r="C27">
        <v>1401</v>
      </c>
      <c r="D27">
        <v>1422304</v>
      </c>
      <c r="E27">
        <v>18552752</v>
      </c>
      <c r="F27">
        <v>6509136</v>
      </c>
      <c r="G27">
        <v>6520584</v>
      </c>
      <c r="H27">
        <v>8994</v>
      </c>
      <c r="I27">
        <v>25892</v>
      </c>
      <c r="J27">
        <f>projjava_matrixdeterminant[[#This Row],[runtime_end]]-projjava_matrixdeterminant[[#This Row],[runtime_start]]</f>
        <v>17130448</v>
      </c>
      <c r="K27">
        <f>projjava_matrixdeterminant[[#This Row],[native_end]]-projjava_matrixdeterminant[[#This Row],[native_start]]</f>
        <v>11448</v>
      </c>
      <c r="L27">
        <f>projjava_matrixdeterminant[[#This Row],[pss_end]]-projjava_matrixdeterminant[[#This Row],[pss_start]]</f>
        <v>16898</v>
      </c>
    </row>
    <row r="28" spans="1:12" x14ac:dyDescent="0.3">
      <c r="A28">
        <v>26</v>
      </c>
      <c r="B28">
        <v>21259</v>
      </c>
      <c r="C28">
        <v>1400</v>
      </c>
      <c r="D28">
        <v>1438688</v>
      </c>
      <c r="E28">
        <v>18241224</v>
      </c>
      <c r="F28">
        <v>6508376</v>
      </c>
      <c r="G28">
        <v>6519584</v>
      </c>
      <c r="H28">
        <v>8992</v>
      </c>
      <c r="I28">
        <v>25590</v>
      </c>
      <c r="J28">
        <f>projjava_matrixdeterminant[[#This Row],[runtime_end]]-projjava_matrixdeterminant[[#This Row],[runtime_start]]</f>
        <v>16802536</v>
      </c>
      <c r="K28">
        <f>projjava_matrixdeterminant[[#This Row],[native_end]]-projjava_matrixdeterminant[[#This Row],[native_start]]</f>
        <v>11208</v>
      </c>
      <c r="L28">
        <f>projjava_matrixdeterminant[[#This Row],[pss_end]]-projjava_matrixdeterminant[[#This Row],[pss_start]]</f>
        <v>16598</v>
      </c>
    </row>
    <row r="29" spans="1:12" x14ac:dyDescent="0.3">
      <c r="A29">
        <v>27</v>
      </c>
      <c r="B29">
        <v>21413</v>
      </c>
      <c r="C29">
        <v>1450</v>
      </c>
      <c r="D29">
        <v>1422304</v>
      </c>
      <c r="E29">
        <v>18552496</v>
      </c>
      <c r="F29">
        <v>6508408</v>
      </c>
      <c r="G29">
        <v>6519600</v>
      </c>
      <c r="H29">
        <v>8986</v>
      </c>
      <c r="I29">
        <v>25881</v>
      </c>
      <c r="J29">
        <f>projjava_matrixdeterminant[[#This Row],[runtime_end]]-projjava_matrixdeterminant[[#This Row],[runtime_start]]</f>
        <v>17130192</v>
      </c>
      <c r="K29">
        <f>projjava_matrixdeterminant[[#This Row],[native_end]]-projjava_matrixdeterminant[[#This Row],[native_start]]</f>
        <v>11192</v>
      </c>
      <c r="L29">
        <f>projjava_matrixdeterminant[[#This Row],[pss_end]]-projjava_matrixdeterminant[[#This Row],[pss_start]]</f>
        <v>16895</v>
      </c>
    </row>
    <row r="30" spans="1:12" x14ac:dyDescent="0.3">
      <c r="A30">
        <v>28</v>
      </c>
      <c r="B30">
        <v>21547</v>
      </c>
      <c r="C30">
        <v>1413</v>
      </c>
      <c r="D30">
        <v>1455072</v>
      </c>
      <c r="E30">
        <v>18437336</v>
      </c>
      <c r="F30">
        <v>6508392</v>
      </c>
      <c r="G30">
        <v>6519584</v>
      </c>
      <c r="H30">
        <v>8997</v>
      </c>
      <c r="I30">
        <v>25771</v>
      </c>
      <c r="J30">
        <f>projjava_matrixdeterminant[[#This Row],[runtime_end]]-projjava_matrixdeterminant[[#This Row],[runtime_start]]</f>
        <v>16982264</v>
      </c>
      <c r="K30">
        <f>projjava_matrixdeterminant[[#This Row],[native_end]]-projjava_matrixdeterminant[[#This Row],[native_start]]</f>
        <v>11192</v>
      </c>
      <c r="L30">
        <f>projjava_matrixdeterminant[[#This Row],[pss_end]]-projjava_matrixdeterminant[[#This Row],[pss_start]]</f>
        <v>16774</v>
      </c>
    </row>
    <row r="31" spans="1:12" x14ac:dyDescent="0.3">
      <c r="A31">
        <v>29</v>
      </c>
      <c r="B31">
        <v>21685</v>
      </c>
      <c r="C31">
        <v>1412</v>
      </c>
      <c r="D31">
        <v>1422168</v>
      </c>
      <c r="E31">
        <v>18520008</v>
      </c>
      <c r="F31">
        <v>6508120</v>
      </c>
      <c r="G31">
        <v>6519408</v>
      </c>
      <c r="H31">
        <v>8978</v>
      </c>
      <c r="I31">
        <v>25832</v>
      </c>
      <c r="J31">
        <f>projjava_matrixdeterminant[[#This Row],[runtime_end]]-projjava_matrixdeterminant[[#This Row],[runtime_start]]</f>
        <v>17097840</v>
      </c>
      <c r="K31">
        <f>projjava_matrixdeterminant[[#This Row],[native_end]]-projjava_matrixdeterminant[[#This Row],[native_start]]</f>
        <v>11288</v>
      </c>
      <c r="L31">
        <f>projjava_matrixdeterminant[[#This Row],[pss_end]]-projjava_matrixdeterminant[[#This Row],[pss_start]]</f>
        <v>16854</v>
      </c>
    </row>
    <row r="32" spans="1:12" x14ac:dyDescent="0.3">
      <c r="A32">
        <v>30</v>
      </c>
      <c r="B32">
        <v>21823</v>
      </c>
      <c r="C32">
        <v>1449</v>
      </c>
      <c r="D32">
        <v>1422168</v>
      </c>
      <c r="E32">
        <v>18486824</v>
      </c>
      <c r="F32">
        <v>6508120</v>
      </c>
      <c r="G32">
        <v>6519440</v>
      </c>
      <c r="H32">
        <v>8978</v>
      </c>
      <c r="I32">
        <v>25804</v>
      </c>
      <c r="J32">
        <f>projjava_matrixdeterminant[[#This Row],[runtime_end]]-projjava_matrixdeterminant[[#This Row],[runtime_start]]</f>
        <v>17064656</v>
      </c>
      <c r="K32">
        <f>projjava_matrixdeterminant[[#This Row],[native_end]]-projjava_matrixdeterminant[[#This Row],[native_start]]</f>
        <v>11320</v>
      </c>
      <c r="L32">
        <f>projjava_matrixdeterminant[[#This Row],[pss_end]]-projjava_matrixdeterminant[[#This Row],[pss_start]]</f>
        <v>16826</v>
      </c>
    </row>
    <row r="33" spans="1:12" x14ac:dyDescent="0.3">
      <c r="A33">
        <v>31</v>
      </c>
      <c r="B33">
        <v>21956</v>
      </c>
      <c r="C33">
        <v>1403</v>
      </c>
      <c r="D33">
        <v>1422304</v>
      </c>
      <c r="E33">
        <v>18650912</v>
      </c>
      <c r="F33">
        <v>6509264</v>
      </c>
      <c r="G33">
        <v>6520744</v>
      </c>
      <c r="H33">
        <v>8989</v>
      </c>
      <c r="I33">
        <v>25986</v>
      </c>
      <c r="J33">
        <f>projjava_matrixdeterminant[[#This Row],[runtime_end]]-projjava_matrixdeterminant[[#This Row],[runtime_start]]</f>
        <v>17228608</v>
      </c>
      <c r="K33">
        <f>projjava_matrixdeterminant[[#This Row],[native_end]]-projjava_matrixdeterminant[[#This Row],[native_start]]</f>
        <v>11480</v>
      </c>
      <c r="L33">
        <f>projjava_matrixdeterminant[[#This Row],[pss_end]]-projjava_matrixdeterminant[[#This Row],[pss_start]]</f>
        <v>16997</v>
      </c>
    </row>
    <row r="34" spans="1:12" x14ac:dyDescent="0.3">
      <c r="A34">
        <v>32</v>
      </c>
      <c r="B34">
        <v>22093</v>
      </c>
      <c r="C34">
        <v>1442</v>
      </c>
      <c r="D34">
        <v>1438552</v>
      </c>
      <c r="E34">
        <v>18847408</v>
      </c>
      <c r="F34">
        <v>6508232</v>
      </c>
      <c r="G34">
        <v>6519408</v>
      </c>
      <c r="H34">
        <v>8978</v>
      </c>
      <c r="I34">
        <v>26165</v>
      </c>
      <c r="J34">
        <f>projjava_matrixdeterminant[[#This Row],[runtime_end]]-projjava_matrixdeterminant[[#This Row],[runtime_start]]</f>
        <v>17408856</v>
      </c>
      <c r="K34">
        <f>projjava_matrixdeterminant[[#This Row],[native_end]]-projjava_matrixdeterminant[[#This Row],[native_start]]</f>
        <v>11176</v>
      </c>
      <c r="L34">
        <f>projjava_matrixdeterminant[[#This Row],[pss_end]]-projjava_matrixdeterminant[[#This Row],[pss_start]]</f>
        <v>17187</v>
      </c>
    </row>
    <row r="35" spans="1:12" x14ac:dyDescent="0.3">
      <c r="A35">
        <v>33</v>
      </c>
      <c r="B35">
        <v>22226</v>
      </c>
      <c r="C35">
        <v>1427</v>
      </c>
      <c r="D35">
        <v>1422304</v>
      </c>
      <c r="E35">
        <v>18257672</v>
      </c>
      <c r="F35">
        <v>6509264</v>
      </c>
      <c r="G35">
        <v>6521272</v>
      </c>
      <c r="H35">
        <v>8989</v>
      </c>
      <c r="I35">
        <v>25595</v>
      </c>
      <c r="J35">
        <f>projjava_matrixdeterminant[[#This Row],[runtime_end]]-projjava_matrixdeterminant[[#This Row],[runtime_start]]</f>
        <v>16835368</v>
      </c>
      <c r="K35">
        <f>projjava_matrixdeterminant[[#This Row],[native_end]]-projjava_matrixdeterminant[[#This Row],[native_start]]</f>
        <v>12008</v>
      </c>
      <c r="L35">
        <f>projjava_matrixdeterminant[[#This Row],[pss_end]]-projjava_matrixdeterminant[[#This Row],[pss_start]]</f>
        <v>16606</v>
      </c>
    </row>
    <row r="36" spans="1:12" x14ac:dyDescent="0.3">
      <c r="A36">
        <v>34</v>
      </c>
      <c r="B36">
        <v>22302</v>
      </c>
      <c r="C36">
        <v>1447</v>
      </c>
      <c r="D36">
        <v>1422168</v>
      </c>
      <c r="E36">
        <v>18470832</v>
      </c>
      <c r="F36">
        <v>6508152</v>
      </c>
      <c r="G36">
        <v>6519344</v>
      </c>
      <c r="H36">
        <v>8982</v>
      </c>
      <c r="I36">
        <v>25793</v>
      </c>
      <c r="J36">
        <f>projjava_matrixdeterminant[[#This Row],[runtime_end]]-projjava_matrixdeterminant[[#This Row],[runtime_start]]</f>
        <v>17048664</v>
      </c>
      <c r="K36">
        <f>projjava_matrixdeterminant[[#This Row],[native_end]]-projjava_matrixdeterminant[[#This Row],[native_start]]</f>
        <v>11192</v>
      </c>
      <c r="L36">
        <f>projjava_matrixdeterminant[[#This Row],[pss_end]]-projjava_matrixdeterminant[[#This Row],[pss_start]]</f>
        <v>16811</v>
      </c>
    </row>
    <row r="37" spans="1:12" x14ac:dyDescent="0.3">
      <c r="A37">
        <v>35</v>
      </c>
      <c r="B37">
        <v>22444</v>
      </c>
      <c r="C37">
        <v>1403</v>
      </c>
      <c r="D37">
        <v>1422304</v>
      </c>
      <c r="E37">
        <v>19060792</v>
      </c>
      <c r="F37">
        <v>6509264</v>
      </c>
      <c r="G37">
        <v>6520872</v>
      </c>
      <c r="H37">
        <v>8993</v>
      </c>
      <c r="I37">
        <v>26382</v>
      </c>
      <c r="J37">
        <f>projjava_matrixdeterminant[[#This Row],[runtime_end]]-projjava_matrixdeterminant[[#This Row],[runtime_start]]</f>
        <v>17638488</v>
      </c>
      <c r="K37">
        <f>projjava_matrixdeterminant[[#This Row],[native_end]]-projjava_matrixdeterminant[[#This Row],[native_start]]</f>
        <v>11608</v>
      </c>
      <c r="L37">
        <f>projjava_matrixdeterminant[[#This Row],[pss_end]]-projjava_matrixdeterminant[[#This Row],[pss_start]]</f>
        <v>17389</v>
      </c>
    </row>
    <row r="38" spans="1:12" x14ac:dyDescent="0.3">
      <c r="A38">
        <v>36</v>
      </c>
      <c r="B38">
        <v>22584</v>
      </c>
      <c r="C38">
        <v>1450</v>
      </c>
      <c r="D38">
        <v>1422304</v>
      </c>
      <c r="E38">
        <v>18077472</v>
      </c>
      <c r="F38">
        <v>6517472</v>
      </c>
      <c r="G38">
        <v>6519536</v>
      </c>
      <c r="H38">
        <v>8986</v>
      </c>
      <c r="I38">
        <v>25412</v>
      </c>
      <c r="J38">
        <f>projjava_matrixdeterminant[[#This Row],[runtime_end]]-projjava_matrixdeterminant[[#This Row],[runtime_start]]</f>
        <v>16655168</v>
      </c>
      <c r="K38">
        <f>projjava_matrixdeterminant[[#This Row],[native_end]]-projjava_matrixdeterminant[[#This Row],[native_start]]</f>
        <v>2064</v>
      </c>
      <c r="L38">
        <f>projjava_matrixdeterminant[[#This Row],[pss_end]]-projjava_matrixdeterminant[[#This Row],[pss_start]]</f>
        <v>16426</v>
      </c>
    </row>
    <row r="39" spans="1:12" x14ac:dyDescent="0.3">
      <c r="A39">
        <v>37</v>
      </c>
      <c r="B39">
        <v>22720</v>
      </c>
      <c r="C39">
        <v>1414</v>
      </c>
      <c r="D39">
        <v>1422168</v>
      </c>
      <c r="E39">
        <v>18274360</v>
      </c>
      <c r="F39">
        <v>6517824</v>
      </c>
      <c r="G39">
        <v>6519392</v>
      </c>
      <c r="H39">
        <v>8981</v>
      </c>
      <c r="I39">
        <v>25620</v>
      </c>
      <c r="J39">
        <f>projjava_matrixdeterminant[[#This Row],[runtime_end]]-projjava_matrixdeterminant[[#This Row],[runtime_start]]</f>
        <v>16852192</v>
      </c>
      <c r="K39">
        <f>projjava_matrixdeterminant[[#This Row],[native_end]]-projjava_matrixdeterminant[[#This Row],[native_start]]</f>
        <v>1568</v>
      </c>
      <c r="L39">
        <f>projjava_matrixdeterminant[[#This Row],[pss_end]]-projjava_matrixdeterminant[[#This Row],[pss_start]]</f>
        <v>16639</v>
      </c>
    </row>
    <row r="40" spans="1:12" x14ac:dyDescent="0.3">
      <c r="A40">
        <v>38</v>
      </c>
      <c r="B40">
        <v>22851</v>
      </c>
      <c r="C40">
        <v>1445</v>
      </c>
      <c r="D40">
        <v>1422168</v>
      </c>
      <c r="E40">
        <v>19765304</v>
      </c>
      <c r="F40">
        <v>6508120</v>
      </c>
      <c r="G40">
        <v>6519504</v>
      </c>
      <c r="H40">
        <v>8982</v>
      </c>
      <c r="I40">
        <v>27076</v>
      </c>
      <c r="J40">
        <f>projjava_matrixdeterminant[[#This Row],[runtime_end]]-projjava_matrixdeterminant[[#This Row],[runtime_start]]</f>
        <v>18343136</v>
      </c>
      <c r="K40">
        <f>projjava_matrixdeterminant[[#This Row],[native_end]]-projjava_matrixdeterminant[[#This Row],[native_start]]</f>
        <v>11384</v>
      </c>
      <c r="L40">
        <f>projjava_matrixdeterminant[[#This Row],[pss_end]]-projjava_matrixdeterminant[[#This Row],[pss_start]]</f>
        <v>18094</v>
      </c>
    </row>
    <row r="41" spans="1:12" x14ac:dyDescent="0.3">
      <c r="A41">
        <v>39</v>
      </c>
      <c r="B41">
        <v>23056</v>
      </c>
      <c r="C41">
        <v>1388</v>
      </c>
      <c r="D41">
        <v>1422168</v>
      </c>
      <c r="E41">
        <v>18765608</v>
      </c>
      <c r="F41">
        <v>6505472</v>
      </c>
      <c r="G41">
        <v>6516344</v>
      </c>
      <c r="H41">
        <v>8968</v>
      </c>
      <c r="I41">
        <v>26062</v>
      </c>
      <c r="J41">
        <f>projjava_matrixdeterminant[[#This Row],[runtime_end]]-projjava_matrixdeterminant[[#This Row],[runtime_start]]</f>
        <v>17343440</v>
      </c>
      <c r="K41">
        <f>projjava_matrixdeterminant[[#This Row],[native_end]]-projjava_matrixdeterminant[[#This Row],[native_start]]</f>
        <v>10872</v>
      </c>
      <c r="L41">
        <f>projjava_matrixdeterminant[[#This Row],[pss_end]]-projjava_matrixdeterminant[[#This Row],[pss_start]]</f>
        <v>17094</v>
      </c>
    </row>
    <row r="42" spans="1:12" x14ac:dyDescent="0.3">
      <c r="A42">
        <v>40</v>
      </c>
      <c r="B42">
        <v>23199</v>
      </c>
      <c r="C42">
        <v>1404</v>
      </c>
      <c r="D42">
        <v>1422168</v>
      </c>
      <c r="E42">
        <v>18438040</v>
      </c>
      <c r="F42">
        <v>6506344</v>
      </c>
      <c r="G42">
        <v>6517216</v>
      </c>
      <c r="H42">
        <v>8968</v>
      </c>
      <c r="I42">
        <v>25734</v>
      </c>
      <c r="J42">
        <f>projjava_matrixdeterminant[[#This Row],[runtime_end]]-projjava_matrixdeterminant[[#This Row],[runtime_start]]</f>
        <v>17015872</v>
      </c>
      <c r="K42">
        <f>projjava_matrixdeterminant[[#This Row],[native_end]]-projjava_matrixdeterminant[[#This Row],[native_start]]</f>
        <v>10872</v>
      </c>
      <c r="L42">
        <f>projjava_matrixdeterminant[[#This Row],[pss_end]]-projjava_matrixdeterminant[[#This Row],[pss_start]]</f>
        <v>16766</v>
      </c>
    </row>
    <row r="43" spans="1:12" x14ac:dyDescent="0.3">
      <c r="A43">
        <v>41</v>
      </c>
      <c r="B43">
        <v>23340</v>
      </c>
      <c r="C43">
        <v>1422</v>
      </c>
      <c r="D43">
        <v>1422168</v>
      </c>
      <c r="E43">
        <v>19617432</v>
      </c>
      <c r="F43">
        <v>6508120</v>
      </c>
      <c r="G43">
        <v>6519408</v>
      </c>
      <c r="H43">
        <v>8978</v>
      </c>
      <c r="I43">
        <v>26916</v>
      </c>
      <c r="J43">
        <f>projjava_matrixdeterminant[[#This Row],[runtime_end]]-projjava_matrixdeterminant[[#This Row],[runtime_start]]</f>
        <v>18195264</v>
      </c>
      <c r="K43">
        <f>projjava_matrixdeterminant[[#This Row],[native_end]]-projjava_matrixdeterminant[[#This Row],[native_start]]</f>
        <v>11288</v>
      </c>
      <c r="L43">
        <f>projjava_matrixdeterminant[[#This Row],[pss_end]]-projjava_matrixdeterminant[[#This Row],[pss_start]]</f>
        <v>17938</v>
      </c>
    </row>
    <row r="44" spans="1:12" x14ac:dyDescent="0.3">
      <c r="A44">
        <v>42</v>
      </c>
      <c r="B44">
        <v>23486</v>
      </c>
      <c r="C44">
        <v>1406</v>
      </c>
      <c r="D44">
        <v>1422168</v>
      </c>
      <c r="E44">
        <v>18847384</v>
      </c>
      <c r="F44">
        <v>6508120</v>
      </c>
      <c r="G44">
        <v>6519312</v>
      </c>
      <c r="H44">
        <v>8982</v>
      </c>
      <c r="I44">
        <v>26160</v>
      </c>
      <c r="J44">
        <f>projjava_matrixdeterminant[[#This Row],[runtime_end]]-projjava_matrixdeterminant[[#This Row],[runtime_start]]</f>
        <v>17425216</v>
      </c>
      <c r="K44">
        <f>projjava_matrixdeterminant[[#This Row],[native_end]]-projjava_matrixdeterminant[[#This Row],[native_start]]</f>
        <v>11192</v>
      </c>
      <c r="L44">
        <f>projjava_matrixdeterminant[[#This Row],[pss_end]]-projjava_matrixdeterminant[[#This Row],[pss_start]]</f>
        <v>17178</v>
      </c>
    </row>
    <row r="45" spans="1:12" x14ac:dyDescent="0.3">
      <c r="A45">
        <v>43</v>
      </c>
      <c r="B45">
        <v>23624</v>
      </c>
      <c r="C45">
        <v>1413</v>
      </c>
      <c r="D45">
        <v>1438552</v>
      </c>
      <c r="E45">
        <v>18339672</v>
      </c>
      <c r="F45">
        <v>6508120</v>
      </c>
      <c r="G45">
        <v>6519664</v>
      </c>
      <c r="H45">
        <v>8978</v>
      </c>
      <c r="I45">
        <v>25660</v>
      </c>
      <c r="J45">
        <f>projjava_matrixdeterminant[[#This Row],[runtime_end]]-projjava_matrixdeterminant[[#This Row],[runtime_start]]</f>
        <v>16901120</v>
      </c>
      <c r="K45">
        <f>projjava_matrixdeterminant[[#This Row],[native_end]]-projjava_matrixdeterminant[[#This Row],[native_start]]</f>
        <v>11544</v>
      </c>
      <c r="L45">
        <f>projjava_matrixdeterminant[[#This Row],[pss_end]]-projjava_matrixdeterminant[[#This Row],[pss_start]]</f>
        <v>16682</v>
      </c>
    </row>
    <row r="46" spans="1:12" x14ac:dyDescent="0.3">
      <c r="A46">
        <v>44</v>
      </c>
      <c r="B46">
        <v>23767</v>
      </c>
      <c r="C46">
        <v>1409</v>
      </c>
      <c r="D46">
        <v>1422168</v>
      </c>
      <c r="E46">
        <v>18847664</v>
      </c>
      <c r="F46">
        <v>6508120</v>
      </c>
      <c r="G46">
        <v>6519376</v>
      </c>
      <c r="H46">
        <v>8982</v>
      </c>
      <c r="I46">
        <v>26168</v>
      </c>
      <c r="J46">
        <f>projjava_matrixdeterminant[[#This Row],[runtime_end]]-projjava_matrixdeterminant[[#This Row],[runtime_start]]</f>
        <v>17425496</v>
      </c>
      <c r="K46">
        <f>projjava_matrixdeterminant[[#This Row],[native_end]]-projjava_matrixdeterminant[[#This Row],[native_start]]</f>
        <v>11256</v>
      </c>
      <c r="L46">
        <f>projjava_matrixdeterminant[[#This Row],[pss_end]]-projjava_matrixdeterminant[[#This Row],[pss_start]]</f>
        <v>17186</v>
      </c>
    </row>
    <row r="47" spans="1:12" x14ac:dyDescent="0.3">
      <c r="A47">
        <v>45</v>
      </c>
      <c r="B47">
        <v>23916</v>
      </c>
      <c r="C47">
        <v>1414</v>
      </c>
      <c r="D47">
        <v>1422304</v>
      </c>
      <c r="E47">
        <v>18831168</v>
      </c>
      <c r="F47">
        <v>6508280</v>
      </c>
      <c r="G47">
        <v>6519280</v>
      </c>
      <c r="H47">
        <v>8994</v>
      </c>
      <c r="I47">
        <v>26152</v>
      </c>
      <c r="J47">
        <f>projjava_matrixdeterminant[[#This Row],[runtime_end]]-projjava_matrixdeterminant[[#This Row],[runtime_start]]</f>
        <v>17408864</v>
      </c>
      <c r="K47">
        <f>projjava_matrixdeterminant[[#This Row],[native_end]]-projjava_matrixdeterminant[[#This Row],[native_start]]</f>
        <v>11000</v>
      </c>
      <c r="L47">
        <f>projjava_matrixdeterminant[[#This Row],[pss_end]]-projjava_matrixdeterminant[[#This Row],[pss_start]]</f>
        <v>17158</v>
      </c>
    </row>
    <row r="48" spans="1:12" x14ac:dyDescent="0.3">
      <c r="A48">
        <v>46</v>
      </c>
      <c r="B48">
        <v>24058</v>
      </c>
      <c r="C48">
        <v>1412</v>
      </c>
      <c r="D48">
        <v>1438552</v>
      </c>
      <c r="E48">
        <v>18470832</v>
      </c>
      <c r="F48">
        <v>6508120</v>
      </c>
      <c r="G48">
        <v>6519632</v>
      </c>
      <c r="H48">
        <v>8982</v>
      </c>
      <c r="I48">
        <v>25804</v>
      </c>
      <c r="J48">
        <f>projjava_matrixdeterminant[[#This Row],[runtime_end]]-projjava_matrixdeterminant[[#This Row],[runtime_start]]</f>
        <v>17032280</v>
      </c>
      <c r="K48">
        <f>projjava_matrixdeterminant[[#This Row],[native_end]]-projjava_matrixdeterminant[[#This Row],[native_start]]</f>
        <v>11512</v>
      </c>
      <c r="L48">
        <f>projjava_matrixdeterminant[[#This Row],[pss_end]]-projjava_matrixdeterminant[[#This Row],[pss_start]]</f>
        <v>16822</v>
      </c>
    </row>
    <row r="49" spans="1:12" x14ac:dyDescent="0.3">
      <c r="A49">
        <v>47</v>
      </c>
      <c r="B49">
        <v>24196</v>
      </c>
      <c r="C49">
        <v>1447</v>
      </c>
      <c r="D49">
        <v>1422168</v>
      </c>
      <c r="E49">
        <v>19339184</v>
      </c>
      <c r="F49">
        <v>6508216</v>
      </c>
      <c r="G49">
        <v>6520016</v>
      </c>
      <c r="H49">
        <v>8986</v>
      </c>
      <c r="I49">
        <v>26640</v>
      </c>
      <c r="J49">
        <f>projjava_matrixdeterminant[[#This Row],[runtime_end]]-projjava_matrixdeterminant[[#This Row],[runtime_start]]</f>
        <v>17917016</v>
      </c>
      <c r="K49">
        <f>projjava_matrixdeterminant[[#This Row],[native_end]]-projjava_matrixdeterminant[[#This Row],[native_start]]</f>
        <v>11800</v>
      </c>
      <c r="L49">
        <f>projjava_matrixdeterminant[[#This Row],[pss_end]]-projjava_matrixdeterminant[[#This Row],[pss_start]]</f>
        <v>17654</v>
      </c>
    </row>
    <row r="50" spans="1:12" x14ac:dyDescent="0.3">
      <c r="A50">
        <v>48</v>
      </c>
      <c r="B50">
        <v>24382</v>
      </c>
      <c r="C50">
        <v>1418</v>
      </c>
      <c r="D50">
        <v>1422168</v>
      </c>
      <c r="E50">
        <v>18552752</v>
      </c>
      <c r="F50">
        <v>6508120</v>
      </c>
      <c r="G50">
        <v>6519888</v>
      </c>
      <c r="H50">
        <v>8947</v>
      </c>
      <c r="I50">
        <v>25839</v>
      </c>
      <c r="J50">
        <f>projjava_matrixdeterminant[[#This Row],[runtime_end]]-projjava_matrixdeterminant[[#This Row],[runtime_start]]</f>
        <v>17130584</v>
      </c>
      <c r="K50">
        <f>projjava_matrixdeterminant[[#This Row],[native_end]]-projjava_matrixdeterminant[[#This Row],[native_start]]</f>
        <v>11768</v>
      </c>
      <c r="L50">
        <f>projjava_matrixdeterminant[[#This Row],[pss_end]]-projjava_matrixdeterminant[[#This Row],[pss_start]]</f>
        <v>16892</v>
      </c>
    </row>
    <row r="51" spans="1:12" x14ac:dyDescent="0.3">
      <c r="A51">
        <v>49</v>
      </c>
      <c r="B51">
        <v>24544</v>
      </c>
      <c r="C51">
        <v>1404</v>
      </c>
      <c r="D51">
        <v>1438552</v>
      </c>
      <c r="E51">
        <v>19420848</v>
      </c>
      <c r="F51">
        <v>6508120</v>
      </c>
      <c r="G51">
        <v>6519232</v>
      </c>
      <c r="H51">
        <v>8971</v>
      </c>
      <c r="I51">
        <v>26699</v>
      </c>
      <c r="J51">
        <f>projjava_matrixdeterminant[[#This Row],[runtime_end]]-projjava_matrixdeterminant[[#This Row],[runtime_start]]</f>
        <v>17982296</v>
      </c>
      <c r="K51">
        <f>projjava_matrixdeterminant[[#This Row],[native_end]]-projjava_matrixdeterminant[[#This Row],[native_start]]</f>
        <v>11112</v>
      </c>
      <c r="L51">
        <f>projjava_matrixdeterminant[[#This Row],[pss_end]]-projjava_matrixdeterminant[[#This Row],[pss_start]]</f>
        <v>17728</v>
      </c>
    </row>
    <row r="52" spans="1:12" x14ac:dyDescent="0.3">
      <c r="A52">
        <v>50</v>
      </c>
      <c r="B52">
        <v>24684</v>
      </c>
      <c r="C52">
        <v>1447</v>
      </c>
      <c r="D52">
        <v>1422304</v>
      </c>
      <c r="E52">
        <v>19371976</v>
      </c>
      <c r="F52">
        <v>6508280</v>
      </c>
      <c r="G52">
        <v>6519536</v>
      </c>
      <c r="H52">
        <v>8978</v>
      </c>
      <c r="I52">
        <v>26651</v>
      </c>
      <c r="J52">
        <f>projjava_matrixdeterminant[[#This Row],[runtime_end]]-projjava_matrixdeterminant[[#This Row],[runtime_start]]</f>
        <v>17949672</v>
      </c>
      <c r="K52">
        <f>projjava_matrixdeterminant[[#This Row],[native_end]]-projjava_matrixdeterminant[[#This Row],[native_start]]</f>
        <v>11256</v>
      </c>
      <c r="L52">
        <f>projjava_matrixdeterminant[[#This Row],[pss_end]]-projjava_matrixdeterminant[[#This Row],[pss_start]]</f>
        <v>17673</v>
      </c>
    </row>
    <row r="53" spans="1:12" x14ac:dyDescent="0.3">
      <c r="A53">
        <v>51</v>
      </c>
      <c r="B53">
        <v>24749</v>
      </c>
      <c r="C53">
        <v>1401</v>
      </c>
      <c r="D53">
        <v>1422168</v>
      </c>
      <c r="E53">
        <v>18257200</v>
      </c>
      <c r="F53">
        <v>6515120</v>
      </c>
      <c r="G53">
        <v>6520216</v>
      </c>
      <c r="H53">
        <v>8978</v>
      </c>
      <c r="I53">
        <v>25563</v>
      </c>
      <c r="J53">
        <f>projjava_matrixdeterminant[[#This Row],[runtime_end]]-projjava_matrixdeterminant[[#This Row],[runtime_start]]</f>
        <v>16835032</v>
      </c>
      <c r="K53">
        <f>projjava_matrixdeterminant[[#This Row],[native_end]]-projjava_matrixdeterminant[[#This Row],[native_start]]</f>
        <v>5096</v>
      </c>
      <c r="L53">
        <f>projjava_matrixdeterminant[[#This Row],[pss_end]]-projjava_matrixdeterminant[[#This Row],[pss_start]]</f>
        <v>16585</v>
      </c>
    </row>
    <row r="54" spans="1:12" x14ac:dyDescent="0.3">
      <c r="A54">
        <v>52</v>
      </c>
      <c r="B54">
        <v>24920</v>
      </c>
      <c r="C54">
        <v>1410</v>
      </c>
      <c r="D54">
        <v>1422168</v>
      </c>
      <c r="E54">
        <v>18307016</v>
      </c>
      <c r="F54">
        <v>6508120</v>
      </c>
      <c r="G54">
        <v>6519568</v>
      </c>
      <c r="H54">
        <v>8973</v>
      </c>
      <c r="I54">
        <v>25602</v>
      </c>
      <c r="J54">
        <f>projjava_matrixdeterminant[[#This Row],[runtime_end]]-projjava_matrixdeterminant[[#This Row],[runtime_start]]</f>
        <v>16884848</v>
      </c>
      <c r="K54">
        <f>projjava_matrixdeterminant[[#This Row],[native_end]]-projjava_matrixdeterminant[[#This Row],[native_start]]</f>
        <v>11448</v>
      </c>
      <c r="L54">
        <f>projjava_matrixdeterminant[[#This Row],[pss_end]]-projjava_matrixdeterminant[[#This Row],[pss_start]]</f>
        <v>16629</v>
      </c>
    </row>
    <row r="55" spans="1:12" x14ac:dyDescent="0.3">
      <c r="A55">
        <v>53</v>
      </c>
      <c r="B55">
        <v>25067</v>
      </c>
      <c r="C55">
        <v>1437</v>
      </c>
      <c r="D55">
        <v>1422304</v>
      </c>
      <c r="E55">
        <v>19470088</v>
      </c>
      <c r="F55">
        <v>6512808</v>
      </c>
      <c r="G55">
        <v>6517824</v>
      </c>
      <c r="H55">
        <v>8973</v>
      </c>
      <c r="I55">
        <v>26734</v>
      </c>
      <c r="J55">
        <f>projjava_matrixdeterminant[[#This Row],[runtime_end]]-projjava_matrixdeterminant[[#This Row],[runtime_start]]</f>
        <v>18047784</v>
      </c>
      <c r="K55">
        <f>projjava_matrixdeterminant[[#This Row],[native_end]]-projjava_matrixdeterminant[[#This Row],[native_start]]</f>
        <v>5016</v>
      </c>
      <c r="L55">
        <f>projjava_matrixdeterminant[[#This Row],[pss_end]]-projjava_matrixdeterminant[[#This Row],[pss_start]]</f>
        <v>17761</v>
      </c>
    </row>
    <row r="56" spans="1:12" x14ac:dyDescent="0.3">
      <c r="A56">
        <v>54</v>
      </c>
      <c r="B56">
        <v>25199</v>
      </c>
      <c r="C56">
        <v>1400</v>
      </c>
      <c r="D56">
        <v>1422304</v>
      </c>
      <c r="E56">
        <v>18847800</v>
      </c>
      <c r="F56">
        <v>6508280</v>
      </c>
      <c r="G56">
        <v>6519472</v>
      </c>
      <c r="H56">
        <v>8980</v>
      </c>
      <c r="I56">
        <v>26141</v>
      </c>
      <c r="J56">
        <f>projjava_matrixdeterminant[[#This Row],[runtime_end]]-projjava_matrixdeterminant[[#This Row],[runtime_start]]</f>
        <v>17425496</v>
      </c>
      <c r="K56">
        <f>projjava_matrixdeterminant[[#This Row],[native_end]]-projjava_matrixdeterminant[[#This Row],[native_start]]</f>
        <v>11192</v>
      </c>
      <c r="L56">
        <f>projjava_matrixdeterminant[[#This Row],[pss_end]]-projjava_matrixdeterminant[[#This Row],[pss_start]]</f>
        <v>17161</v>
      </c>
    </row>
    <row r="57" spans="1:12" x14ac:dyDescent="0.3">
      <c r="A57">
        <v>55</v>
      </c>
      <c r="B57">
        <v>25335</v>
      </c>
      <c r="C57">
        <v>1446</v>
      </c>
      <c r="D57">
        <v>1422168</v>
      </c>
      <c r="E57">
        <v>19732120</v>
      </c>
      <c r="F57">
        <v>6508120</v>
      </c>
      <c r="G57">
        <v>6519376</v>
      </c>
      <c r="H57">
        <v>8972</v>
      </c>
      <c r="I57">
        <v>26989</v>
      </c>
      <c r="J57">
        <f>projjava_matrixdeterminant[[#This Row],[runtime_end]]-projjava_matrixdeterminant[[#This Row],[runtime_start]]</f>
        <v>18309952</v>
      </c>
      <c r="K57">
        <f>projjava_matrixdeterminant[[#This Row],[native_end]]-projjava_matrixdeterminant[[#This Row],[native_start]]</f>
        <v>11256</v>
      </c>
      <c r="L57">
        <f>projjava_matrixdeterminant[[#This Row],[pss_end]]-projjava_matrixdeterminant[[#This Row],[pss_start]]</f>
        <v>18017</v>
      </c>
    </row>
    <row r="58" spans="1:12" x14ac:dyDescent="0.3">
      <c r="A58">
        <v>56</v>
      </c>
      <c r="B58">
        <v>25473</v>
      </c>
      <c r="C58">
        <v>1410</v>
      </c>
      <c r="D58">
        <v>1422304</v>
      </c>
      <c r="E58">
        <v>19601488</v>
      </c>
      <c r="F58">
        <v>6509264</v>
      </c>
      <c r="G58">
        <v>6520552</v>
      </c>
      <c r="H58">
        <v>8989</v>
      </c>
      <c r="I58">
        <v>26886</v>
      </c>
      <c r="J58">
        <f>projjava_matrixdeterminant[[#This Row],[runtime_end]]-projjava_matrixdeterminant[[#This Row],[runtime_start]]</f>
        <v>18179184</v>
      </c>
      <c r="K58">
        <f>projjava_matrixdeterminant[[#This Row],[native_end]]-projjava_matrixdeterminant[[#This Row],[native_start]]</f>
        <v>11288</v>
      </c>
      <c r="L58">
        <f>projjava_matrixdeterminant[[#This Row],[pss_end]]-projjava_matrixdeterminant[[#This Row],[pss_start]]</f>
        <v>17897</v>
      </c>
    </row>
    <row r="59" spans="1:12" x14ac:dyDescent="0.3">
      <c r="A59">
        <v>57</v>
      </c>
      <c r="B59">
        <v>25623</v>
      </c>
      <c r="C59">
        <v>1434</v>
      </c>
      <c r="D59">
        <v>1422168</v>
      </c>
      <c r="E59">
        <v>19863168</v>
      </c>
      <c r="F59">
        <v>6517312</v>
      </c>
      <c r="G59">
        <v>6519312</v>
      </c>
      <c r="H59">
        <v>8976</v>
      </c>
      <c r="I59">
        <v>27129</v>
      </c>
      <c r="J59">
        <f>projjava_matrixdeterminant[[#This Row],[runtime_end]]-projjava_matrixdeterminant[[#This Row],[runtime_start]]</f>
        <v>18441000</v>
      </c>
      <c r="K59">
        <f>projjava_matrixdeterminant[[#This Row],[native_end]]-projjava_matrixdeterminant[[#This Row],[native_start]]</f>
        <v>2000</v>
      </c>
      <c r="L59">
        <f>projjava_matrixdeterminant[[#This Row],[pss_end]]-projjava_matrixdeterminant[[#This Row],[pss_start]]</f>
        <v>18153</v>
      </c>
    </row>
    <row r="60" spans="1:12" x14ac:dyDescent="0.3">
      <c r="A60">
        <v>58</v>
      </c>
      <c r="B60">
        <v>25760</v>
      </c>
      <c r="C60">
        <v>1404</v>
      </c>
      <c r="D60">
        <v>1422168</v>
      </c>
      <c r="E60">
        <v>18110296</v>
      </c>
      <c r="F60">
        <v>6508360</v>
      </c>
      <c r="G60">
        <v>6519616</v>
      </c>
      <c r="H60">
        <v>8981</v>
      </c>
      <c r="I60">
        <v>25410</v>
      </c>
      <c r="J60">
        <f>projjava_matrixdeterminant[[#This Row],[runtime_end]]-projjava_matrixdeterminant[[#This Row],[runtime_start]]</f>
        <v>16688128</v>
      </c>
      <c r="K60">
        <f>projjava_matrixdeterminant[[#This Row],[native_end]]-projjava_matrixdeterminant[[#This Row],[native_start]]</f>
        <v>11256</v>
      </c>
      <c r="L60">
        <f>projjava_matrixdeterminant[[#This Row],[pss_end]]-projjava_matrixdeterminant[[#This Row],[pss_start]]</f>
        <v>16429</v>
      </c>
    </row>
    <row r="61" spans="1:12" x14ac:dyDescent="0.3">
      <c r="A61">
        <v>59</v>
      </c>
      <c r="B61">
        <v>25899</v>
      </c>
      <c r="C61">
        <v>1423</v>
      </c>
      <c r="D61">
        <v>1422168</v>
      </c>
      <c r="E61">
        <v>19076736</v>
      </c>
      <c r="F61">
        <v>6508248</v>
      </c>
      <c r="G61">
        <v>6519728</v>
      </c>
      <c r="H61">
        <v>8976</v>
      </c>
      <c r="I61">
        <v>26353</v>
      </c>
      <c r="J61">
        <f>projjava_matrixdeterminant[[#This Row],[runtime_end]]-projjava_matrixdeterminant[[#This Row],[runtime_start]]</f>
        <v>17654568</v>
      </c>
      <c r="K61">
        <f>projjava_matrixdeterminant[[#This Row],[native_end]]-projjava_matrixdeterminant[[#This Row],[native_start]]</f>
        <v>11480</v>
      </c>
      <c r="L61">
        <f>projjava_matrixdeterminant[[#This Row],[pss_end]]-projjava_matrixdeterminant[[#This Row],[pss_start]]</f>
        <v>17377</v>
      </c>
    </row>
    <row r="62" spans="1:12" x14ac:dyDescent="0.3">
      <c r="A62">
        <v>60</v>
      </c>
      <c r="B62">
        <v>26020</v>
      </c>
      <c r="C62">
        <v>1408</v>
      </c>
      <c r="D62">
        <v>1455160</v>
      </c>
      <c r="E62">
        <v>18192344</v>
      </c>
      <c r="F62">
        <v>6506792</v>
      </c>
      <c r="G62">
        <v>6517648</v>
      </c>
      <c r="H62">
        <v>8984</v>
      </c>
      <c r="I62">
        <v>25501</v>
      </c>
      <c r="J62">
        <f>projjava_matrixdeterminant[[#This Row],[runtime_end]]-projjava_matrixdeterminant[[#This Row],[runtime_start]]</f>
        <v>16737184</v>
      </c>
      <c r="K62">
        <f>projjava_matrixdeterminant[[#This Row],[native_end]]-projjava_matrixdeterminant[[#This Row],[native_start]]</f>
        <v>10856</v>
      </c>
      <c r="L62">
        <f>projjava_matrixdeterminant[[#This Row],[pss_end]]-projjava_matrixdeterminant[[#This Row],[pss_start]]</f>
        <v>16517</v>
      </c>
    </row>
    <row r="63" spans="1:12" x14ac:dyDescent="0.3">
      <c r="A63">
        <v>61</v>
      </c>
      <c r="B63">
        <v>26169</v>
      </c>
      <c r="C63">
        <v>1412</v>
      </c>
      <c r="D63">
        <v>1422168</v>
      </c>
      <c r="E63">
        <v>18534488</v>
      </c>
      <c r="F63">
        <v>6508120</v>
      </c>
      <c r="G63">
        <v>6519472</v>
      </c>
      <c r="H63">
        <v>8972</v>
      </c>
      <c r="I63">
        <v>25821</v>
      </c>
      <c r="J63">
        <f>projjava_matrixdeterminant[[#This Row],[runtime_end]]-projjava_matrixdeterminant[[#This Row],[runtime_start]]</f>
        <v>17112320</v>
      </c>
      <c r="K63">
        <f>projjava_matrixdeterminant[[#This Row],[native_end]]-projjava_matrixdeterminant[[#This Row],[native_start]]</f>
        <v>11352</v>
      </c>
      <c r="L63">
        <f>projjava_matrixdeterminant[[#This Row],[pss_end]]-projjava_matrixdeterminant[[#This Row],[pss_start]]</f>
        <v>16849</v>
      </c>
    </row>
    <row r="64" spans="1:12" x14ac:dyDescent="0.3">
      <c r="A64">
        <v>62</v>
      </c>
      <c r="B64">
        <v>26361</v>
      </c>
      <c r="C64">
        <v>1458</v>
      </c>
      <c r="D64">
        <v>1422168</v>
      </c>
      <c r="E64">
        <v>18782152</v>
      </c>
      <c r="F64">
        <v>6508344</v>
      </c>
      <c r="G64">
        <v>6519408</v>
      </c>
      <c r="H64">
        <v>8976</v>
      </c>
      <c r="I64">
        <v>26069</v>
      </c>
      <c r="J64">
        <f>projjava_matrixdeterminant[[#This Row],[runtime_end]]-projjava_matrixdeterminant[[#This Row],[runtime_start]]</f>
        <v>17359984</v>
      </c>
      <c r="K64">
        <f>projjava_matrixdeterminant[[#This Row],[native_end]]-projjava_matrixdeterminant[[#This Row],[native_start]]</f>
        <v>11064</v>
      </c>
      <c r="L64">
        <f>projjava_matrixdeterminant[[#This Row],[pss_end]]-projjava_matrixdeterminant[[#This Row],[pss_start]]</f>
        <v>17093</v>
      </c>
    </row>
    <row r="65" spans="1:12" x14ac:dyDescent="0.3">
      <c r="A65">
        <v>63</v>
      </c>
      <c r="B65">
        <v>26514</v>
      </c>
      <c r="C65">
        <v>1412</v>
      </c>
      <c r="D65">
        <v>1438552</v>
      </c>
      <c r="E65">
        <v>19371584</v>
      </c>
      <c r="F65">
        <v>6508248</v>
      </c>
      <c r="G65">
        <v>6519392</v>
      </c>
      <c r="H65">
        <v>8976</v>
      </c>
      <c r="I65">
        <v>26653</v>
      </c>
      <c r="J65">
        <f>projjava_matrixdeterminant[[#This Row],[runtime_end]]-projjava_matrixdeterminant[[#This Row],[runtime_start]]</f>
        <v>17933032</v>
      </c>
      <c r="K65">
        <f>projjava_matrixdeterminant[[#This Row],[native_end]]-projjava_matrixdeterminant[[#This Row],[native_start]]</f>
        <v>11144</v>
      </c>
      <c r="L65">
        <f>projjava_matrixdeterminant[[#This Row],[pss_end]]-projjava_matrixdeterminant[[#This Row],[pss_start]]</f>
        <v>17677</v>
      </c>
    </row>
    <row r="66" spans="1:12" x14ac:dyDescent="0.3">
      <c r="A66">
        <v>64</v>
      </c>
      <c r="B66">
        <v>26739</v>
      </c>
      <c r="C66">
        <v>1455</v>
      </c>
      <c r="D66">
        <v>1438552</v>
      </c>
      <c r="E66">
        <v>19027736</v>
      </c>
      <c r="F66">
        <v>6508248</v>
      </c>
      <c r="G66">
        <v>6522504</v>
      </c>
      <c r="H66">
        <v>8978</v>
      </c>
      <c r="I66">
        <v>26321</v>
      </c>
      <c r="J66">
        <f>projjava_matrixdeterminant[[#This Row],[runtime_end]]-projjava_matrixdeterminant[[#This Row],[runtime_start]]</f>
        <v>17589184</v>
      </c>
      <c r="K66">
        <f>projjava_matrixdeterminant[[#This Row],[native_end]]-projjava_matrixdeterminant[[#This Row],[native_start]]</f>
        <v>14256</v>
      </c>
      <c r="L66">
        <f>projjava_matrixdeterminant[[#This Row],[pss_end]]-projjava_matrixdeterminant[[#This Row],[pss_start]]</f>
        <v>17343</v>
      </c>
    </row>
    <row r="67" spans="1:12" x14ac:dyDescent="0.3">
      <c r="A67">
        <v>65</v>
      </c>
      <c r="B67">
        <v>26919</v>
      </c>
      <c r="C67">
        <v>1399</v>
      </c>
      <c r="D67">
        <v>1422168</v>
      </c>
      <c r="E67">
        <v>20977560</v>
      </c>
      <c r="F67">
        <v>6509104</v>
      </c>
      <c r="G67">
        <v>6520296</v>
      </c>
      <c r="H67">
        <v>8987</v>
      </c>
      <c r="I67">
        <v>28236</v>
      </c>
      <c r="J67">
        <f>projjava_matrixdeterminant[[#This Row],[runtime_end]]-projjava_matrixdeterminant[[#This Row],[runtime_start]]</f>
        <v>19555392</v>
      </c>
      <c r="K67">
        <f>projjava_matrixdeterminant[[#This Row],[native_end]]-projjava_matrixdeterminant[[#This Row],[native_start]]</f>
        <v>11192</v>
      </c>
      <c r="L67">
        <f>projjava_matrixdeterminant[[#This Row],[pss_end]]-projjava_matrixdeterminant[[#This Row],[pss_start]]</f>
        <v>19249</v>
      </c>
    </row>
    <row r="68" spans="1:12" x14ac:dyDescent="0.3">
      <c r="A68">
        <v>66</v>
      </c>
      <c r="B68">
        <v>27067</v>
      </c>
      <c r="C68">
        <v>1399</v>
      </c>
      <c r="D68">
        <v>1422168</v>
      </c>
      <c r="E68">
        <v>18716592</v>
      </c>
      <c r="F68">
        <v>6508248</v>
      </c>
      <c r="G68">
        <v>6519472</v>
      </c>
      <c r="H68">
        <v>8976</v>
      </c>
      <c r="I68">
        <v>26009</v>
      </c>
      <c r="J68">
        <f>projjava_matrixdeterminant[[#This Row],[runtime_end]]-projjava_matrixdeterminant[[#This Row],[runtime_start]]</f>
        <v>17294424</v>
      </c>
      <c r="K68">
        <f>projjava_matrixdeterminant[[#This Row],[native_end]]-projjava_matrixdeterminant[[#This Row],[native_start]]</f>
        <v>11224</v>
      </c>
      <c r="L68">
        <f>projjava_matrixdeterminant[[#This Row],[pss_end]]-projjava_matrixdeterminant[[#This Row],[pss_start]]</f>
        <v>17033</v>
      </c>
    </row>
    <row r="69" spans="1:12" x14ac:dyDescent="0.3">
      <c r="A69">
        <v>67</v>
      </c>
      <c r="B69">
        <v>27204</v>
      </c>
      <c r="C69">
        <v>1414</v>
      </c>
      <c r="D69">
        <v>1422304</v>
      </c>
      <c r="E69">
        <v>19125936</v>
      </c>
      <c r="F69">
        <v>6508408</v>
      </c>
      <c r="G69">
        <v>6519632</v>
      </c>
      <c r="H69">
        <v>8988</v>
      </c>
      <c r="I69">
        <v>26409</v>
      </c>
      <c r="J69">
        <f>projjava_matrixdeterminant[[#This Row],[runtime_end]]-projjava_matrixdeterminant[[#This Row],[runtime_start]]</f>
        <v>17703632</v>
      </c>
      <c r="K69">
        <f>projjava_matrixdeterminant[[#This Row],[native_end]]-projjava_matrixdeterminant[[#This Row],[native_start]]</f>
        <v>11224</v>
      </c>
      <c r="L69">
        <f>projjava_matrixdeterminant[[#This Row],[pss_end]]-projjava_matrixdeterminant[[#This Row],[pss_start]]</f>
        <v>17421</v>
      </c>
    </row>
    <row r="70" spans="1:12" x14ac:dyDescent="0.3">
      <c r="A70">
        <v>68</v>
      </c>
      <c r="B70">
        <v>27344</v>
      </c>
      <c r="C70">
        <v>1453</v>
      </c>
      <c r="D70">
        <v>1422304</v>
      </c>
      <c r="E70">
        <v>17963040</v>
      </c>
      <c r="F70">
        <v>6508408</v>
      </c>
      <c r="G70">
        <v>6519792</v>
      </c>
      <c r="H70">
        <v>8986</v>
      </c>
      <c r="I70">
        <v>25275</v>
      </c>
      <c r="J70">
        <f>projjava_matrixdeterminant[[#This Row],[runtime_end]]-projjava_matrixdeterminant[[#This Row],[runtime_start]]</f>
        <v>16540736</v>
      </c>
      <c r="K70">
        <f>projjava_matrixdeterminant[[#This Row],[native_end]]-projjava_matrixdeterminant[[#This Row],[native_start]]</f>
        <v>11384</v>
      </c>
      <c r="L70">
        <f>projjava_matrixdeterminant[[#This Row],[pss_end]]-projjava_matrixdeterminant[[#This Row],[pss_start]]</f>
        <v>16289</v>
      </c>
    </row>
    <row r="71" spans="1:12" x14ac:dyDescent="0.3">
      <c r="A71">
        <v>69</v>
      </c>
      <c r="B71">
        <v>27474</v>
      </c>
      <c r="C71">
        <v>1403</v>
      </c>
      <c r="D71">
        <v>1422304</v>
      </c>
      <c r="E71">
        <v>18552776</v>
      </c>
      <c r="F71">
        <v>6508520</v>
      </c>
      <c r="G71">
        <v>6519552</v>
      </c>
      <c r="H71">
        <v>8993</v>
      </c>
      <c r="I71">
        <v>25858</v>
      </c>
      <c r="J71">
        <f>projjava_matrixdeterminant[[#This Row],[runtime_end]]-projjava_matrixdeterminant[[#This Row],[runtime_start]]</f>
        <v>17130472</v>
      </c>
      <c r="K71">
        <f>projjava_matrixdeterminant[[#This Row],[native_end]]-projjava_matrixdeterminant[[#This Row],[native_start]]</f>
        <v>11032</v>
      </c>
      <c r="L71">
        <f>projjava_matrixdeterminant[[#This Row],[pss_end]]-projjava_matrixdeterminant[[#This Row],[pss_start]]</f>
        <v>16865</v>
      </c>
    </row>
    <row r="72" spans="1:12" x14ac:dyDescent="0.3">
      <c r="A72">
        <v>70</v>
      </c>
      <c r="B72">
        <v>27587</v>
      </c>
      <c r="C72">
        <v>1421</v>
      </c>
      <c r="D72">
        <v>1422168</v>
      </c>
      <c r="E72">
        <v>19027080</v>
      </c>
      <c r="F72">
        <v>6508248</v>
      </c>
      <c r="G72">
        <v>6519408</v>
      </c>
      <c r="H72">
        <v>8980</v>
      </c>
      <c r="I72">
        <v>26325</v>
      </c>
      <c r="J72">
        <f>projjava_matrixdeterminant[[#This Row],[runtime_end]]-projjava_matrixdeterminant[[#This Row],[runtime_start]]</f>
        <v>17604912</v>
      </c>
      <c r="K72">
        <f>projjava_matrixdeterminant[[#This Row],[native_end]]-projjava_matrixdeterminant[[#This Row],[native_start]]</f>
        <v>11160</v>
      </c>
      <c r="L72">
        <f>projjava_matrixdeterminant[[#This Row],[pss_end]]-projjava_matrixdeterminant[[#This Row],[pss_start]]</f>
        <v>17345</v>
      </c>
    </row>
    <row r="73" spans="1:12" x14ac:dyDescent="0.3">
      <c r="A73">
        <v>71</v>
      </c>
      <c r="B73">
        <v>27727</v>
      </c>
      <c r="C73">
        <v>1409</v>
      </c>
      <c r="D73">
        <v>1438688</v>
      </c>
      <c r="E73">
        <v>18405424</v>
      </c>
      <c r="F73">
        <v>6508408</v>
      </c>
      <c r="G73">
        <v>6522808</v>
      </c>
      <c r="H73">
        <v>8988</v>
      </c>
      <c r="I73">
        <v>25739</v>
      </c>
      <c r="J73">
        <f>projjava_matrixdeterminant[[#This Row],[runtime_end]]-projjava_matrixdeterminant[[#This Row],[runtime_start]]</f>
        <v>16966736</v>
      </c>
      <c r="K73">
        <f>projjava_matrixdeterminant[[#This Row],[native_end]]-projjava_matrixdeterminant[[#This Row],[native_start]]</f>
        <v>14400</v>
      </c>
      <c r="L73">
        <f>projjava_matrixdeterminant[[#This Row],[pss_end]]-projjava_matrixdeterminant[[#This Row],[pss_start]]</f>
        <v>16751</v>
      </c>
    </row>
    <row r="74" spans="1:12" x14ac:dyDescent="0.3">
      <c r="A74">
        <v>72</v>
      </c>
      <c r="B74">
        <v>27859</v>
      </c>
      <c r="C74">
        <v>1402</v>
      </c>
      <c r="D74">
        <v>1422168</v>
      </c>
      <c r="E74">
        <v>18503600</v>
      </c>
      <c r="F74">
        <v>6508248</v>
      </c>
      <c r="G74">
        <v>6519376</v>
      </c>
      <c r="H74">
        <v>8984</v>
      </c>
      <c r="I74">
        <v>25817</v>
      </c>
      <c r="J74">
        <f>projjava_matrixdeterminant[[#This Row],[runtime_end]]-projjava_matrixdeterminant[[#This Row],[runtime_start]]</f>
        <v>17081432</v>
      </c>
      <c r="K74">
        <f>projjava_matrixdeterminant[[#This Row],[native_end]]-projjava_matrixdeterminant[[#This Row],[native_start]]</f>
        <v>11128</v>
      </c>
      <c r="L74">
        <f>projjava_matrixdeterminant[[#This Row],[pss_end]]-projjava_matrixdeterminant[[#This Row],[pss_start]]</f>
        <v>16833</v>
      </c>
    </row>
    <row r="75" spans="1:12" x14ac:dyDescent="0.3">
      <c r="A75">
        <v>73</v>
      </c>
      <c r="B75">
        <v>27998</v>
      </c>
      <c r="C75">
        <v>1415</v>
      </c>
      <c r="D75">
        <v>1422168</v>
      </c>
      <c r="E75">
        <v>18487240</v>
      </c>
      <c r="F75">
        <v>6508248</v>
      </c>
      <c r="G75">
        <v>6519472</v>
      </c>
      <c r="H75">
        <v>8984</v>
      </c>
      <c r="I75">
        <v>25805</v>
      </c>
      <c r="J75">
        <f>projjava_matrixdeterminant[[#This Row],[runtime_end]]-projjava_matrixdeterminant[[#This Row],[runtime_start]]</f>
        <v>17065072</v>
      </c>
      <c r="K75">
        <f>projjava_matrixdeterminant[[#This Row],[native_end]]-projjava_matrixdeterminant[[#This Row],[native_start]]</f>
        <v>11224</v>
      </c>
      <c r="L75">
        <f>projjava_matrixdeterminant[[#This Row],[pss_end]]-projjava_matrixdeterminant[[#This Row],[pss_start]]</f>
        <v>16821</v>
      </c>
    </row>
    <row r="76" spans="1:12" x14ac:dyDescent="0.3">
      <c r="A76">
        <v>74</v>
      </c>
      <c r="B76">
        <v>28134</v>
      </c>
      <c r="C76">
        <v>1434</v>
      </c>
      <c r="D76">
        <v>1422168</v>
      </c>
      <c r="E76">
        <v>20469264</v>
      </c>
      <c r="F76">
        <v>6508248</v>
      </c>
      <c r="G76">
        <v>6519344</v>
      </c>
      <c r="H76">
        <v>8984</v>
      </c>
      <c r="I76">
        <v>27745</v>
      </c>
      <c r="J76">
        <f>projjava_matrixdeterminant[[#This Row],[runtime_end]]-projjava_matrixdeterminant[[#This Row],[runtime_start]]</f>
        <v>19047096</v>
      </c>
      <c r="K76">
        <f>projjava_matrixdeterminant[[#This Row],[native_end]]-projjava_matrixdeterminant[[#This Row],[native_start]]</f>
        <v>11096</v>
      </c>
      <c r="L76">
        <f>projjava_matrixdeterminant[[#This Row],[pss_end]]-projjava_matrixdeterminant[[#This Row],[pss_start]]</f>
        <v>18761</v>
      </c>
    </row>
    <row r="77" spans="1:12" x14ac:dyDescent="0.3">
      <c r="A77">
        <v>75</v>
      </c>
      <c r="B77">
        <v>28273</v>
      </c>
      <c r="C77">
        <v>1415</v>
      </c>
      <c r="D77">
        <v>1422304</v>
      </c>
      <c r="E77">
        <v>18601840</v>
      </c>
      <c r="F77">
        <v>6506632</v>
      </c>
      <c r="G77">
        <v>6517664</v>
      </c>
      <c r="H77">
        <v>8974</v>
      </c>
      <c r="I77">
        <v>25895</v>
      </c>
      <c r="J77">
        <f>projjava_matrixdeterminant[[#This Row],[runtime_end]]-projjava_matrixdeterminant[[#This Row],[runtime_start]]</f>
        <v>17179536</v>
      </c>
      <c r="K77">
        <f>projjava_matrixdeterminant[[#This Row],[native_end]]-projjava_matrixdeterminant[[#This Row],[native_start]]</f>
        <v>11032</v>
      </c>
      <c r="L77">
        <f>projjava_matrixdeterminant[[#This Row],[pss_end]]-projjava_matrixdeterminant[[#This Row],[pss_start]]</f>
        <v>16921</v>
      </c>
    </row>
    <row r="78" spans="1:12" x14ac:dyDescent="0.3">
      <c r="A78">
        <v>76</v>
      </c>
      <c r="B78">
        <v>28408</v>
      </c>
      <c r="C78">
        <v>1405</v>
      </c>
      <c r="D78">
        <v>1422168</v>
      </c>
      <c r="E78">
        <v>18994864</v>
      </c>
      <c r="F78">
        <v>6508248</v>
      </c>
      <c r="G78">
        <v>6519472</v>
      </c>
      <c r="H78">
        <v>8984</v>
      </c>
      <c r="I78">
        <v>26305</v>
      </c>
      <c r="J78">
        <f>projjava_matrixdeterminant[[#This Row],[runtime_end]]-projjava_matrixdeterminant[[#This Row],[runtime_start]]</f>
        <v>17572696</v>
      </c>
      <c r="K78">
        <f>projjava_matrixdeterminant[[#This Row],[native_end]]-projjava_matrixdeterminant[[#This Row],[native_start]]</f>
        <v>11224</v>
      </c>
      <c r="L78">
        <f>projjava_matrixdeterminant[[#This Row],[pss_end]]-projjava_matrixdeterminant[[#This Row],[pss_start]]</f>
        <v>17321</v>
      </c>
    </row>
    <row r="79" spans="1:12" x14ac:dyDescent="0.3">
      <c r="A79">
        <v>77</v>
      </c>
      <c r="B79">
        <v>28547</v>
      </c>
      <c r="C79">
        <v>1394</v>
      </c>
      <c r="D79">
        <v>1422168</v>
      </c>
      <c r="E79">
        <v>18700208</v>
      </c>
      <c r="F79">
        <v>6514576</v>
      </c>
      <c r="G79">
        <v>6515728</v>
      </c>
      <c r="H79">
        <v>8966</v>
      </c>
      <c r="I79">
        <v>25995</v>
      </c>
      <c r="J79">
        <f>projjava_matrixdeterminant[[#This Row],[runtime_end]]-projjava_matrixdeterminant[[#This Row],[runtime_start]]</f>
        <v>17278040</v>
      </c>
      <c r="K79">
        <f>projjava_matrixdeterminant[[#This Row],[native_end]]-projjava_matrixdeterminant[[#This Row],[native_start]]</f>
        <v>1152</v>
      </c>
      <c r="L79">
        <f>projjava_matrixdeterminant[[#This Row],[pss_end]]-projjava_matrixdeterminant[[#This Row],[pss_start]]</f>
        <v>17029</v>
      </c>
    </row>
    <row r="80" spans="1:12" x14ac:dyDescent="0.3">
      <c r="A80">
        <v>78</v>
      </c>
      <c r="B80">
        <v>28689</v>
      </c>
      <c r="C80">
        <v>1436</v>
      </c>
      <c r="D80">
        <v>1422304</v>
      </c>
      <c r="E80">
        <v>18552520</v>
      </c>
      <c r="F80">
        <v>6508408</v>
      </c>
      <c r="G80">
        <v>6519600</v>
      </c>
      <c r="H80">
        <v>8996</v>
      </c>
      <c r="I80">
        <v>25881</v>
      </c>
      <c r="J80">
        <f>projjava_matrixdeterminant[[#This Row],[runtime_end]]-projjava_matrixdeterminant[[#This Row],[runtime_start]]</f>
        <v>17130216</v>
      </c>
      <c r="K80">
        <f>projjava_matrixdeterminant[[#This Row],[native_end]]-projjava_matrixdeterminant[[#This Row],[native_start]]</f>
        <v>11192</v>
      </c>
      <c r="L80">
        <f>projjava_matrixdeterminant[[#This Row],[pss_end]]-projjava_matrixdeterminant[[#This Row],[pss_start]]</f>
        <v>16885</v>
      </c>
    </row>
    <row r="81" spans="1:12" x14ac:dyDescent="0.3">
      <c r="A81">
        <v>79</v>
      </c>
      <c r="B81">
        <v>28826</v>
      </c>
      <c r="C81">
        <v>1442</v>
      </c>
      <c r="D81">
        <v>1422168</v>
      </c>
      <c r="E81">
        <v>18503656</v>
      </c>
      <c r="F81">
        <v>6508248</v>
      </c>
      <c r="G81">
        <v>6522760</v>
      </c>
      <c r="H81">
        <v>8988</v>
      </c>
      <c r="I81">
        <v>25835</v>
      </c>
      <c r="J81">
        <f>projjava_matrixdeterminant[[#This Row],[runtime_end]]-projjava_matrixdeterminant[[#This Row],[runtime_start]]</f>
        <v>17081488</v>
      </c>
      <c r="K81">
        <f>projjava_matrixdeterminant[[#This Row],[native_end]]-projjava_matrixdeterminant[[#This Row],[native_start]]</f>
        <v>14512</v>
      </c>
      <c r="L81">
        <f>projjava_matrixdeterminant[[#This Row],[pss_end]]-projjava_matrixdeterminant[[#This Row],[pss_start]]</f>
        <v>16847</v>
      </c>
    </row>
    <row r="82" spans="1:12" x14ac:dyDescent="0.3">
      <c r="A82">
        <v>80</v>
      </c>
      <c r="B82">
        <v>28888</v>
      </c>
      <c r="C82">
        <v>1437</v>
      </c>
      <c r="D82">
        <v>1422168</v>
      </c>
      <c r="E82">
        <v>20846208</v>
      </c>
      <c r="F82">
        <v>6517016</v>
      </c>
      <c r="G82">
        <v>6519376</v>
      </c>
      <c r="H82">
        <v>8988</v>
      </c>
      <c r="I82">
        <v>28105</v>
      </c>
      <c r="J82">
        <f>projjava_matrixdeterminant[[#This Row],[runtime_end]]-projjava_matrixdeterminant[[#This Row],[runtime_start]]</f>
        <v>19424040</v>
      </c>
      <c r="K82">
        <f>projjava_matrixdeterminant[[#This Row],[native_end]]-projjava_matrixdeterminant[[#This Row],[native_start]]</f>
        <v>2360</v>
      </c>
      <c r="L82">
        <f>projjava_matrixdeterminant[[#This Row],[pss_end]]-projjava_matrixdeterminant[[#This Row],[pss_start]]</f>
        <v>19117</v>
      </c>
    </row>
    <row r="83" spans="1:12" x14ac:dyDescent="0.3">
      <c r="A83">
        <v>81</v>
      </c>
      <c r="B83">
        <v>29024</v>
      </c>
      <c r="C83">
        <v>1441</v>
      </c>
      <c r="D83">
        <v>1422168</v>
      </c>
      <c r="E83">
        <v>19093312</v>
      </c>
      <c r="F83">
        <v>6508248</v>
      </c>
      <c r="G83">
        <v>6519440</v>
      </c>
      <c r="H83">
        <v>8984</v>
      </c>
      <c r="I83">
        <v>26397</v>
      </c>
      <c r="J83">
        <f>projjava_matrixdeterminant[[#This Row],[runtime_end]]-projjava_matrixdeterminant[[#This Row],[runtime_start]]</f>
        <v>17671144</v>
      </c>
      <c r="K83">
        <f>projjava_matrixdeterminant[[#This Row],[native_end]]-projjava_matrixdeterminant[[#This Row],[native_start]]</f>
        <v>11192</v>
      </c>
      <c r="L83">
        <f>projjava_matrixdeterminant[[#This Row],[pss_end]]-projjava_matrixdeterminant[[#This Row],[pss_start]]</f>
        <v>17413</v>
      </c>
    </row>
    <row r="84" spans="1:12" x14ac:dyDescent="0.3">
      <c r="A84">
        <v>82</v>
      </c>
      <c r="B84">
        <v>29163</v>
      </c>
      <c r="C84">
        <v>1407</v>
      </c>
      <c r="D84">
        <v>1438552</v>
      </c>
      <c r="E84">
        <v>19027752</v>
      </c>
      <c r="F84">
        <v>6508248</v>
      </c>
      <c r="G84">
        <v>6519472</v>
      </c>
      <c r="H84">
        <v>8988</v>
      </c>
      <c r="I84">
        <v>26333</v>
      </c>
      <c r="J84">
        <f>projjava_matrixdeterminant[[#This Row],[runtime_end]]-projjava_matrixdeterminant[[#This Row],[runtime_start]]</f>
        <v>17589200</v>
      </c>
      <c r="K84">
        <f>projjava_matrixdeterminant[[#This Row],[native_end]]-projjava_matrixdeterminant[[#This Row],[native_start]]</f>
        <v>11224</v>
      </c>
      <c r="L84">
        <f>projjava_matrixdeterminant[[#This Row],[pss_end]]-projjava_matrixdeterminant[[#This Row],[pss_start]]</f>
        <v>17345</v>
      </c>
    </row>
    <row r="85" spans="1:12" x14ac:dyDescent="0.3">
      <c r="A85">
        <v>83</v>
      </c>
      <c r="B85">
        <v>29299</v>
      </c>
      <c r="C85">
        <v>1406</v>
      </c>
      <c r="D85">
        <v>1422168</v>
      </c>
      <c r="E85">
        <v>18143040</v>
      </c>
      <c r="F85">
        <v>6517016</v>
      </c>
      <c r="G85">
        <v>6519504</v>
      </c>
      <c r="H85">
        <v>8980</v>
      </c>
      <c r="I85">
        <v>25473</v>
      </c>
      <c r="J85">
        <f>projjava_matrixdeterminant[[#This Row],[runtime_end]]-projjava_matrixdeterminant[[#This Row],[runtime_start]]</f>
        <v>16720872</v>
      </c>
      <c r="K85">
        <f>projjava_matrixdeterminant[[#This Row],[native_end]]-projjava_matrixdeterminant[[#This Row],[native_start]]</f>
        <v>2488</v>
      </c>
      <c r="L85">
        <f>projjava_matrixdeterminant[[#This Row],[pss_end]]-projjava_matrixdeterminant[[#This Row],[pss_start]]</f>
        <v>16493</v>
      </c>
    </row>
    <row r="86" spans="1:12" x14ac:dyDescent="0.3">
      <c r="A86">
        <v>84</v>
      </c>
      <c r="B86">
        <v>29435</v>
      </c>
      <c r="C86">
        <v>1430</v>
      </c>
      <c r="D86">
        <v>1422304</v>
      </c>
      <c r="E86">
        <v>19060704</v>
      </c>
      <c r="F86">
        <v>6508408</v>
      </c>
      <c r="G86">
        <v>6519632</v>
      </c>
      <c r="H86">
        <v>8996</v>
      </c>
      <c r="I86">
        <v>26377</v>
      </c>
      <c r="J86">
        <f>projjava_matrixdeterminant[[#This Row],[runtime_end]]-projjava_matrixdeterminant[[#This Row],[runtime_start]]</f>
        <v>17638400</v>
      </c>
      <c r="K86">
        <f>projjava_matrixdeterminant[[#This Row],[native_end]]-projjava_matrixdeterminant[[#This Row],[native_start]]</f>
        <v>11224</v>
      </c>
      <c r="L86">
        <f>projjava_matrixdeterminant[[#This Row],[pss_end]]-projjava_matrixdeterminant[[#This Row],[pss_start]]</f>
        <v>17381</v>
      </c>
    </row>
    <row r="87" spans="1:12" x14ac:dyDescent="0.3">
      <c r="A87">
        <v>85</v>
      </c>
      <c r="B87">
        <v>29572</v>
      </c>
      <c r="C87">
        <v>1419</v>
      </c>
      <c r="D87">
        <v>1438688</v>
      </c>
      <c r="E87">
        <v>18241456</v>
      </c>
      <c r="F87">
        <v>6508520</v>
      </c>
      <c r="G87">
        <v>6519664</v>
      </c>
      <c r="H87">
        <v>9003</v>
      </c>
      <c r="I87">
        <v>25560</v>
      </c>
      <c r="J87">
        <f>projjava_matrixdeterminant[[#This Row],[runtime_end]]-projjava_matrixdeterminant[[#This Row],[runtime_start]]</f>
        <v>16802768</v>
      </c>
      <c r="K87">
        <f>projjava_matrixdeterminant[[#This Row],[native_end]]-projjava_matrixdeterminant[[#This Row],[native_start]]</f>
        <v>11144</v>
      </c>
      <c r="L87">
        <f>projjava_matrixdeterminant[[#This Row],[pss_end]]-projjava_matrixdeterminant[[#This Row],[pss_start]]</f>
        <v>16557</v>
      </c>
    </row>
    <row r="88" spans="1:12" x14ac:dyDescent="0.3">
      <c r="A88">
        <v>86</v>
      </c>
      <c r="B88">
        <v>29709</v>
      </c>
      <c r="C88">
        <v>1462</v>
      </c>
      <c r="D88">
        <v>1422168</v>
      </c>
      <c r="E88">
        <v>18192280</v>
      </c>
      <c r="F88">
        <v>6514376</v>
      </c>
      <c r="G88">
        <v>6519696</v>
      </c>
      <c r="H88">
        <v>8991</v>
      </c>
      <c r="I88">
        <v>25516</v>
      </c>
      <c r="J88">
        <f>projjava_matrixdeterminant[[#This Row],[runtime_end]]-projjava_matrixdeterminant[[#This Row],[runtime_start]]</f>
        <v>16770112</v>
      </c>
      <c r="K88">
        <f>projjava_matrixdeterminant[[#This Row],[native_end]]-projjava_matrixdeterminant[[#This Row],[native_start]]</f>
        <v>5320</v>
      </c>
      <c r="L88">
        <f>projjava_matrixdeterminant[[#This Row],[pss_end]]-projjava_matrixdeterminant[[#This Row],[pss_start]]</f>
        <v>16525</v>
      </c>
    </row>
    <row r="89" spans="1:12" x14ac:dyDescent="0.3">
      <c r="A89">
        <v>87</v>
      </c>
      <c r="B89">
        <v>29845</v>
      </c>
      <c r="C89">
        <v>1435</v>
      </c>
      <c r="D89">
        <v>1422168</v>
      </c>
      <c r="E89">
        <v>20223896</v>
      </c>
      <c r="F89">
        <v>6508248</v>
      </c>
      <c r="G89">
        <v>6519408</v>
      </c>
      <c r="H89">
        <v>8995</v>
      </c>
      <c r="I89">
        <v>27492</v>
      </c>
      <c r="J89">
        <f>projjava_matrixdeterminant[[#This Row],[runtime_end]]-projjava_matrixdeterminant[[#This Row],[runtime_start]]</f>
        <v>18801728</v>
      </c>
      <c r="K89">
        <f>projjava_matrixdeterminant[[#This Row],[native_end]]-projjava_matrixdeterminant[[#This Row],[native_start]]</f>
        <v>11160</v>
      </c>
      <c r="L89">
        <f>projjava_matrixdeterminant[[#This Row],[pss_end]]-projjava_matrixdeterminant[[#This Row],[pss_start]]</f>
        <v>18497</v>
      </c>
    </row>
    <row r="90" spans="1:12" x14ac:dyDescent="0.3">
      <c r="A90">
        <v>88</v>
      </c>
      <c r="B90">
        <v>29979</v>
      </c>
      <c r="C90">
        <v>1408</v>
      </c>
      <c r="D90">
        <v>1422304</v>
      </c>
      <c r="E90">
        <v>18470968</v>
      </c>
      <c r="F90">
        <v>6508408</v>
      </c>
      <c r="G90">
        <v>6519792</v>
      </c>
      <c r="H90">
        <v>9003</v>
      </c>
      <c r="I90">
        <v>25796</v>
      </c>
      <c r="J90">
        <f>projjava_matrixdeterminant[[#This Row],[runtime_end]]-projjava_matrixdeterminant[[#This Row],[runtime_start]]</f>
        <v>17048664</v>
      </c>
      <c r="K90">
        <f>projjava_matrixdeterminant[[#This Row],[native_end]]-projjava_matrixdeterminant[[#This Row],[native_start]]</f>
        <v>11384</v>
      </c>
      <c r="L90">
        <f>projjava_matrixdeterminant[[#This Row],[pss_end]]-projjava_matrixdeterminant[[#This Row],[pss_start]]</f>
        <v>16793</v>
      </c>
    </row>
    <row r="91" spans="1:12" x14ac:dyDescent="0.3">
      <c r="A91">
        <v>89</v>
      </c>
      <c r="B91">
        <v>30114</v>
      </c>
      <c r="C91">
        <v>1438</v>
      </c>
      <c r="D91">
        <v>1422304</v>
      </c>
      <c r="E91">
        <v>19109664</v>
      </c>
      <c r="F91">
        <v>6517600</v>
      </c>
      <c r="G91">
        <v>6519632</v>
      </c>
      <c r="H91">
        <v>8999</v>
      </c>
      <c r="I91">
        <v>26424</v>
      </c>
      <c r="J91">
        <f>projjava_matrixdeterminant[[#This Row],[runtime_end]]-projjava_matrixdeterminant[[#This Row],[runtime_start]]</f>
        <v>17687360</v>
      </c>
      <c r="K91">
        <f>projjava_matrixdeterminant[[#This Row],[native_end]]-projjava_matrixdeterminant[[#This Row],[native_start]]</f>
        <v>2032</v>
      </c>
      <c r="L91">
        <f>projjava_matrixdeterminant[[#This Row],[pss_end]]-projjava_matrixdeterminant[[#This Row],[pss_start]]</f>
        <v>17425</v>
      </c>
    </row>
    <row r="92" spans="1:12" x14ac:dyDescent="0.3">
      <c r="A92">
        <v>90</v>
      </c>
      <c r="B92">
        <v>30248</v>
      </c>
      <c r="C92">
        <v>1451</v>
      </c>
      <c r="D92">
        <v>1422168</v>
      </c>
      <c r="E92">
        <v>19355680</v>
      </c>
      <c r="F92">
        <v>6508648</v>
      </c>
      <c r="G92">
        <v>6519504</v>
      </c>
      <c r="H92">
        <v>8995</v>
      </c>
      <c r="I92">
        <v>26656</v>
      </c>
      <c r="J92">
        <f>projjava_matrixdeterminant[[#This Row],[runtime_end]]-projjava_matrixdeterminant[[#This Row],[runtime_start]]</f>
        <v>17933512</v>
      </c>
      <c r="K92">
        <f>projjava_matrixdeterminant[[#This Row],[native_end]]-projjava_matrixdeterminant[[#This Row],[native_start]]</f>
        <v>10856</v>
      </c>
      <c r="L92">
        <f>projjava_matrixdeterminant[[#This Row],[pss_end]]-projjava_matrixdeterminant[[#This Row],[pss_start]]</f>
        <v>17661</v>
      </c>
    </row>
    <row r="93" spans="1:12" x14ac:dyDescent="0.3">
      <c r="A93">
        <v>91</v>
      </c>
      <c r="B93">
        <v>30383</v>
      </c>
      <c r="C93">
        <v>1416</v>
      </c>
      <c r="D93">
        <v>1422168</v>
      </c>
      <c r="E93">
        <v>19027864</v>
      </c>
      <c r="F93">
        <v>6506472</v>
      </c>
      <c r="G93">
        <v>6517440</v>
      </c>
      <c r="H93">
        <v>8977</v>
      </c>
      <c r="I93">
        <v>26310</v>
      </c>
      <c r="J93">
        <f>projjava_matrixdeterminant[[#This Row],[runtime_end]]-projjava_matrixdeterminant[[#This Row],[runtime_start]]</f>
        <v>17605696</v>
      </c>
      <c r="K93">
        <f>projjava_matrixdeterminant[[#This Row],[native_end]]-projjava_matrixdeterminant[[#This Row],[native_start]]</f>
        <v>10968</v>
      </c>
      <c r="L93">
        <f>projjava_matrixdeterminant[[#This Row],[pss_end]]-projjava_matrixdeterminant[[#This Row],[pss_start]]</f>
        <v>17333</v>
      </c>
    </row>
    <row r="94" spans="1:12" x14ac:dyDescent="0.3">
      <c r="A94">
        <v>92</v>
      </c>
      <c r="B94">
        <v>30521</v>
      </c>
      <c r="C94">
        <v>1404</v>
      </c>
      <c r="D94">
        <v>1422168</v>
      </c>
      <c r="E94">
        <v>18667048</v>
      </c>
      <c r="F94">
        <v>6508248</v>
      </c>
      <c r="G94">
        <v>6519408</v>
      </c>
      <c r="H94">
        <v>8987</v>
      </c>
      <c r="I94">
        <v>25976</v>
      </c>
      <c r="J94">
        <f>projjava_matrixdeterminant[[#This Row],[runtime_end]]-projjava_matrixdeterminant[[#This Row],[runtime_start]]</f>
        <v>17244880</v>
      </c>
      <c r="K94">
        <f>projjava_matrixdeterminant[[#This Row],[native_end]]-projjava_matrixdeterminant[[#This Row],[native_start]]</f>
        <v>11160</v>
      </c>
      <c r="L94">
        <f>projjava_matrixdeterminant[[#This Row],[pss_end]]-projjava_matrixdeterminant[[#This Row],[pss_start]]</f>
        <v>16989</v>
      </c>
    </row>
    <row r="95" spans="1:12" x14ac:dyDescent="0.3">
      <c r="A95">
        <v>93</v>
      </c>
      <c r="B95">
        <v>30656</v>
      </c>
      <c r="C95">
        <v>1430</v>
      </c>
      <c r="D95">
        <v>1422304</v>
      </c>
      <c r="E95">
        <v>19797960</v>
      </c>
      <c r="F95">
        <v>6508520</v>
      </c>
      <c r="G95">
        <v>6519632</v>
      </c>
      <c r="H95">
        <v>9003</v>
      </c>
      <c r="I95">
        <v>27084</v>
      </c>
      <c r="J95">
        <f>projjava_matrixdeterminant[[#This Row],[runtime_end]]-projjava_matrixdeterminant[[#This Row],[runtime_start]]</f>
        <v>18375656</v>
      </c>
      <c r="K95">
        <f>projjava_matrixdeterminant[[#This Row],[native_end]]-projjava_matrixdeterminant[[#This Row],[native_start]]</f>
        <v>11112</v>
      </c>
      <c r="L95">
        <f>projjava_matrixdeterminant[[#This Row],[pss_end]]-projjava_matrixdeterminant[[#This Row],[pss_start]]</f>
        <v>18081</v>
      </c>
    </row>
    <row r="96" spans="1:12" x14ac:dyDescent="0.3">
      <c r="A96">
        <v>94</v>
      </c>
      <c r="B96">
        <v>30793</v>
      </c>
      <c r="C96">
        <v>1405</v>
      </c>
      <c r="D96">
        <v>1422168</v>
      </c>
      <c r="E96">
        <v>19027864</v>
      </c>
      <c r="F96">
        <v>6508248</v>
      </c>
      <c r="G96">
        <v>6519952</v>
      </c>
      <c r="H96">
        <v>8993</v>
      </c>
      <c r="I96">
        <v>26334</v>
      </c>
      <c r="J96">
        <f>projjava_matrixdeterminant[[#This Row],[runtime_end]]-projjava_matrixdeterminant[[#This Row],[runtime_start]]</f>
        <v>17605696</v>
      </c>
      <c r="K96">
        <f>projjava_matrixdeterminant[[#This Row],[native_end]]-projjava_matrixdeterminant[[#This Row],[native_start]]</f>
        <v>11704</v>
      </c>
      <c r="L96">
        <f>projjava_matrixdeterminant[[#This Row],[pss_end]]-projjava_matrixdeterminant[[#This Row],[pss_start]]</f>
        <v>17341</v>
      </c>
    </row>
    <row r="97" spans="1:12" x14ac:dyDescent="0.3">
      <c r="A97">
        <v>95</v>
      </c>
      <c r="B97">
        <v>30942</v>
      </c>
      <c r="C97">
        <v>1400</v>
      </c>
      <c r="D97">
        <v>1422304</v>
      </c>
      <c r="E97">
        <v>19093560</v>
      </c>
      <c r="F97">
        <v>6507616</v>
      </c>
      <c r="G97">
        <v>6518616</v>
      </c>
      <c r="H97">
        <v>9000</v>
      </c>
      <c r="I97">
        <v>26381</v>
      </c>
      <c r="J97">
        <f>projjava_matrixdeterminant[[#This Row],[runtime_end]]-projjava_matrixdeterminant[[#This Row],[runtime_start]]</f>
        <v>17671256</v>
      </c>
      <c r="K97">
        <f>projjava_matrixdeterminant[[#This Row],[native_end]]-projjava_matrixdeterminant[[#This Row],[native_start]]</f>
        <v>11000</v>
      </c>
      <c r="L97">
        <f>projjava_matrixdeterminant[[#This Row],[pss_end]]-projjava_matrixdeterminant[[#This Row],[pss_start]]</f>
        <v>17381</v>
      </c>
    </row>
    <row r="98" spans="1:12" x14ac:dyDescent="0.3">
      <c r="A98">
        <v>96</v>
      </c>
      <c r="B98">
        <v>31083</v>
      </c>
      <c r="C98">
        <v>1431</v>
      </c>
      <c r="D98">
        <v>1422304</v>
      </c>
      <c r="E98">
        <v>19110024</v>
      </c>
      <c r="F98">
        <v>6508808</v>
      </c>
      <c r="G98">
        <v>6522472</v>
      </c>
      <c r="H98">
        <v>9003</v>
      </c>
      <c r="I98">
        <v>26430</v>
      </c>
      <c r="J98">
        <f>projjava_matrixdeterminant[[#This Row],[runtime_end]]-projjava_matrixdeterminant[[#This Row],[runtime_start]]</f>
        <v>17687720</v>
      </c>
      <c r="K98">
        <f>projjava_matrixdeterminant[[#This Row],[native_end]]-projjava_matrixdeterminant[[#This Row],[native_start]]</f>
        <v>13664</v>
      </c>
      <c r="L98">
        <f>projjava_matrixdeterminant[[#This Row],[pss_end]]-projjava_matrixdeterminant[[#This Row],[pss_start]]</f>
        <v>17427</v>
      </c>
    </row>
    <row r="99" spans="1:12" x14ac:dyDescent="0.3">
      <c r="A99">
        <v>97</v>
      </c>
      <c r="B99">
        <v>31218</v>
      </c>
      <c r="C99">
        <v>1393</v>
      </c>
      <c r="D99">
        <v>1422168</v>
      </c>
      <c r="E99">
        <v>18618312</v>
      </c>
      <c r="F99">
        <v>6508248</v>
      </c>
      <c r="G99">
        <v>6519440</v>
      </c>
      <c r="H99">
        <v>8995</v>
      </c>
      <c r="I99">
        <v>25940</v>
      </c>
      <c r="J99">
        <f>projjava_matrixdeterminant[[#This Row],[runtime_end]]-projjava_matrixdeterminant[[#This Row],[runtime_start]]</f>
        <v>17196144</v>
      </c>
      <c r="K99">
        <f>projjava_matrixdeterminant[[#This Row],[native_end]]-projjava_matrixdeterminant[[#This Row],[native_start]]</f>
        <v>11192</v>
      </c>
      <c r="L99">
        <f>projjava_matrixdeterminant[[#This Row],[pss_end]]-projjava_matrixdeterminant[[#This Row],[pss_start]]</f>
        <v>16945</v>
      </c>
    </row>
    <row r="100" spans="1:12" x14ac:dyDescent="0.3">
      <c r="A100">
        <v>98</v>
      </c>
      <c r="B100">
        <v>31325</v>
      </c>
      <c r="C100">
        <v>1421</v>
      </c>
      <c r="D100">
        <v>1422168</v>
      </c>
      <c r="E100">
        <v>20813240</v>
      </c>
      <c r="F100">
        <v>6508248</v>
      </c>
      <c r="G100">
        <v>6519408</v>
      </c>
      <c r="H100">
        <v>8999</v>
      </c>
      <c r="I100">
        <v>28084</v>
      </c>
      <c r="J100">
        <f>projjava_matrixdeterminant[[#This Row],[runtime_end]]-projjava_matrixdeterminant[[#This Row],[runtime_start]]</f>
        <v>19391072</v>
      </c>
      <c r="K100">
        <f>projjava_matrixdeterminant[[#This Row],[native_end]]-projjava_matrixdeterminant[[#This Row],[native_start]]</f>
        <v>11160</v>
      </c>
      <c r="L100">
        <f>projjava_matrixdeterminant[[#This Row],[pss_end]]-projjava_matrixdeterminant[[#This Row],[pss_start]]</f>
        <v>19085</v>
      </c>
    </row>
    <row r="101" spans="1:12" x14ac:dyDescent="0.3">
      <c r="A101">
        <v>99</v>
      </c>
      <c r="B101">
        <v>31387</v>
      </c>
      <c r="C101">
        <v>1438</v>
      </c>
      <c r="D101">
        <v>1438552</v>
      </c>
      <c r="E101">
        <v>20698000</v>
      </c>
      <c r="F101">
        <v>6508248</v>
      </c>
      <c r="G101">
        <v>6519696</v>
      </c>
      <c r="H101">
        <v>8995</v>
      </c>
      <c r="I101">
        <v>27956</v>
      </c>
      <c r="J101">
        <f>projjava_matrixdeterminant[[#This Row],[runtime_end]]-projjava_matrixdeterminant[[#This Row],[runtime_start]]</f>
        <v>19259448</v>
      </c>
      <c r="K101">
        <f>projjava_matrixdeterminant[[#This Row],[native_end]]-projjava_matrixdeterminant[[#This Row],[native_start]]</f>
        <v>11448</v>
      </c>
      <c r="L101">
        <f>projjava_matrixdeterminant[[#This Row],[pss_end]]-projjava_matrixdeterminant[[#This Row],[pss_start]]</f>
        <v>18961</v>
      </c>
    </row>
    <row r="102" spans="1:12" x14ac:dyDescent="0.3">
      <c r="A102">
        <v>100</v>
      </c>
      <c r="B102">
        <v>31529</v>
      </c>
      <c r="C102">
        <v>1403</v>
      </c>
      <c r="D102">
        <v>1422168</v>
      </c>
      <c r="E102">
        <v>18536448</v>
      </c>
      <c r="F102">
        <v>6508248</v>
      </c>
      <c r="G102">
        <v>6522504</v>
      </c>
      <c r="H102">
        <v>8997</v>
      </c>
      <c r="I102">
        <v>25872</v>
      </c>
      <c r="J102">
        <f>projjava_matrixdeterminant[[#This Row],[runtime_end]]-projjava_matrixdeterminant[[#This Row],[runtime_start]]</f>
        <v>17114280</v>
      </c>
      <c r="K102">
        <f>projjava_matrixdeterminant[[#This Row],[native_end]]-projjava_matrixdeterminant[[#This Row],[native_start]]</f>
        <v>14256</v>
      </c>
      <c r="L102">
        <f>projjava_matrixdeterminant[[#This Row],[pss_end]]-projjava_matrixdeterminant[[#This Row],[pss_start]]</f>
        <v>16875</v>
      </c>
    </row>
    <row r="103" spans="1:12" x14ac:dyDescent="0.3">
      <c r="A103">
        <v>101</v>
      </c>
      <c r="B103">
        <v>31669</v>
      </c>
      <c r="C103">
        <v>1438</v>
      </c>
      <c r="D103">
        <v>1422304</v>
      </c>
      <c r="E103">
        <v>18815136</v>
      </c>
      <c r="F103">
        <v>6508408</v>
      </c>
      <c r="G103">
        <v>6522504</v>
      </c>
      <c r="H103">
        <v>9013</v>
      </c>
      <c r="I103">
        <v>26144</v>
      </c>
      <c r="J103">
        <f>projjava_matrixdeterminant[[#This Row],[runtime_end]]-projjava_matrixdeterminant[[#This Row],[runtime_start]]</f>
        <v>17392832</v>
      </c>
      <c r="K103">
        <f>projjava_matrixdeterminant[[#This Row],[native_end]]-projjava_matrixdeterminant[[#This Row],[native_start]]</f>
        <v>14096</v>
      </c>
      <c r="L103">
        <f>projjava_matrixdeterminant[[#This Row],[pss_end]]-projjava_matrixdeterminant[[#This Row],[pss_start]]</f>
        <v>17131</v>
      </c>
    </row>
    <row r="104" spans="1:12" x14ac:dyDescent="0.3">
      <c r="A104">
        <v>102</v>
      </c>
      <c r="B104">
        <v>31768</v>
      </c>
      <c r="C104">
        <v>1415</v>
      </c>
      <c r="D104">
        <v>1422304</v>
      </c>
      <c r="E104">
        <v>18978808</v>
      </c>
      <c r="F104">
        <v>6508408</v>
      </c>
      <c r="G104">
        <v>6519728</v>
      </c>
      <c r="H104">
        <v>9005</v>
      </c>
      <c r="I104">
        <v>26298</v>
      </c>
      <c r="J104">
        <f>projjava_matrixdeterminant[[#This Row],[runtime_end]]-projjava_matrixdeterminant[[#This Row],[runtime_start]]</f>
        <v>17556504</v>
      </c>
      <c r="K104">
        <f>projjava_matrixdeterminant[[#This Row],[native_end]]-projjava_matrixdeterminant[[#This Row],[native_start]]</f>
        <v>11320</v>
      </c>
      <c r="L104">
        <f>projjava_matrixdeterminant[[#This Row],[pss_end]]-projjava_matrixdeterminant[[#This Row],[pss_start]]</f>
        <v>17293</v>
      </c>
    </row>
    <row r="105" spans="1:12" x14ac:dyDescent="0.3">
      <c r="A105">
        <v>103</v>
      </c>
      <c r="B105">
        <v>31927</v>
      </c>
      <c r="C105">
        <v>1405</v>
      </c>
      <c r="D105">
        <v>1438552</v>
      </c>
      <c r="E105">
        <v>18486936</v>
      </c>
      <c r="F105">
        <v>6508504</v>
      </c>
      <c r="G105">
        <v>6519424</v>
      </c>
      <c r="H105">
        <v>8997</v>
      </c>
      <c r="I105">
        <v>25801</v>
      </c>
      <c r="J105">
        <f>projjava_matrixdeterminant[[#This Row],[runtime_end]]-projjava_matrixdeterminant[[#This Row],[runtime_start]]</f>
        <v>17048384</v>
      </c>
      <c r="K105">
        <f>projjava_matrixdeterminant[[#This Row],[native_end]]-projjava_matrixdeterminant[[#This Row],[native_start]]</f>
        <v>10920</v>
      </c>
      <c r="L105">
        <f>projjava_matrixdeterminant[[#This Row],[pss_end]]-projjava_matrixdeterminant[[#This Row],[pss_start]]</f>
        <v>16804</v>
      </c>
    </row>
    <row r="106" spans="1:12" x14ac:dyDescent="0.3">
      <c r="A106">
        <v>104</v>
      </c>
      <c r="B106">
        <v>32070</v>
      </c>
      <c r="C106">
        <v>1396</v>
      </c>
      <c r="D106">
        <v>1422304</v>
      </c>
      <c r="E106">
        <v>18815032</v>
      </c>
      <c r="F106">
        <v>6508440</v>
      </c>
      <c r="G106">
        <v>6519696</v>
      </c>
      <c r="H106">
        <v>9005</v>
      </c>
      <c r="I106">
        <v>26125</v>
      </c>
      <c r="J106">
        <f>projjava_matrixdeterminant[[#This Row],[runtime_end]]-projjava_matrixdeterminant[[#This Row],[runtime_start]]</f>
        <v>17392728</v>
      </c>
      <c r="K106">
        <f>projjava_matrixdeterminant[[#This Row],[native_end]]-projjava_matrixdeterminant[[#This Row],[native_start]]</f>
        <v>11256</v>
      </c>
      <c r="L106">
        <f>projjava_matrixdeterminant[[#This Row],[pss_end]]-projjava_matrixdeterminant[[#This Row],[pss_start]]</f>
        <v>17120</v>
      </c>
    </row>
    <row r="107" spans="1:12" x14ac:dyDescent="0.3">
      <c r="A107">
        <v>105</v>
      </c>
      <c r="B107">
        <v>32206</v>
      </c>
      <c r="C107">
        <v>1400</v>
      </c>
      <c r="D107">
        <v>1422304</v>
      </c>
      <c r="E107">
        <v>19093008</v>
      </c>
      <c r="F107">
        <v>6508664</v>
      </c>
      <c r="G107">
        <v>6520496</v>
      </c>
      <c r="H107">
        <v>9005</v>
      </c>
      <c r="I107">
        <v>26389</v>
      </c>
      <c r="J107">
        <f>projjava_matrixdeterminant[[#This Row],[runtime_end]]-projjava_matrixdeterminant[[#This Row],[runtime_start]]</f>
        <v>17670704</v>
      </c>
      <c r="K107">
        <f>projjava_matrixdeterminant[[#This Row],[native_end]]-projjava_matrixdeterminant[[#This Row],[native_start]]</f>
        <v>11832</v>
      </c>
      <c r="L107">
        <f>projjava_matrixdeterminant[[#This Row],[pss_end]]-projjava_matrixdeterminant[[#This Row],[pss_start]]</f>
        <v>17384</v>
      </c>
    </row>
    <row r="108" spans="1:12" x14ac:dyDescent="0.3">
      <c r="A108">
        <v>106</v>
      </c>
      <c r="B108">
        <v>32343</v>
      </c>
      <c r="C108">
        <v>1439</v>
      </c>
      <c r="D108">
        <v>1438552</v>
      </c>
      <c r="E108">
        <v>19470000</v>
      </c>
      <c r="F108">
        <v>6508248</v>
      </c>
      <c r="G108">
        <v>6519424</v>
      </c>
      <c r="H108">
        <v>8997</v>
      </c>
      <c r="I108">
        <v>26761</v>
      </c>
      <c r="J108">
        <f>projjava_matrixdeterminant[[#This Row],[runtime_end]]-projjava_matrixdeterminant[[#This Row],[runtime_start]]</f>
        <v>18031448</v>
      </c>
      <c r="K108">
        <f>projjava_matrixdeterminant[[#This Row],[native_end]]-projjava_matrixdeterminant[[#This Row],[native_start]]</f>
        <v>11176</v>
      </c>
      <c r="L108">
        <f>projjava_matrixdeterminant[[#This Row],[pss_end]]-projjava_matrixdeterminant[[#This Row],[pss_start]]</f>
        <v>17764</v>
      </c>
    </row>
    <row r="109" spans="1:12" x14ac:dyDescent="0.3">
      <c r="A109">
        <v>107</v>
      </c>
      <c r="B109">
        <v>32479</v>
      </c>
      <c r="C109">
        <v>1408</v>
      </c>
      <c r="D109">
        <v>1422168</v>
      </c>
      <c r="E109">
        <v>18175920</v>
      </c>
      <c r="F109">
        <v>6517016</v>
      </c>
      <c r="G109">
        <v>6519424</v>
      </c>
      <c r="H109">
        <v>8995</v>
      </c>
      <c r="I109">
        <v>25503</v>
      </c>
      <c r="J109">
        <f>projjava_matrixdeterminant[[#This Row],[runtime_end]]-projjava_matrixdeterminant[[#This Row],[runtime_start]]</f>
        <v>16753752</v>
      </c>
      <c r="K109">
        <f>projjava_matrixdeterminant[[#This Row],[native_end]]-projjava_matrixdeterminant[[#This Row],[native_start]]</f>
        <v>2408</v>
      </c>
      <c r="L109">
        <f>projjava_matrixdeterminant[[#This Row],[pss_end]]-projjava_matrixdeterminant[[#This Row],[pss_start]]</f>
        <v>16508</v>
      </c>
    </row>
    <row r="110" spans="1:12" x14ac:dyDescent="0.3">
      <c r="A110">
        <v>108</v>
      </c>
      <c r="B110">
        <v>32611</v>
      </c>
      <c r="C110">
        <v>1408</v>
      </c>
      <c r="D110">
        <v>1422168</v>
      </c>
      <c r="E110">
        <v>18487216</v>
      </c>
      <c r="F110">
        <v>6515664</v>
      </c>
      <c r="G110">
        <v>6517952</v>
      </c>
      <c r="H110">
        <v>8987</v>
      </c>
      <c r="I110">
        <v>25775</v>
      </c>
      <c r="J110">
        <f>projjava_matrixdeterminant[[#This Row],[runtime_end]]-projjava_matrixdeterminant[[#This Row],[runtime_start]]</f>
        <v>17065048</v>
      </c>
      <c r="K110">
        <f>projjava_matrixdeterminant[[#This Row],[native_end]]-projjava_matrixdeterminant[[#This Row],[native_start]]</f>
        <v>2288</v>
      </c>
      <c r="L110">
        <f>projjava_matrixdeterminant[[#This Row],[pss_end]]-projjava_matrixdeterminant[[#This Row],[pss_start]]</f>
        <v>16788</v>
      </c>
    </row>
    <row r="111" spans="1:12" x14ac:dyDescent="0.3">
      <c r="A111">
        <v>109</v>
      </c>
      <c r="B111">
        <v>32698</v>
      </c>
      <c r="C111">
        <v>1459</v>
      </c>
      <c r="D111">
        <v>1422304</v>
      </c>
      <c r="E111">
        <v>18339808</v>
      </c>
      <c r="F111">
        <v>6509392</v>
      </c>
      <c r="G111">
        <v>6523680</v>
      </c>
      <c r="H111">
        <v>9012</v>
      </c>
      <c r="I111">
        <v>25690</v>
      </c>
      <c r="J111">
        <f>projjava_matrixdeterminant[[#This Row],[runtime_end]]-projjava_matrixdeterminant[[#This Row],[runtime_start]]</f>
        <v>16917504</v>
      </c>
      <c r="K111">
        <f>projjava_matrixdeterminant[[#This Row],[native_end]]-projjava_matrixdeterminant[[#This Row],[native_start]]</f>
        <v>14288</v>
      </c>
      <c r="L111">
        <f>projjava_matrixdeterminant[[#This Row],[pss_end]]-projjava_matrixdeterminant[[#This Row],[pss_start]]</f>
        <v>16678</v>
      </c>
    </row>
    <row r="112" spans="1:12" x14ac:dyDescent="0.3">
      <c r="A112">
        <v>110</v>
      </c>
      <c r="B112">
        <v>536</v>
      </c>
      <c r="C112">
        <v>1413</v>
      </c>
      <c r="D112">
        <v>1422168</v>
      </c>
      <c r="E112">
        <v>19699632</v>
      </c>
      <c r="F112">
        <v>6517016</v>
      </c>
      <c r="G112">
        <v>6519504</v>
      </c>
      <c r="H112">
        <v>8993</v>
      </c>
      <c r="I112">
        <v>26993</v>
      </c>
      <c r="J112">
        <f>projjava_matrixdeterminant[[#This Row],[runtime_end]]-projjava_matrixdeterminant[[#This Row],[runtime_start]]</f>
        <v>18277464</v>
      </c>
      <c r="K112">
        <f>projjava_matrixdeterminant[[#This Row],[native_end]]-projjava_matrixdeterminant[[#This Row],[native_start]]</f>
        <v>2488</v>
      </c>
      <c r="L112">
        <f>projjava_matrixdeterminant[[#This Row],[pss_end]]-projjava_matrixdeterminant[[#This Row],[pss_start]]</f>
        <v>18000</v>
      </c>
    </row>
    <row r="113" spans="1:12" x14ac:dyDescent="0.3">
      <c r="A113">
        <v>111</v>
      </c>
      <c r="B113">
        <v>1029</v>
      </c>
      <c r="C113">
        <v>1394</v>
      </c>
      <c r="D113">
        <v>1438552</v>
      </c>
      <c r="E113">
        <v>19060816</v>
      </c>
      <c r="F113">
        <v>6508248</v>
      </c>
      <c r="G113">
        <v>6519328</v>
      </c>
      <c r="H113">
        <v>8989</v>
      </c>
      <c r="I113">
        <v>26373</v>
      </c>
      <c r="J113">
        <f>projjava_matrixdeterminant[[#This Row],[runtime_end]]-projjava_matrixdeterminant[[#This Row],[runtime_start]]</f>
        <v>17622264</v>
      </c>
      <c r="K113">
        <f>projjava_matrixdeterminant[[#This Row],[native_end]]-projjava_matrixdeterminant[[#This Row],[native_start]]</f>
        <v>11080</v>
      </c>
      <c r="L113">
        <f>projjava_matrixdeterminant[[#This Row],[pss_end]]-projjava_matrixdeterminant[[#This Row],[pss_start]]</f>
        <v>17384</v>
      </c>
    </row>
    <row r="114" spans="1:12" x14ac:dyDescent="0.3">
      <c r="A114">
        <v>112</v>
      </c>
      <c r="B114">
        <v>1377</v>
      </c>
      <c r="C114">
        <v>1395</v>
      </c>
      <c r="D114">
        <v>1422168</v>
      </c>
      <c r="E114">
        <v>19437464</v>
      </c>
      <c r="F114">
        <v>6508248</v>
      </c>
      <c r="G114">
        <v>6519472</v>
      </c>
      <c r="H114">
        <v>8997</v>
      </c>
      <c r="I114">
        <v>26729</v>
      </c>
      <c r="J114">
        <f>projjava_matrixdeterminant[[#This Row],[runtime_end]]-projjava_matrixdeterminant[[#This Row],[runtime_start]]</f>
        <v>18015296</v>
      </c>
      <c r="K114">
        <f>projjava_matrixdeterminant[[#This Row],[native_end]]-projjava_matrixdeterminant[[#This Row],[native_start]]</f>
        <v>11224</v>
      </c>
      <c r="L114">
        <f>projjava_matrixdeterminant[[#This Row],[pss_end]]-projjava_matrixdeterminant[[#This Row],[pss_start]]</f>
        <v>17732</v>
      </c>
    </row>
    <row r="115" spans="1:12" x14ac:dyDescent="0.3">
      <c r="A115">
        <v>113</v>
      </c>
      <c r="B115">
        <v>1583</v>
      </c>
      <c r="C115">
        <v>1398</v>
      </c>
      <c r="D115">
        <v>1422168</v>
      </c>
      <c r="E115">
        <v>18617896</v>
      </c>
      <c r="F115">
        <v>6508248</v>
      </c>
      <c r="G115">
        <v>6519440</v>
      </c>
      <c r="H115">
        <v>8991</v>
      </c>
      <c r="I115">
        <v>25935</v>
      </c>
      <c r="J115">
        <f>projjava_matrixdeterminant[[#This Row],[runtime_end]]-projjava_matrixdeterminant[[#This Row],[runtime_start]]</f>
        <v>17195728</v>
      </c>
      <c r="K115">
        <f>projjava_matrixdeterminant[[#This Row],[native_end]]-projjava_matrixdeterminant[[#This Row],[native_start]]</f>
        <v>11192</v>
      </c>
      <c r="L115">
        <f>projjava_matrixdeterminant[[#This Row],[pss_end]]-projjava_matrixdeterminant[[#This Row],[pss_start]]</f>
        <v>16944</v>
      </c>
    </row>
    <row r="116" spans="1:12" x14ac:dyDescent="0.3">
      <c r="A116">
        <v>114</v>
      </c>
      <c r="B116">
        <v>1901</v>
      </c>
      <c r="C116">
        <v>1409</v>
      </c>
      <c r="D116">
        <v>1422304</v>
      </c>
      <c r="E116">
        <v>18487328</v>
      </c>
      <c r="F116">
        <v>6508408</v>
      </c>
      <c r="G116">
        <v>6519632</v>
      </c>
      <c r="H116">
        <v>9001</v>
      </c>
      <c r="I116">
        <v>25809</v>
      </c>
      <c r="J116">
        <f>projjava_matrixdeterminant[[#This Row],[runtime_end]]-projjava_matrixdeterminant[[#This Row],[runtime_start]]</f>
        <v>17065024</v>
      </c>
      <c r="K116">
        <f>projjava_matrixdeterminant[[#This Row],[native_end]]-projjava_matrixdeterminant[[#This Row],[native_start]]</f>
        <v>11224</v>
      </c>
      <c r="L116">
        <f>projjava_matrixdeterminant[[#This Row],[pss_end]]-projjava_matrixdeterminant[[#This Row],[pss_start]]</f>
        <v>16808</v>
      </c>
    </row>
    <row r="117" spans="1:12" x14ac:dyDescent="0.3">
      <c r="A117">
        <v>115</v>
      </c>
      <c r="B117">
        <v>2139</v>
      </c>
      <c r="C117">
        <v>1406</v>
      </c>
      <c r="D117">
        <v>1422168</v>
      </c>
      <c r="E117">
        <v>18274248</v>
      </c>
      <c r="F117">
        <v>6508248</v>
      </c>
      <c r="G117">
        <v>6519792</v>
      </c>
      <c r="H117">
        <v>8989</v>
      </c>
      <c r="I117">
        <v>25593</v>
      </c>
      <c r="J117">
        <f>projjava_matrixdeterminant[[#This Row],[runtime_end]]-projjava_matrixdeterminant[[#This Row],[runtime_start]]</f>
        <v>16852080</v>
      </c>
      <c r="K117">
        <f>projjava_matrixdeterminant[[#This Row],[native_end]]-projjava_matrixdeterminant[[#This Row],[native_start]]</f>
        <v>11544</v>
      </c>
      <c r="L117">
        <f>projjava_matrixdeterminant[[#This Row],[pss_end]]-projjava_matrixdeterminant[[#This Row],[pss_start]]</f>
        <v>16604</v>
      </c>
    </row>
    <row r="118" spans="1:12" x14ac:dyDescent="0.3">
      <c r="A118">
        <v>116</v>
      </c>
      <c r="B118">
        <v>2368</v>
      </c>
      <c r="C118">
        <v>1440</v>
      </c>
      <c r="D118">
        <v>1438552</v>
      </c>
      <c r="E118">
        <v>18732952</v>
      </c>
      <c r="F118">
        <v>6508248</v>
      </c>
      <c r="G118">
        <v>6519568</v>
      </c>
      <c r="H118">
        <v>8991</v>
      </c>
      <c r="I118">
        <v>26051</v>
      </c>
      <c r="J118">
        <f>projjava_matrixdeterminant[[#This Row],[runtime_end]]-projjava_matrixdeterminant[[#This Row],[runtime_start]]</f>
        <v>17294400</v>
      </c>
      <c r="K118">
        <f>projjava_matrixdeterminant[[#This Row],[native_end]]-projjava_matrixdeterminant[[#This Row],[native_start]]</f>
        <v>11320</v>
      </c>
      <c r="L118">
        <f>projjava_matrixdeterminant[[#This Row],[pss_end]]-projjava_matrixdeterminant[[#This Row],[pss_start]]</f>
        <v>17060</v>
      </c>
    </row>
    <row r="119" spans="1:12" x14ac:dyDescent="0.3">
      <c r="A119">
        <v>117</v>
      </c>
      <c r="B119">
        <v>2532</v>
      </c>
      <c r="C119">
        <v>1414</v>
      </c>
      <c r="D119">
        <v>1438688</v>
      </c>
      <c r="E119">
        <v>18274248</v>
      </c>
      <c r="F119">
        <v>6506632</v>
      </c>
      <c r="G119">
        <v>6517648</v>
      </c>
      <c r="H119">
        <v>8991</v>
      </c>
      <c r="I119">
        <v>25567</v>
      </c>
      <c r="J119">
        <f>projjava_matrixdeterminant[[#This Row],[runtime_end]]-projjava_matrixdeterminant[[#This Row],[runtime_start]]</f>
        <v>16835560</v>
      </c>
      <c r="K119">
        <f>projjava_matrixdeterminant[[#This Row],[native_end]]-projjava_matrixdeterminant[[#This Row],[native_start]]</f>
        <v>11016</v>
      </c>
      <c r="L119">
        <f>projjava_matrixdeterminant[[#This Row],[pss_end]]-projjava_matrixdeterminant[[#This Row],[pss_start]]</f>
        <v>16576</v>
      </c>
    </row>
    <row r="120" spans="1:12" x14ac:dyDescent="0.3">
      <c r="A120">
        <v>118</v>
      </c>
      <c r="B120">
        <v>2698</v>
      </c>
      <c r="C120">
        <v>1462</v>
      </c>
      <c r="D120">
        <v>1422168</v>
      </c>
      <c r="E120">
        <v>18307016</v>
      </c>
      <c r="F120">
        <v>6508280</v>
      </c>
      <c r="G120">
        <v>6519424</v>
      </c>
      <c r="H120">
        <v>8993</v>
      </c>
      <c r="I120">
        <v>25629</v>
      </c>
      <c r="J120">
        <f>projjava_matrixdeterminant[[#This Row],[runtime_end]]-projjava_matrixdeterminant[[#This Row],[runtime_start]]</f>
        <v>16884848</v>
      </c>
      <c r="K120">
        <f>projjava_matrixdeterminant[[#This Row],[native_end]]-projjava_matrixdeterminant[[#This Row],[native_start]]</f>
        <v>11144</v>
      </c>
      <c r="L120">
        <f>projjava_matrixdeterminant[[#This Row],[pss_end]]-projjava_matrixdeterminant[[#This Row],[pss_start]]</f>
        <v>16636</v>
      </c>
    </row>
    <row r="121" spans="1:12" x14ac:dyDescent="0.3">
      <c r="A121">
        <v>119</v>
      </c>
      <c r="B121">
        <v>2941</v>
      </c>
      <c r="C121">
        <v>1390</v>
      </c>
      <c r="D121">
        <v>1422168</v>
      </c>
      <c r="E121">
        <v>18519704</v>
      </c>
      <c r="F121">
        <v>6508248</v>
      </c>
      <c r="G121">
        <v>6519488</v>
      </c>
      <c r="H121">
        <v>9000</v>
      </c>
      <c r="I121">
        <v>25840</v>
      </c>
      <c r="J121">
        <f>projjava_matrixdeterminant[[#This Row],[runtime_end]]-projjava_matrixdeterminant[[#This Row],[runtime_start]]</f>
        <v>17097536</v>
      </c>
      <c r="K121">
        <f>projjava_matrixdeterminant[[#This Row],[native_end]]-projjava_matrixdeterminant[[#This Row],[native_start]]</f>
        <v>11240</v>
      </c>
      <c r="L121">
        <f>projjava_matrixdeterminant[[#This Row],[pss_end]]-projjava_matrixdeterminant[[#This Row],[pss_start]]</f>
        <v>16840</v>
      </c>
    </row>
    <row r="122" spans="1:12" x14ac:dyDescent="0.3">
      <c r="A122">
        <v>120</v>
      </c>
      <c r="B122">
        <v>3101</v>
      </c>
      <c r="C122">
        <v>1427</v>
      </c>
      <c r="D122">
        <v>1422168</v>
      </c>
      <c r="E122">
        <v>18765680</v>
      </c>
      <c r="F122">
        <v>6508248</v>
      </c>
      <c r="G122">
        <v>6519504</v>
      </c>
      <c r="H122">
        <v>9000</v>
      </c>
      <c r="I122">
        <v>26076</v>
      </c>
      <c r="J122">
        <f>projjava_matrixdeterminant[[#This Row],[runtime_end]]-projjava_matrixdeterminant[[#This Row],[runtime_start]]</f>
        <v>17343512</v>
      </c>
      <c r="K122">
        <f>projjava_matrixdeterminant[[#This Row],[native_end]]-projjava_matrixdeterminant[[#This Row],[native_start]]</f>
        <v>11256</v>
      </c>
      <c r="L122">
        <f>projjava_matrixdeterminant[[#This Row],[pss_end]]-projjava_matrixdeterminant[[#This Row],[pss_start]]</f>
        <v>17076</v>
      </c>
    </row>
    <row r="123" spans="1:12" x14ac:dyDescent="0.3">
      <c r="A123">
        <v>121</v>
      </c>
      <c r="B123">
        <v>3249</v>
      </c>
      <c r="C123">
        <v>1453</v>
      </c>
      <c r="D123">
        <v>1422168</v>
      </c>
      <c r="E123">
        <v>17995672</v>
      </c>
      <c r="F123">
        <v>6508248</v>
      </c>
      <c r="G123">
        <v>6519760</v>
      </c>
      <c r="H123">
        <v>8996</v>
      </c>
      <c r="I123">
        <v>25324</v>
      </c>
      <c r="J123">
        <f>projjava_matrixdeterminant[[#This Row],[runtime_end]]-projjava_matrixdeterminant[[#This Row],[runtime_start]]</f>
        <v>16573504</v>
      </c>
      <c r="K123">
        <f>projjava_matrixdeterminant[[#This Row],[native_end]]-projjava_matrixdeterminant[[#This Row],[native_start]]</f>
        <v>11512</v>
      </c>
      <c r="L123">
        <f>projjava_matrixdeterminant[[#This Row],[pss_end]]-projjava_matrixdeterminant[[#This Row],[pss_start]]</f>
        <v>16328</v>
      </c>
    </row>
    <row r="124" spans="1:12" x14ac:dyDescent="0.3">
      <c r="A124">
        <v>122</v>
      </c>
      <c r="B124">
        <v>3458</v>
      </c>
      <c r="C124">
        <v>1411</v>
      </c>
      <c r="D124">
        <v>1422304</v>
      </c>
      <c r="E124">
        <v>18765880</v>
      </c>
      <c r="F124">
        <v>6508408</v>
      </c>
      <c r="G124">
        <v>6519440</v>
      </c>
      <c r="H124">
        <v>9008</v>
      </c>
      <c r="I124">
        <v>26084</v>
      </c>
      <c r="J124">
        <f>projjava_matrixdeterminant[[#This Row],[runtime_end]]-projjava_matrixdeterminant[[#This Row],[runtime_start]]</f>
        <v>17343576</v>
      </c>
      <c r="K124">
        <f>projjava_matrixdeterminant[[#This Row],[native_end]]-projjava_matrixdeterminant[[#This Row],[native_start]]</f>
        <v>11032</v>
      </c>
      <c r="L124">
        <f>projjava_matrixdeterminant[[#This Row],[pss_end]]-projjava_matrixdeterminant[[#This Row],[pss_start]]</f>
        <v>17076</v>
      </c>
    </row>
    <row r="125" spans="1:12" x14ac:dyDescent="0.3">
      <c r="A125">
        <v>123</v>
      </c>
      <c r="B125">
        <v>3646</v>
      </c>
      <c r="C125">
        <v>1403</v>
      </c>
      <c r="D125">
        <v>1422304</v>
      </c>
      <c r="E125">
        <v>19028000</v>
      </c>
      <c r="F125">
        <v>6508408</v>
      </c>
      <c r="G125">
        <v>6519600</v>
      </c>
      <c r="H125">
        <v>9008</v>
      </c>
      <c r="I125">
        <v>26344</v>
      </c>
      <c r="J125">
        <f>projjava_matrixdeterminant[[#This Row],[runtime_end]]-projjava_matrixdeterminant[[#This Row],[runtime_start]]</f>
        <v>17605696</v>
      </c>
      <c r="K125">
        <f>projjava_matrixdeterminant[[#This Row],[native_end]]-projjava_matrixdeterminant[[#This Row],[native_start]]</f>
        <v>11192</v>
      </c>
      <c r="L125">
        <f>projjava_matrixdeterminant[[#This Row],[pss_end]]-projjava_matrixdeterminant[[#This Row],[pss_start]]</f>
        <v>17336</v>
      </c>
    </row>
    <row r="126" spans="1:12" x14ac:dyDescent="0.3">
      <c r="A126">
        <v>124</v>
      </c>
      <c r="B126">
        <v>3807</v>
      </c>
      <c r="C126">
        <v>1437</v>
      </c>
      <c r="D126">
        <v>1422168</v>
      </c>
      <c r="E126">
        <v>19191728</v>
      </c>
      <c r="F126">
        <v>6508248</v>
      </c>
      <c r="G126">
        <v>6519584</v>
      </c>
      <c r="H126">
        <v>9000</v>
      </c>
      <c r="I126">
        <v>26497</v>
      </c>
      <c r="J126">
        <f>projjava_matrixdeterminant[[#This Row],[runtime_end]]-projjava_matrixdeterminant[[#This Row],[runtime_start]]</f>
        <v>17769560</v>
      </c>
      <c r="K126">
        <f>projjava_matrixdeterminant[[#This Row],[native_end]]-projjava_matrixdeterminant[[#This Row],[native_start]]</f>
        <v>11336</v>
      </c>
      <c r="L126">
        <f>projjava_matrixdeterminant[[#This Row],[pss_end]]-projjava_matrixdeterminant[[#This Row],[pss_start]]</f>
        <v>17497</v>
      </c>
    </row>
    <row r="127" spans="1:12" x14ac:dyDescent="0.3">
      <c r="A127">
        <v>125</v>
      </c>
      <c r="B127">
        <v>3958</v>
      </c>
      <c r="C127">
        <v>1408</v>
      </c>
      <c r="D127">
        <v>1422168</v>
      </c>
      <c r="E127">
        <v>18831256</v>
      </c>
      <c r="F127">
        <v>6508248</v>
      </c>
      <c r="G127">
        <v>6519472</v>
      </c>
      <c r="H127">
        <v>8996</v>
      </c>
      <c r="I127">
        <v>26140</v>
      </c>
      <c r="J127">
        <f>projjava_matrixdeterminant[[#This Row],[runtime_end]]-projjava_matrixdeterminant[[#This Row],[runtime_start]]</f>
        <v>17409088</v>
      </c>
      <c r="K127">
        <f>projjava_matrixdeterminant[[#This Row],[native_end]]-projjava_matrixdeterminant[[#This Row],[native_start]]</f>
        <v>11224</v>
      </c>
      <c r="L127">
        <f>projjava_matrixdeterminant[[#This Row],[pss_end]]-projjava_matrixdeterminant[[#This Row],[pss_start]]</f>
        <v>17144</v>
      </c>
    </row>
    <row r="128" spans="1:12" x14ac:dyDescent="0.3">
      <c r="A128">
        <v>126</v>
      </c>
      <c r="B128">
        <v>4063</v>
      </c>
      <c r="C128">
        <v>1468</v>
      </c>
      <c r="D128">
        <v>1422520</v>
      </c>
      <c r="E128">
        <v>19027936</v>
      </c>
      <c r="F128">
        <v>6508408</v>
      </c>
      <c r="G128">
        <v>6519824</v>
      </c>
      <c r="H128">
        <v>9004</v>
      </c>
      <c r="I128">
        <v>26336</v>
      </c>
      <c r="J128">
        <f>projjava_matrixdeterminant[[#This Row],[runtime_end]]-projjava_matrixdeterminant[[#This Row],[runtime_start]]</f>
        <v>17605416</v>
      </c>
      <c r="K128">
        <f>projjava_matrixdeterminant[[#This Row],[native_end]]-projjava_matrixdeterminant[[#This Row],[native_start]]</f>
        <v>11416</v>
      </c>
      <c r="L128">
        <f>projjava_matrixdeterminant[[#This Row],[pss_end]]-projjava_matrixdeterminant[[#This Row],[pss_start]]</f>
        <v>17332</v>
      </c>
    </row>
    <row r="129" spans="1:12" x14ac:dyDescent="0.3">
      <c r="A129">
        <v>127</v>
      </c>
      <c r="B129">
        <v>4205</v>
      </c>
      <c r="C129">
        <v>1395</v>
      </c>
      <c r="D129">
        <v>1422168</v>
      </c>
      <c r="E129">
        <v>18470832</v>
      </c>
      <c r="F129">
        <v>6517440</v>
      </c>
      <c r="G129">
        <v>6519568</v>
      </c>
      <c r="H129">
        <v>8996</v>
      </c>
      <c r="I129">
        <v>25788</v>
      </c>
      <c r="J129">
        <f>projjava_matrixdeterminant[[#This Row],[runtime_end]]-projjava_matrixdeterminant[[#This Row],[runtime_start]]</f>
        <v>17048664</v>
      </c>
      <c r="K129">
        <f>projjava_matrixdeterminant[[#This Row],[native_end]]-projjava_matrixdeterminant[[#This Row],[native_start]]</f>
        <v>2128</v>
      </c>
      <c r="L129">
        <f>projjava_matrixdeterminant[[#This Row],[pss_end]]-projjava_matrixdeterminant[[#This Row],[pss_start]]</f>
        <v>16792</v>
      </c>
    </row>
    <row r="130" spans="1:12" x14ac:dyDescent="0.3">
      <c r="A130">
        <v>128</v>
      </c>
      <c r="B130">
        <v>4339</v>
      </c>
      <c r="C130">
        <v>1389</v>
      </c>
      <c r="D130">
        <v>1422168</v>
      </c>
      <c r="E130">
        <v>19437464</v>
      </c>
      <c r="F130">
        <v>6508248</v>
      </c>
      <c r="G130">
        <v>6519600</v>
      </c>
      <c r="H130">
        <v>9000</v>
      </c>
      <c r="I130">
        <v>26724</v>
      </c>
      <c r="J130">
        <f>projjava_matrixdeterminant[[#This Row],[runtime_end]]-projjava_matrixdeterminant[[#This Row],[runtime_start]]</f>
        <v>18015296</v>
      </c>
      <c r="K130">
        <f>projjava_matrixdeterminant[[#This Row],[native_end]]-projjava_matrixdeterminant[[#This Row],[native_start]]</f>
        <v>11352</v>
      </c>
      <c r="L130">
        <f>projjava_matrixdeterminant[[#This Row],[pss_end]]-projjava_matrixdeterminant[[#This Row],[pss_start]]</f>
        <v>17724</v>
      </c>
    </row>
    <row r="131" spans="1:12" x14ac:dyDescent="0.3">
      <c r="A131">
        <v>129</v>
      </c>
      <c r="B131">
        <v>4489</v>
      </c>
      <c r="C131">
        <v>1442</v>
      </c>
      <c r="D131">
        <v>1422168</v>
      </c>
      <c r="E131">
        <v>19928896</v>
      </c>
      <c r="F131">
        <v>6508248</v>
      </c>
      <c r="G131">
        <v>6519584</v>
      </c>
      <c r="H131">
        <v>9000</v>
      </c>
      <c r="I131">
        <v>27209</v>
      </c>
      <c r="J131">
        <f>projjava_matrixdeterminant[[#This Row],[runtime_end]]-projjava_matrixdeterminant[[#This Row],[runtime_start]]</f>
        <v>18506728</v>
      </c>
      <c r="K131">
        <f>projjava_matrixdeterminant[[#This Row],[native_end]]-projjava_matrixdeterminant[[#This Row],[native_start]]</f>
        <v>11336</v>
      </c>
      <c r="L131">
        <f>projjava_matrixdeterminant[[#This Row],[pss_end]]-projjava_matrixdeterminant[[#This Row],[pss_start]]</f>
        <v>18209</v>
      </c>
    </row>
    <row r="132" spans="1:12" x14ac:dyDescent="0.3">
      <c r="A132">
        <v>130</v>
      </c>
      <c r="B132">
        <v>4623</v>
      </c>
      <c r="C132">
        <v>1404</v>
      </c>
      <c r="D132">
        <v>1422168</v>
      </c>
      <c r="E132">
        <v>19355736</v>
      </c>
      <c r="F132">
        <v>6508248</v>
      </c>
      <c r="G132">
        <v>6522568</v>
      </c>
      <c r="H132">
        <v>9004</v>
      </c>
      <c r="I132">
        <v>26670</v>
      </c>
      <c r="J132">
        <f>projjava_matrixdeterminant[[#This Row],[runtime_end]]-projjava_matrixdeterminant[[#This Row],[runtime_start]]</f>
        <v>17933568</v>
      </c>
      <c r="K132">
        <f>projjava_matrixdeterminant[[#This Row],[native_end]]-projjava_matrixdeterminant[[#This Row],[native_start]]</f>
        <v>14320</v>
      </c>
      <c r="L132">
        <f>projjava_matrixdeterminant[[#This Row],[pss_end]]-projjava_matrixdeterminant[[#This Row],[pss_start]]</f>
        <v>17666</v>
      </c>
    </row>
    <row r="133" spans="1:12" x14ac:dyDescent="0.3">
      <c r="A133">
        <v>131</v>
      </c>
      <c r="B133">
        <v>4789</v>
      </c>
      <c r="C133">
        <v>1448</v>
      </c>
      <c r="D133">
        <v>1422168</v>
      </c>
      <c r="E133">
        <v>17930048</v>
      </c>
      <c r="F133">
        <v>6508248</v>
      </c>
      <c r="G133">
        <v>6519760</v>
      </c>
      <c r="H133">
        <v>9000</v>
      </c>
      <c r="I133">
        <v>25260</v>
      </c>
      <c r="J133">
        <f>projjava_matrixdeterminant[[#This Row],[runtime_end]]-projjava_matrixdeterminant[[#This Row],[runtime_start]]</f>
        <v>16507880</v>
      </c>
      <c r="K133">
        <f>projjava_matrixdeterminant[[#This Row],[native_end]]-projjava_matrixdeterminant[[#This Row],[native_start]]</f>
        <v>11512</v>
      </c>
      <c r="L133">
        <f>projjava_matrixdeterminant[[#This Row],[pss_end]]-projjava_matrixdeterminant[[#This Row],[pss_start]]</f>
        <v>16260</v>
      </c>
    </row>
    <row r="134" spans="1:12" x14ac:dyDescent="0.3">
      <c r="A134">
        <v>132</v>
      </c>
      <c r="B134">
        <v>4925</v>
      </c>
      <c r="C134">
        <v>1398</v>
      </c>
      <c r="D134">
        <v>1422168</v>
      </c>
      <c r="E134">
        <v>18814976</v>
      </c>
      <c r="F134">
        <v>6508248</v>
      </c>
      <c r="G134">
        <v>6522472</v>
      </c>
      <c r="H134">
        <v>9000</v>
      </c>
      <c r="I134">
        <v>26130</v>
      </c>
      <c r="J134">
        <f>projjava_matrixdeterminant[[#This Row],[runtime_end]]-projjava_matrixdeterminant[[#This Row],[runtime_start]]</f>
        <v>17392808</v>
      </c>
      <c r="K134">
        <f>projjava_matrixdeterminant[[#This Row],[native_end]]-projjava_matrixdeterminant[[#This Row],[native_start]]</f>
        <v>14224</v>
      </c>
      <c r="L134">
        <f>projjava_matrixdeterminant[[#This Row],[pss_end]]-projjava_matrixdeterminant[[#This Row],[pss_start]]</f>
        <v>17130</v>
      </c>
    </row>
    <row r="135" spans="1:12" x14ac:dyDescent="0.3">
      <c r="A135">
        <v>133</v>
      </c>
      <c r="B135">
        <v>5064</v>
      </c>
      <c r="C135">
        <v>1451</v>
      </c>
      <c r="D135">
        <v>1422304</v>
      </c>
      <c r="E135">
        <v>18814664</v>
      </c>
      <c r="F135">
        <v>6508408</v>
      </c>
      <c r="G135">
        <v>6519504</v>
      </c>
      <c r="H135">
        <v>9016</v>
      </c>
      <c r="I135">
        <v>26128</v>
      </c>
      <c r="J135">
        <f>projjava_matrixdeterminant[[#This Row],[runtime_end]]-projjava_matrixdeterminant[[#This Row],[runtime_start]]</f>
        <v>17392360</v>
      </c>
      <c r="K135">
        <f>projjava_matrixdeterminant[[#This Row],[native_end]]-projjava_matrixdeterminant[[#This Row],[native_start]]</f>
        <v>11096</v>
      </c>
      <c r="L135">
        <f>projjava_matrixdeterminant[[#This Row],[pss_end]]-projjava_matrixdeterminant[[#This Row],[pss_start]]</f>
        <v>17112</v>
      </c>
    </row>
    <row r="136" spans="1:12" x14ac:dyDescent="0.3">
      <c r="A136">
        <v>134</v>
      </c>
      <c r="B136">
        <v>5213</v>
      </c>
      <c r="C136">
        <v>1402</v>
      </c>
      <c r="D136">
        <v>1422168</v>
      </c>
      <c r="E136">
        <v>18995144</v>
      </c>
      <c r="F136">
        <v>6508360</v>
      </c>
      <c r="G136">
        <v>6519472</v>
      </c>
      <c r="H136">
        <v>9002</v>
      </c>
      <c r="I136">
        <v>26299</v>
      </c>
      <c r="J136">
        <f>projjava_matrixdeterminant[[#This Row],[runtime_end]]-projjava_matrixdeterminant[[#This Row],[runtime_start]]</f>
        <v>17572976</v>
      </c>
      <c r="K136">
        <f>projjava_matrixdeterminant[[#This Row],[native_end]]-projjava_matrixdeterminant[[#This Row],[native_start]]</f>
        <v>11112</v>
      </c>
      <c r="L136">
        <f>projjava_matrixdeterminant[[#This Row],[pss_end]]-projjava_matrixdeterminant[[#This Row],[pss_start]]</f>
        <v>17297</v>
      </c>
    </row>
    <row r="137" spans="1:12" x14ac:dyDescent="0.3">
      <c r="A137">
        <v>135</v>
      </c>
      <c r="B137">
        <v>5373</v>
      </c>
      <c r="C137">
        <v>1455</v>
      </c>
      <c r="D137">
        <v>1422168</v>
      </c>
      <c r="E137">
        <v>19044272</v>
      </c>
      <c r="F137">
        <v>6508248</v>
      </c>
      <c r="G137">
        <v>6519536</v>
      </c>
      <c r="H137">
        <v>9002</v>
      </c>
      <c r="I137">
        <v>26343</v>
      </c>
      <c r="J137">
        <f>projjava_matrixdeterminant[[#This Row],[runtime_end]]-projjava_matrixdeterminant[[#This Row],[runtime_start]]</f>
        <v>17622104</v>
      </c>
      <c r="K137">
        <f>projjava_matrixdeterminant[[#This Row],[native_end]]-projjava_matrixdeterminant[[#This Row],[native_start]]</f>
        <v>11288</v>
      </c>
      <c r="L137">
        <f>projjava_matrixdeterminant[[#This Row],[pss_end]]-projjava_matrixdeterminant[[#This Row],[pss_start]]</f>
        <v>17341</v>
      </c>
    </row>
    <row r="138" spans="1:12" x14ac:dyDescent="0.3">
      <c r="A138">
        <v>136</v>
      </c>
      <c r="B138">
        <v>5511</v>
      </c>
      <c r="C138">
        <v>1402</v>
      </c>
      <c r="D138">
        <v>1422168</v>
      </c>
      <c r="E138">
        <v>18765744</v>
      </c>
      <c r="F138">
        <v>6508248</v>
      </c>
      <c r="G138">
        <v>6519440</v>
      </c>
      <c r="H138">
        <v>9002</v>
      </c>
      <c r="I138">
        <v>26079</v>
      </c>
      <c r="J138">
        <f>projjava_matrixdeterminant[[#This Row],[runtime_end]]-projjava_matrixdeterminant[[#This Row],[runtime_start]]</f>
        <v>17343576</v>
      </c>
      <c r="K138">
        <f>projjava_matrixdeterminant[[#This Row],[native_end]]-projjava_matrixdeterminant[[#This Row],[native_start]]</f>
        <v>11192</v>
      </c>
      <c r="L138">
        <f>projjava_matrixdeterminant[[#This Row],[pss_end]]-projjava_matrixdeterminant[[#This Row],[pss_start]]</f>
        <v>17077</v>
      </c>
    </row>
    <row r="139" spans="1:12" x14ac:dyDescent="0.3">
      <c r="A139">
        <v>137</v>
      </c>
      <c r="B139">
        <v>5650</v>
      </c>
      <c r="C139">
        <v>1434</v>
      </c>
      <c r="D139">
        <v>1422304</v>
      </c>
      <c r="E139">
        <v>18978840</v>
      </c>
      <c r="F139">
        <v>6508664</v>
      </c>
      <c r="G139">
        <v>6522664</v>
      </c>
      <c r="H139">
        <v>9008</v>
      </c>
      <c r="I139">
        <v>26299</v>
      </c>
      <c r="J139">
        <f>projjava_matrixdeterminant[[#This Row],[runtime_end]]-projjava_matrixdeterminant[[#This Row],[runtime_start]]</f>
        <v>17556536</v>
      </c>
      <c r="K139">
        <f>projjava_matrixdeterminant[[#This Row],[native_end]]-projjava_matrixdeterminant[[#This Row],[native_start]]</f>
        <v>14000</v>
      </c>
      <c r="L139">
        <f>projjava_matrixdeterminant[[#This Row],[pss_end]]-projjava_matrixdeterminant[[#This Row],[pss_start]]</f>
        <v>17291</v>
      </c>
    </row>
    <row r="140" spans="1:12" x14ac:dyDescent="0.3">
      <c r="A140">
        <v>138</v>
      </c>
      <c r="B140">
        <v>5718</v>
      </c>
      <c r="C140">
        <v>1404</v>
      </c>
      <c r="D140">
        <v>1422304</v>
      </c>
      <c r="E140">
        <v>18257840</v>
      </c>
      <c r="F140">
        <v>6516416</v>
      </c>
      <c r="G140">
        <v>6519128</v>
      </c>
      <c r="H140">
        <v>9007</v>
      </c>
      <c r="I140">
        <v>25568</v>
      </c>
      <c r="J140">
        <f>projjava_matrixdeterminant[[#This Row],[runtime_end]]-projjava_matrixdeterminant[[#This Row],[runtime_start]]</f>
        <v>16835536</v>
      </c>
      <c r="K140">
        <f>projjava_matrixdeterminant[[#This Row],[native_end]]-projjava_matrixdeterminant[[#This Row],[native_start]]</f>
        <v>2712</v>
      </c>
      <c r="L140">
        <f>projjava_matrixdeterminant[[#This Row],[pss_end]]-projjava_matrixdeterminant[[#This Row],[pss_start]]</f>
        <v>16561</v>
      </c>
    </row>
    <row r="141" spans="1:12" x14ac:dyDescent="0.3">
      <c r="A141">
        <v>139</v>
      </c>
      <c r="B141">
        <v>5853</v>
      </c>
      <c r="C141">
        <v>1428</v>
      </c>
      <c r="D141">
        <v>1422168</v>
      </c>
      <c r="E141">
        <v>19371928</v>
      </c>
      <c r="F141">
        <v>6508248</v>
      </c>
      <c r="G141">
        <v>6519952</v>
      </c>
      <c r="H141">
        <v>9002</v>
      </c>
      <c r="I141">
        <v>26675</v>
      </c>
      <c r="J141">
        <f>projjava_matrixdeterminant[[#This Row],[runtime_end]]-projjava_matrixdeterminant[[#This Row],[runtime_start]]</f>
        <v>17949760</v>
      </c>
      <c r="K141">
        <f>projjava_matrixdeterminant[[#This Row],[native_end]]-projjava_matrixdeterminant[[#This Row],[native_start]]</f>
        <v>11704</v>
      </c>
      <c r="L141">
        <f>projjava_matrixdeterminant[[#This Row],[pss_end]]-projjava_matrixdeterminant[[#This Row],[pss_start]]</f>
        <v>17673</v>
      </c>
    </row>
    <row r="142" spans="1:12" x14ac:dyDescent="0.3">
      <c r="A142">
        <v>140</v>
      </c>
      <c r="B142">
        <v>5983</v>
      </c>
      <c r="C142">
        <v>1452</v>
      </c>
      <c r="D142">
        <v>1422304</v>
      </c>
      <c r="E142">
        <v>18618448</v>
      </c>
      <c r="F142">
        <v>6508408</v>
      </c>
      <c r="G142">
        <v>6519920</v>
      </c>
      <c r="H142">
        <v>9010</v>
      </c>
      <c r="I142">
        <v>25943</v>
      </c>
      <c r="J142">
        <f>projjava_matrixdeterminant[[#This Row],[runtime_end]]-projjava_matrixdeterminant[[#This Row],[runtime_start]]</f>
        <v>17196144</v>
      </c>
      <c r="K142">
        <f>projjava_matrixdeterminant[[#This Row],[native_end]]-projjava_matrixdeterminant[[#This Row],[native_start]]</f>
        <v>11512</v>
      </c>
      <c r="L142">
        <f>projjava_matrixdeterminant[[#This Row],[pss_end]]-projjava_matrixdeterminant[[#This Row],[pss_start]]</f>
        <v>16933</v>
      </c>
    </row>
    <row r="143" spans="1:12" x14ac:dyDescent="0.3">
      <c r="A143">
        <v>141</v>
      </c>
      <c r="B143">
        <v>6118</v>
      </c>
      <c r="C143">
        <v>1403</v>
      </c>
      <c r="D143">
        <v>1422168</v>
      </c>
      <c r="E143">
        <v>19322776</v>
      </c>
      <c r="F143">
        <v>6508248</v>
      </c>
      <c r="G143">
        <v>6520032</v>
      </c>
      <c r="H143">
        <v>8998</v>
      </c>
      <c r="I143">
        <v>26627</v>
      </c>
      <c r="J143">
        <f>projjava_matrixdeterminant[[#This Row],[runtime_end]]-projjava_matrixdeterminant[[#This Row],[runtime_start]]</f>
        <v>17900608</v>
      </c>
      <c r="K143">
        <f>projjava_matrixdeterminant[[#This Row],[native_end]]-projjava_matrixdeterminant[[#This Row],[native_start]]</f>
        <v>11784</v>
      </c>
      <c r="L143">
        <f>projjava_matrixdeterminant[[#This Row],[pss_end]]-projjava_matrixdeterminant[[#This Row],[pss_start]]</f>
        <v>17629</v>
      </c>
    </row>
    <row r="144" spans="1:12" x14ac:dyDescent="0.3">
      <c r="A144">
        <v>142</v>
      </c>
      <c r="B144">
        <v>6254</v>
      </c>
      <c r="C144">
        <v>1404</v>
      </c>
      <c r="D144">
        <v>1438688</v>
      </c>
      <c r="E144">
        <v>18290488</v>
      </c>
      <c r="F144">
        <v>6508408</v>
      </c>
      <c r="G144">
        <v>6519664</v>
      </c>
      <c r="H144">
        <v>9010</v>
      </c>
      <c r="I144">
        <v>25631</v>
      </c>
      <c r="J144">
        <f>projjava_matrixdeterminant[[#This Row],[runtime_end]]-projjava_matrixdeterminant[[#This Row],[runtime_start]]</f>
        <v>16851800</v>
      </c>
      <c r="K144">
        <f>projjava_matrixdeterminant[[#This Row],[native_end]]-projjava_matrixdeterminant[[#This Row],[native_start]]</f>
        <v>11256</v>
      </c>
      <c r="L144">
        <f>projjava_matrixdeterminant[[#This Row],[pss_end]]-projjava_matrixdeterminant[[#This Row],[pss_start]]</f>
        <v>16621</v>
      </c>
    </row>
    <row r="145" spans="1:12" x14ac:dyDescent="0.3">
      <c r="A145">
        <v>143</v>
      </c>
      <c r="B145">
        <v>6390</v>
      </c>
      <c r="C145">
        <v>1429</v>
      </c>
      <c r="D145">
        <v>1422304</v>
      </c>
      <c r="E145">
        <v>19912672</v>
      </c>
      <c r="F145">
        <v>6508440</v>
      </c>
      <c r="G145">
        <v>6519984</v>
      </c>
      <c r="H145">
        <v>9036</v>
      </c>
      <c r="I145">
        <v>27221</v>
      </c>
      <c r="J145">
        <f>projjava_matrixdeterminant[[#This Row],[runtime_end]]-projjava_matrixdeterminant[[#This Row],[runtime_start]]</f>
        <v>18490368</v>
      </c>
      <c r="K145">
        <f>projjava_matrixdeterminant[[#This Row],[native_end]]-projjava_matrixdeterminant[[#This Row],[native_start]]</f>
        <v>11544</v>
      </c>
      <c r="L145">
        <f>projjava_matrixdeterminant[[#This Row],[pss_end]]-projjava_matrixdeterminant[[#This Row],[pss_start]]</f>
        <v>18185</v>
      </c>
    </row>
    <row r="146" spans="1:12" x14ac:dyDescent="0.3">
      <c r="A146">
        <v>144</v>
      </c>
      <c r="B146">
        <v>6528</v>
      </c>
      <c r="C146">
        <v>1439</v>
      </c>
      <c r="D146">
        <v>1422304</v>
      </c>
      <c r="E146">
        <v>19027912</v>
      </c>
      <c r="F146">
        <v>6508408</v>
      </c>
      <c r="G146">
        <v>6519632</v>
      </c>
      <c r="H146">
        <v>9042</v>
      </c>
      <c r="I146">
        <v>26359</v>
      </c>
      <c r="J146">
        <f>projjava_matrixdeterminant[[#This Row],[runtime_end]]-projjava_matrixdeterminant[[#This Row],[runtime_start]]</f>
        <v>17605608</v>
      </c>
      <c r="K146">
        <f>projjava_matrixdeterminant[[#This Row],[native_end]]-projjava_matrixdeterminant[[#This Row],[native_start]]</f>
        <v>11224</v>
      </c>
      <c r="L146">
        <f>projjava_matrixdeterminant[[#This Row],[pss_end]]-projjava_matrixdeterminant[[#This Row],[pss_start]]</f>
        <v>17317</v>
      </c>
    </row>
    <row r="147" spans="1:12" x14ac:dyDescent="0.3">
      <c r="A147">
        <v>145</v>
      </c>
      <c r="B147">
        <v>6668</v>
      </c>
      <c r="C147">
        <v>1399</v>
      </c>
      <c r="D147">
        <v>1438552</v>
      </c>
      <c r="E147">
        <v>18683848</v>
      </c>
      <c r="F147">
        <v>6508360</v>
      </c>
      <c r="G147">
        <v>6519440</v>
      </c>
      <c r="H147">
        <v>9030</v>
      </c>
      <c r="I147">
        <v>26019</v>
      </c>
      <c r="J147">
        <f>projjava_matrixdeterminant[[#This Row],[runtime_end]]-projjava_matrixdeterminant[[#This Row],[runtime_start]]</f>
        <v>17245296</v>
      </c>
      <c r="K147">
        <f>projjava_matrixdeterminant[[#This Row],[native_end]]-projjava_matrixdeterminant[[#This Row],[native_start]]</f>
        <v>11080</v>
      </c>
      <c r="L147">
        <f>projjava_matrixdeterminant[[#This Row],[pss_end]]-projjava_matrixdeterminant[[#This Row],[pss_start]]</f>
        <v>16989</v>
      </c>
    </row>
    <row r="148" spans="1:12" x14ac:dyDescent="0.3">
      <c r="A148">
        <v>146</v>
      </c>
      <c r="B148">
        <v>6846</v>
      </c>
      <c r="C148">
        <v>1434</v>
      </c>
      <c r="D148">
        <v>1422168</v>
      </c>
      <c r="E148">
        <v>19126104</v>
      </c>
      <c r="F148">
        <v>6508504</v>
      </c>
      <c r="G148">
        <v>6520192</v>
      </c>
      <c r="H148">
        <v>9026</v>
      </c>
      <c r="I148">
        <v>26451</v>
      </c>
      <c r="J148">
        <f>projjava_matrixdeterminant[[#This Row],[runtime_end]]-projjava_matrixdeterminant[[#This Row],[runtime_start]]</f>
        <v>17703936</v>
      </c>
      <c r="K148">
        <f>projjava_matrixdeterminant[[#This Row],[native_end]]-projjava_matrixdeterminant[[#This Row],[native_start]]</f>
        <v>11688</v>
      </c>
      <c r="L148">
        <f>projjava_matrixdeterminant[[#This Row],[pss_end]]-projjava_matrixdeterminant[[#This Row],[pss_start]]</f>
        <v>17425</v>
      </c>
    </row>
    <row r="149" spans="1:12" x14ac:dyDescent="0.3">
      <c r="A149">
        <v>147</v>
      </c>
      <c r="B149">
        <v>6986</v>
      </c>
      <c r="C149">
        <v>1391</v>
      </c>
      <c r="D149">
        <v>1422304</v>
      </c>
      <c r="E149">
        <v>18814896</v>
      </c>
      <c r="F149">
        <v>6518112</v>
      </c>
      <c r="G149">
        <v>6519872</v>
      </c>
      <c r="H149">
        <v>9041</v>
      </c>
      <c r="I149">
        <v>26162</v>
      </c>
      <c r="J149">
        <f>projjava_matrixdeterminant[[#This Row],[runtime_end]]-projjava_matrixdeterminant[[#This Row],[runtime_start]]</f>
        <v>17392592</v>
      </c>
      <c r="K149">
        <f>projjava_matrixdeterminant[[#This Row],[native_end]]-projjava_matrixdeterminant[[#This Row],[native_start]]</f>
        <v>1760</v>
      </c>
      <c r="L149">
        <f>projjava_matrixdeterminant[[#This Row],[pss_end]]-projjava_matrixdeterminant[[#This Row],[pss_start]]</f>
        <v>17121</v>
      </c>
    </row>
    <row r="150" spans="1:12" x14ac:dyDescent="0.3">
      <c r="A150">
        <v>148</v>
      </c>
      <c r="B150">
        <v>7125</v>
      </c>
      <c r="C150">
        <v>1455</v>
      </c>
      <c r="D150">
        <v>1422168</v>
      </c>
      <c r="E150">
        <v>18487128</v>
      </c>
      <c r="F150">
        <v>6508248</v>
      </c>
      <c r="G150">
        <v>6519824</v>
      </c>
      <c r="H150">
        <v>9030</v>
      </c>
      <c r="I150">
        <v>25823</v>
      </c>
      <c r="J150">
        <f>projjava_matrixdeterminant[[#This Row],[runtime_end]]-projjava_matrixdeterminant[[#This Row],[runtime_start]]</f>
        <v>17064960</v>
      </c>
      <c r="K150">
        <f>projjava_matrixdeterminant[[#This Row],[native_end]]-projjava_matrixdeterminant[[#This Row],[native_start]]</f>
        <v>11576</v>
      </c>
      <c r="L150">
        <f>projjava_matrixdeterminant[[#This Row],[pss_end]]-projjava_matrixdeterminant[[#This Row],[pss_start]]</f>
        <v>16793</v>
      </c>
    </row>
    <row r="151" spans="1:12" x14ac:dyDescent="0.3">
      <c r="A151">
        <v>149</v>
      </c>
      <c r="B151">
        <v>7259</v>
      </c>
      <c r="C151">
        <v>1408</v>
      </c>
      <c r="D151">
        <v>1438688</v>
      </c>
      <c r="E151">
        <v>18307152</v>
      </c>
      <c r="F151">
        <v>6508408</v>
      </c>
      <c r="G151">
        <v>6519728</v>
      </c>
      <c r="H151">
        <v>9042</v>
      </c>
      <c r="I151">
        <v>25639</v>
      </c>
      <c r="J151">
        <f>projjava_matrixdeterminant[[#This Row],[runtime_end]]-projjava_matrixdeterminant[[#This Row],[runtime_start]]</f>
        <v>16868464</v>
      </c>
      <c r="K151">
        <f>projjava_matrixdeterminant[[#This Row],[native_end]]-projjava_matrixdeterminant[[#This Row],[native_start]]</f>
        <v>11320</v>
      </c>
      <c r="L151">
        <f>projjava_matrixdeterminant[[#This Row],[pss_end]]-projjava_matrixdeterminant[[#This Row],[pss_start]]</f>
        <v>16597</v>
      </c>
    </row>
    <row r="152" spans="1:12" x14ac:dyDescent="0.3">
      <c r="A152">
        <v>150</v>
      </c>
      <c r="B152">
        <v>7396</v>
      </c>
      <c r="C152">
        <v>1453</v>
      </c>
      <c r="D152">
        <v>1438552</v>
      </c>
      <c r="E152">
        <v>18749336</v>
      </c>
      <c r="F152">
        <v>6508248</v>
      </c>
      <c r="G152">
        <v>6519536</v>
      </c>
      <c r="H152">
        <v>9030</v>
      </c>
      <c r="I152">
        <v>26071</v>
      </c>
      <c r="J152">
        <f>projjava_matrixdeterminant[[#This Row],[runtime_end]]-projjava_matrixdeterminant[[#This Row],[runtime_start]]</f>
        <v>17310784</v>
      </c>
      <c r="K152">
        <f>projjava_matrixdeterminant[[#This Row],[native_end]]-projjava_matrixdeterminant[[#This Row],[native_start]]</f>
        <v>11288</v>
      </c>
      <c r="L152">
        <f>projjava_matrixdeterminant[[#This Row],[pss_end]]-projjava_matrixdeterminant[[#This Row],[pss_start]]</f>
        <v>17041</v>
      </c>
    </row>
    <row r="153" spans="1:12" x14ac:dyDescent="0.3">
      <c r="A153">
        <v>151</v>
      </c>
      <c r="B153">
        <v>7534</v>
      </c>
      <c r="C153">
        <v>1432</v>
      </c>
      <c r="D153">
        <v>1422168</v>
      </c>
      <c r="E153">
        <v>19060568</v>
      </c>
      <c r="F153">
        <v>6508248</v>
      </c>
      <c r="G153">
        <v>6519472</v>
      </c>
      <c r="H153">
        <v>9028</v>
      </c>
      <c r="I153">
        <v>26369</v>
      </c>
      <c r="J153">
        <f>projjava_matrixdeterminant[[#This Row],[runtime_end]]-projjava_matrixdeterminant[[#This Row],[runtime_start]]</f>
        <v>17638400</v>
      </c>
      <c r="K153">
        <f>projjava_matrixdeterminant[[#This Row],[native_end]]-projjava_matrixdeterminant[[#This Row],[native_start]]</f>
        <v>11224</v>
      </c>
      <c r="L153">
        <f>projjava_matrixdeterminant[[#This Row],[pss_end]]-projjava_matrixdeterminant[[#This Row],[pss_start]]</f>
        <v>17341</v>
      </c>
    </row>
    <row r="154" spans="1:12" x14ac:dyDescent="0.3">
      <c r="A154">
        <v>152</v>
      </c>
      <c r="B154">
        <v>7670</v>
      </c>
      <c r="C154">
        <v>1395</v>
      </c>
      <c r="D154">
        <v>1422304</v>
      </c>
      <c r="E154">
        <v>18798624</v>
      </c>
      <c r="F154">
        <v>6508408</v>
      </c>
      <c r="G154">
        <v>6519632</v>
      </c>
      <c r="H154">
        <v>9042</v>
      </c>
      <c r="I154">
        <v>26127</v>
      </c>
      <c r="J154">
        <f>projjava_matrixdeterminant[[#This Row],[runtime_end]]-projjava_matrixdeterminant[[#This Row],[runtime_start]]</f>
        <v>17376320</v>
      </c>
      <c r="K154">
        <f>projjava_matrixdeterminant[[#This Row],[native_end]]-projjava_matrixdeterminant[[#This Row],[native_start]]</f>
        <v>11224</v>
      </c>
      <c r="L154">
        <f>projjava_matrixdeterminant[[#This Row],[pss_end]]-projjava_matrixdeterminant[[#This Row],[pss_start]]</f>
        <v>17085</v>
      </c>
    </row>
    <row r="155" spans="1:12" x14ac:dyDescent="0.3">
      <c r="A155">
        <v>153</v>
      </c>
      <c r="B155">
        <v>7824</v>
      </c>
      <c r="C155">
        <v>1411</v>
      </c>
      <c r="D155">
        <v>1422304</v>
      </c>
      <c r="E155">
        <v>17897224</v>
      </c>
      <c r="F155">
        <v>6508408</v>
      </c>
      <c r="G155">
        <v>6519568</v>
      </c>
      <c r="H155">
        <v>9038</v>
      </c>
      <c r="I155">
        <v>25251</v>
      </c>
      <c r="J155">
        <f>projjava_matrixdeterminant[[#This Row],[runtime_end]]-projjava_matrixdeterminant[[#This Row],[runtime_start]]</f>
        <v>16474920</v>
      </c>
      <c r="K155">
        <f>projjava_matrixdeterminant[[#This Row],[native_end]]-projjava_matrixdeterminant[[#This Row],[native_start]]</f>
        <v>11160</v>
      </c>
      <c r="L155">
        <f>projjava_matrixdeterminant[[#This Row],[pss_end]]-projjava_matrixdeterminant[[#This Row],[pss_start]]</f>
        <v>16213</v>
      </c>
    </row>
    <row r="156" spans="1:12" x14ac:dyDescent="0.3">
      <c r="A156">
        <v>154</v>
      </c>
      <c r="B156">
        <v>7877</v>
      </c>
      <c r="C156">
        <v>1458</v>
      </c>
      <c r="D156">
        <v>1422168</v>
      </c>
      <c r="E156">
        <v>19044136</v>
      </c>
      <c r="F156">
        <v>6517272</v>
      </c>
      <c r="G156">
        <v>6519504</v>
      </c>
      <c r="H156">
        <v>9034</v>
      </c>
      <c r="I156">
        <v>26367</v>
      </c>
      <c r="J156">
        <f>projjava_matrixdeterminant[[#This Row],[runtime_end]]-projjava_matrixdeterminant[[#This Row],[runtime_start]]</f>
        <v>17621968</v>
      </c>
      <c r="K156">
        <f>projjava_matrixdeterminant[[#This Row],[native_end]]-projjava_matrixdeterminant[[#This Row],[native_start]]</f>
        <v>2232</v>
      </c>
      <c r="L156">
        <f>projjava_matrixdeterminant[[#This Row],[pss_end]]-projjava_matrixdeterminant[[#This Row],[pss_start]]</f>
        <v>17333</v>
      </c>
    </row>
    <row r="157" spans="1:12" x14ac:dyDescent="0.3">
      <c r="A157">
        <v>155</v>
      </c>
      <c r="B157">
        <v>8016</v>
      </c>
      <c r="C157">
        <v>1436</v>
      </c>
      <c r="D157">
        <v>1422168</v>
      </c>
      <c r="E157">
        <v>19781576</v>
      </c>
      <c r="F157">
        <v>6517440</v>
      </c>
      <c r="G157">
        <v>6519536</v>
      </c>
      <c r="H157">
        <v>9034</v>
      </c>
      <c r="I157">
        <v>27079</v>
      </c>
      <c r="J157">
        <f>projjava_matrixdeterminant[[#This Row],[runtime_end]]-projjava_matrixdeterminant[[#This Row],[runtime_start]]</f>
        <v>18359408</v>
      </c>
      <c r="K157">
        <f>projjava_matrixdeterminant[[#This Row],[native_end]]-projjava_matrixdeterminant[[#This Row],[native_start]]</f>
        <v>2096</v>
      </c>
      <c r="L157">
        <f>projjava_matrixdeterminant[[#This Row],[pss_end]]-projjava_matrixdeterminant[[#This Row],[pss_start]]</f>
        <v>18045</v>
      </c>
    </row>
    <row r="158" spans="1:12" x14ac:dyDescent="0.3">
      <c r="A158">
        <v>156</v>
      </c>
      <c r="B158">
        <v>8148</v>
      </c>
      <c r="C158">
        <v>1398</v>
      </c>
      <c r="D158">
        <v>1438552</v>
      </c>
      <c r="E158">
        <v>18814784</v>
      </c>
      <c r="F158">
        <v>6508248</v>
      </c>
      <c r="G158">
        <v>6519488</v>
      </c>
      <c r="H158">
        <v>9034</v>
      </c>
      <c r="I158">
        <v>26143</v>
      </c>
      <c r="J158">
        <f>projjava_matrixdeterminant[[#This Row],[runtime_end]]-projjava_matrixdeterminant[[#This Row],[runtime_start]]</f>
        <v>17376232</v>
      </c>
      <c r="K158">
        <f>projjava_matrixdeterminant[[#This Row],[native_end]]-projjava_matrixdeterminant[[#This Row],[native_start]]</f>
        <v>11240</v>
      </c>
      <c r="L158">
        <f>projjava_matrixdeterminant[[#This Row],[pss_end]]-projjava_matrixdeterminant[[#This Row],[pss_start]]</f>
        <v>17109</v>
      </c>
    </row>
    <row r="159" spans="1:12" x14ac:dyDescent="0.3">
      <c r="A159">
        <v>157</v>
      </c>
      <c r="B159">
        <v>8284</v>
      </c>
      <c r="C159">
        <v>1457</v>
      </c>
      <c r="D159">
        <v>1422168</v>
      </c>
      <c r="E159">
        <v>18290384</v>
      </c>
      <c r="F159">
        <v>6508248</v>
      </c>
      <c r="G159">
        <v>6519632</v>
      </c>
      <c r="H159">
        <v>9030</v>
      </c>
      <c r="I159">
        <v>25623</v>
      </c>
      <c r="J159">
        <f>projjava_matrixdeterminant[[#This Row],[runtime_end]]-projjava_matrixdeterminant[[#This Row],[runtime_start]]</f>
        <v>16868216</v>
      </c>
      <c r="K159">
        <f>projjava_matrixdeterminant[[#This Row],[native_end]]-projjava_matrixdeterminant[[#This Row],[native_start]]</f>
        <v>11384</v>
      </c>
      <c r="L159">
        <f>projjava_matrixdeterminant[[#This Row],[pss_end]]-projjava_matrixdeterminant[[#This Row],[pss_start]]</f>
        <v>16593</v>
      </c>
    </row>
    <row r="160" spans="1:12" x14ac:dyDescent="0.3">
      <c r="A160">
        <v>158</v>
      </c>
      <c r="B160">
        <v>8426</v>
      </c>
      <c r="C160">
        <v>1416</v>
      </c>
      <c r="D160">
        <v>1438552</v>
      </c>
      <c r="E160">
        <v>18995008</v>
      </c>
      <c r="F160">
        <v>6508248</v>
      </c>
      <c r="G160">
        <v>6519568</v>
      </c>
      <c r="H160">
        <v>9034</v>
      </c>
      <c r="I160">
        <v>26307</v>
      </c>
      <c r="J160">
        <f>projjava_matrixdeterminant[[#This Row],[runtime_end]]-projjava_matrixdeterminant[[#This Row],[runtime_start]]</f>
        <v>17556456</v>
      </c>
      <c r="K160">
        <f>projjava_matrixdeterminant[[#This Row],[native_end]]-projjava_matrixdeterminant[[#This Row],[native_start]]</f>
        <v>11320</v>
      </c>
      <c r="L160">
        <f>projjava_matrixdeterminant[[#This Row],[pss_end]]-projjava_matrixdeterminant[[#This Row],[pss_start]]</f>
        <v>17273</v>
      </c>
    </row>
    <row r="161" spans="1:12" x14ac:dyDescent="0.3">
      <c r="A161">
        <v>159</v>
      </c>
      <c r="B161">
        <v>8564</v>
      </c>
      <c r="C161">
        <v>1435</v>
      </c>
      <c r="D161">
        <v>1422168</v>
      </c>
      <c r="E161">
        <v>19240744</v>
      </c>
      <c r="F161">
        <v>6508360</v>
      </c>
      <c r="G161">
        <v>6519920</v>
      </c>
      <c r="H161">
        <v>9030</v>
      </c>
      <c r="I161">
        <v>26551</v>
      </c>
      <c r="J161">
        <f>projjava_matrixdeterminant[[#This Row],[runtime_end]]-projjava_matrixdeterminant[[#This Row],[runtime_start]]</f>
        <v>17818576</v>
      </c>
      <c r="K161">
        <f>projjava_matrixdeterminant[[#This Row],[native_end]]-projjava_matrixdeterminant[[#This Row],[native_start]]</f>
        <v>11560</v>
      </c>
      <c r="L161">
        <f>projjava_matrixdeterminant[[#This Row],[pss_end]]-projjava_matrixdeterminant[[#This Row],[pss_start]]</f>
        <v>17521</v>
      </c>
    </row>
    <row r="162" spans="1:12" x14ac:dyDescent="0.3">
      <c r="A162">
        <v>160</v>
      </c>
      <c r="B162">
        <v>8699</v>
      </c>
      <c r="C162">
        <v>1445</v>
      </c>
      <c r="D162">
        <v>1438688</v>
      </c>
      <c r="E162">
        <v>18749368</v>
      </c>
      <c r="F162">
        <v>6506744</v>
      </c>
      <c r="G162">
        <v>6520920</v>
      </c>
      <c r="H162">
        <v>9036</v>
      </c>
      <c r="I162">
        <v>26075</v>
      </c>
      <c r="J162">
        <f>projjava_matrixdeterminant[[#This Row],[runtime_end]]-projjava_matrixdeterminant[[#This Row],[runtime_start]]</f>
        <v>17310680</v>
      </c>
      <c r="K162">
        <f>projjava_matrixdeterminant[[#This Row],[native_end]]-projjava_matrixdeterminant[[#This Row],[native_start]]</f>
        <v>14176</v>
      </c>
      <c r="L162">
        <f>projjava_matrixdeterminant[[#This Row],[pss_end]]-projjava_matrixdeterminant[[#This Row],[pss_start]]</f>
        <v>17039</v>
      </c>
    </row>
    <row r="163" spans="1:12" x14ac:dyDescent="0.3">
      <c r="A163">
        <v>161</v>
      </c>
      <c r="B163">
        <v>8837</v>
      </c>
      <c r="C163">
        <v>1432</v>
      </c>
      <c r="D163">
        <v>1422304</v>
      </c>
      <c r="E163">
        <v>20338800</v>
      </c>
      <c r="F163">
        <v>6517176</v>
      </c>
      <c r="G163">
        <v>6522408</v>
      </c>
      <c r="H163">
        <v>9038</v>
      </c>
      <c r="I163">
        <v>27645</v>
      </c>
      <c r="J163">
        <f>projjava_matrixdeterminant[[#This Row],[runtime_end]]-projjava_matrixdeterminant[[#This Row],[runtime_start]]</f>
        <v>18916496</v>
      </c>
      <c r="K163">
        <f>projjava_matrixdeterminant[[#This Row],[native_end]]-projjava_matrixdeterminant[[#This Row],[native_start]]</f>
        <v>5232</v>
      </c>
      <c r="L163">
        <f>projjava_matrixdeterminant[[#This Row],[pss_end]]-projjava_matrixdeterminant[[#This Row],[pss_start]]</f>
        <v>18607</v>
      </c>
    </row>
    <row r="164" spans="1:12" x14ac:dyDescent="0.3">
      <c r="A164">
        <v>162</v>
      </c>
      <c r="B164">
        <v>8972</v>
      </c>
      <c r="C164">
        <v>1417</v>
      </c>
      <c r="D164">
        <v>1422168</v>
      </c>
      <c r="E164">
        <v>18274112</v>
      </c>
      <c r="F164">
        <v>6508248</v>
      </c>
      <c r="G164">
        <v>6519824</v>
      </c>
      <c r="H164">
        <v>9038</v>
      </c>
      <c r="I164">
        <v>25611</v>
      </c>
      <c r="J164">
        <f>projjava_matrixdeterminant[[#This Row],[runtime_end]]-projjava_matrixdeterminant[[#This Row],[runtime_start]]</f>
        <v>16851944</v>
      </c>
      <c r="K164">
        <f>projjava_matrixdeterminant[[#This Row],[native_end]]-projjava_matrixdeterminant[[#This Row],[native_start]]</f>
        <v>11576</v>
      </c>
      <c r="L164">
        <f>projjava_matrixdeterminant[[#This Row],[pss_end]]-projjava_matrixdeterminant[[#This Row],[pss_start]]</f>
        <v>16573</v>
      </c>
    </row>
    <row r="165" spans="1:12" x14ac:dyDescent="0.3">
      <c r="A165">
        <v>163</v>
      </c>
      <c r="B165">
        <v>9111</v>
      </c>
      <c r="C165">
        <v>1400</v>
      </c>
      <c r="D165">
        <v>1438552</v>
      </c>
      <c r="E165">
        <v>18634448</v>
      </c>
      <c r="F165">
        <v>6506840</v>
      </c>
      <c r="G165">
        <v>6517376</v>
      </c>
      <c r="H165">
        <v>9032</v>
      </c>
      <c r="I165">
        <v>25949</v>
      </c>
      <c r="J165">
        <f>projjava_matrixdeterminant[[#This Row],[runtime_end]]-projjava_matrixdeterminant[[#This Row],[runtime_start]]</f>
        <v>17195896</v>
      </c>
      <c r="K165">
        <f>projjava_matrixdeterminant[[#This Row],[native_end]]-projjava_matrixdeterminant[[#This Row],[native_start]]</f>
        <v>10536</v>
      </c>
      <c r="L165">
        <f>projjava_matrixdeterminant[[#This Row],[pss_end]]-projjava_matrixdeterminant[[#This Row],[pss_start]]</f>
        <v>16917</v>
      </c>
    </row>
    <row r="166" spans="1:12" x14ac:dyDescent="0.3">
      <c r="A166">
        <v>164</v>
      </c>
      <c r="B166">
        <v>9244</v>
      </c>
      <c r="C166">
        <v>1401</v>
      </c>
      <c r="D166">
        <v>1422168</v>
      </c>
      <c r="E166">
        <v>18798368</v>
      </c>
      <c r="F166">
        <v>6508248</v>
      </c>
      <c r="G166">
        <v>6519440</v>
      </c>
      <c r="H166">
        <v>9038</v>
      </c>
      <c r="I166">
        <v>26131</v>
      </c>
      <c r="J166">
        <f>projjava_matrixdeterminant[[#This Row],[runtime_end]]-projjava_matrixdeterminant[[#This Row],[runtime_start]]</f>
        <v>17376200</v>
      </c>
      <c r="K166">
        <f>projjava_matrixdeterminant[[#This Row],[native_end]]-projjava_matrixdeterminant[[#This Row],[native_start]]</f>
        <v>11192</v>
      </c>
      <c r="L166">
        <f>projjava_matrixdeterminant[[#This Row],[pss_end]]-projjava_matrixdeterminant[[#This Row],[pss_start]]</f>
        <v>17093</v>
      </c>
    </row>
    <row r="167" spans="1:12" x14ac:dyDescent="0.3">
      <c r="A167">
        <v>165</v>
      </c>
      <c r="B167">
        <v>9380</v>
      </c>
      <c r="C167">
        <v>1405</v>
      </c>
      <c r="D167">
        <v>1422304</v>
      </c>
      <c r="E167">
        <v>18798512</v>
      </c>
      <c r="F167">
        <v>6515696</v>
      </c>
      <c r="G167">
        <v>6520312</v>
      </c>
      <c r="H167">
        <v>9057</v>
      </c>
      <c r="I167">
        <v>26138</v>
      </c>
      <c r="J167">
        <f>projjava_matrixdeterminant[[#This Row],[runtime_end]]-projjava_matrixdeterminant[[#This Row],[runtime_start]]</f>
        <v>17376208</v>
      </c>
      <c r="K167">
        <f>projjava_matrixdeterminant[[#This Row],[native_end]]-projjava_matrixdeterminant[[#This Row],[native_start]]</f>
        <v>4616</v>
      </c>
      <c r="L167">
        <f>projjava_matrixdeterminant[[#This Row],[pss_end]]-projjava_matrixdeterminant[[#This Row],[pss_start]]</f>
        <v>17081</v>
      </c>
    </row>
    <row r="168" spans="1:12" x14ac:dyDescent="0.3">
      <c r="A168">
        <v>166</v>
      </c>
      <c r="B168">
        <v>9522</v>
      </c>
      <c r="C168">
        <v>1407</v>
      </c>
      <c r="D168">
        <v>1422064</v>
      </c>
      <c r="E168">
        <v>18585232</v>
      </c>
      <c r="F168">
        <v>6508400</v>
      </c>
      <c r="G168">
        <v>6522472</v>
      </c>
      <c r="H168">
        <v>9021</v>
      </c>
      <c r="I168">
        <v>25930</v>
      </c>
      <c r="J168">
        <f>projjava_matrixdeterminant[[#This Row],[runtime_end]]-projjava_matrixdeterminant[[#This Row],[runtime_start]]</f>
        <v>17163168</v>
      </c>
      <c r="K168">
        <f>projjava_matrixdeterminant[[#This Row],[native_end]]-projjava_matrixdeterminant[[#This Row],[native_start]]</f>
        <v>14072</v>
      </c>
      <c r="L168">
        <f>projjava_matrixdeterminant[[#This Row],[pss_end]]-projjava_matrixdeterminant[[#This Row],[pss_start]]</f>
        <v>16909</v>
      </c>
    </row>
    <row r="169" spans="1:12" x14ac:dyDescent="0.3">
      <c r="A169">
        <v>167</v>
      </c>
      <c r="B169">
        <v>9585</v>
      </c>
      <c r="C169">
        <v>1398</v>
      </c>
      <c r="D169">
        <v>1421976</v>
      </c>
      <c r="E169">
        <v>18503520</v>
      </c>
      <c r="F169">
        <v>6508504</v>
      </c>
      <c r="G169">
        <v>6519104</v>
      </c>
      <c r="H169">
        <v>8991</v>
      </c>
      <c r="I169">
        <v>25820</v>
      </c>
      <c r="J169">
        <f>projjava_matrixdeterminant[[#This Row],[runtime_end]]-projjava_matrixdeterminant[[#This Row],[runtime_start]]</f>
        <v>17081544</v>
      </c>
      <c r="K169">
        <f>projjava_matrixdeterminant[[#This Row],[native_end]]-projjava_matrixdeterminant[[#This Row],[native_start]]</f>
        <v>10600</v>
      </c>
      <c r="L169">
        <f>projjava_matrixdeterminant[[#This Row],[pss_end]]-projjava_matrixdeterminant[[#This Row],[pss_start]]</f>
        <v>16829</v>
      </c>
    </row>
    <row r="170" spans="1:12" x14ac:dyDescent="0.3">
      <c r="A170">
        <v>168</v>
      </c>
      <c r="B170">
        <v>9721</v>
      </c>
      <c r="C170">
        <v>1437</v>
      </c>
      <c r="D170">
        <v>1422200</v>
      </c>
      <c r="E170">
        <v>18667376</v>
      </c>
      <c r="F170">
        <v>6509136</v>
      </c>
      <c r="G170">
        <v>6519888</v>
      </c>
      <c r="H170">
        <v>8985</v>
      </c>
      <c r="I170">
        <v>25980</v>
      </c>
      <c r="J170">
        <f>projjava_matrixdeterminant[[#This Row],[runtime_end]]-projjava_matrixdeterminant[[#This Row],[runtime_start]]</f>
        <v>17245176</v>
      </c>
      <c r="K170">
        <f>projjava_matrixdeterminant[[#This Row],[native_end]]-projjava_matrixdeterminant[[#This Row],[native_start]]</f>
        <v>10752</v>
      </c>
      <c r="L170">
        <f>projjava_matrixdeterminant[[#This Row],[pss_end]]-projjava_matrixdeterminant[[#This Row],[pss_start]]</f>
        <v>16995</v>
      </c>
    </row>
    <row r="171" spans="1:12" x14ac:dyDescent="0.3">
      <c r="A171">
        <v>169</v>
      </c>
      <c r="B171">
        <v>9845</v>
      </c>
      <c r="C171">
        <v>1417</v>
      </c>
      <c r="D171">
        <v>1422304</v>
      </c>
      <c r="E171">
        <v>18667464</v>
      </c>
      <c r="F171">
        <v>6507960</v>
      </c>
      <c r="G171">
        <v>6519696</v>
      </c>
      <c r="H171">
        <v>8868</v>
      </c>
      <c r="I171">
        <v>25907</v>
      </c>
      <c r="J171">
        <f>projjava_matrixdeterminant[[#This Row],[runtime_end]]-projjava_matrixdeterminant[[#This Row],[runtime_start]]</f>
        <v>17245160</v>
      </c>
      <c r="K171">
        <f>projjava_matrixdeterminant[[#This Row],[native_end]]-projjava_matrixdeterminant[[#This Row],[native_start]]</f>
        <v>11736</v>
      </c>
      <c r="L171">
        <f>projjava_matrixdeterminant[[#This Row],[pss_end]]-projjava_matrixdeterminant[[#This Row],[pss_start]]</f>
        <v>17039</v>
      </c>
    </row>
    <row r="172" spans="1:12" x14ac:dyDescent="0.3">
      <c r="A172">
        <v>170</v>
      </c>
      <c r="B172">
        <v>9980</v>
      </c>
      <c r="C172">
        <v>1427</v>
      </c>
      <c r="D172">
        <v>1422168</v>
      </c>
      <c r="E172">
        <v>19371816</v>
      </c>
      <c r="F172">
        <v>6507912</v>
      </c>
      <c r="G172">
        <v>6519216</v>
      </c>
      <c r="H172">
        <v>8862</v>
      </c>
      <c r="I172">
        <v>26581</v>
      </c>
      <c r="J172">
        <f>projjava_matrixdeterminant[[#This Row],[runtime_end]]-projjava_matrixdeterminant[[#This Row],[runtime_start]]</f>
        <v>17949648</v>
      </c>
      <c r="K172">
        <f>projjava_matrixdeterminant[[#This Row],[native_end]]-projjava_matrixdeterminant[[#This Row],[native_start]]</f>
        <v>11304</v>
      </c>
      <c r="L172">
        <f>projjava_matrixdeterminant[[#This Row],[pss_end]]-projjava_matrixdeterminant[[#This Row],[pss_start]]</f>
        <v>17719</v>
      </c>
    </row>
    <row r="173" spans="1:12" x14ac:dyDescent="0.3">
      <c r="A173">
        <v>171</v>
      </c>
      <c r="B173">
        <v>10112</v>
      </c>
      <c r="C173">
        <v>1442</v>
      </c>
      <c r="D173">
        <v>1422168</v>
      </c>
      <c r="E173">
        <v>19896240</v>
      </c>
      <c r="F173">
        <v>6513816</v>
      </c>
      <c r="G173">
        <v>6519616</v>
      </c>
      <c r="H173">
        <v>8854</v>
      </c>
      <c r="I173">
        <v>27105</v>
      </c>
      <c r="J173">
        <f>projjava_matrixdeterminant[[#This Row],[runtime_end]]-projjava_matrixdeterminant[[#This Row],[runtime_start]]</f>
        <v>18474072</v>
      </c>
      <c r="K173">
        <f>projjava_matrixdeterminant[[#This Row],[native_end]]-projjava_matrixdeterminant[[#This Row],[native_start]]</f>
        <v>5800</v>
      </c>
      <c r="L173">
        <f>projjava_matrixdeterminant[[#This Row],[pss_end]]-projjava_matrixdeterminant[[#This Row],[pss_start]]</f>
        <v>18251</v>
      </c>
    </row>
    <row r="174" spans="1:12" x14ac:dyDescent="0.3">
      <c r="A174">
        <v>172</v>
      </c>
      <c r="B174">
        <v>10248</v>
      </c>
      <c r="C174">
        <v>1371</v>
      </c>
      <c r="D174">
        <v>1438688</v>
      </c>
      <c r="E174">
        <v>20322336</v>
      </c>
      <c r="F174">
        <v>6508072</v>
      </c>
      <c r="G174">
        <v>6519456</v>
      </c>
      <c r="H174">
        <v>8874</v>
      </c>
      <c r="I174">
        <v>27522</v>
      </c>
      <c r="J174">
        <f>projjava_matrixdeterminant[[#This Row],[runtime_end]]-projjava_matrixdeterminant[[#This Row],[runtime_start]]</f>
        <v>18883648</v>
      </c>
      <c r="K174">
        <f>projjava_matrixdeterminant[[#This Row],[native_end]]-projjava_matrixdeterminant[[#This Row],[native_start]]</f>
        <v>11384</v>
      </c>
      <c r="L174">
        <f>projjava_matrixdeterminant[[#This Row],[pss_end]]-projjava_matrixdeterminant[[#This Row],[pss_start]]</f>
        <v>18648</v>
      </c>
    </row>
    <row r="175" spans="1:12" x14ac:dyDescent="0.3">
      <c r="A175">
        <v>173</v>
      </c>
      <c r="B175">
        <v>10392</v>
      </c>
      <c r="C175">
        <v>1405</v>
      </c>
      <c r="D175">
        <v>1438688</v>
      </c>
      <c r="E175">
        <v>18847408</v>
      </c>
      <c r="F175">
        <v>6507960</v>
      </c>
      <c r="G175">
        <v>6519408</v>
      </c>
      <c r="H175">
        <v>8866</v>
      </c>
      <c r="I175">
        <v>26081</v>
      </c>
      <c r="J175">
        <f>projjava_matrixdeterminant[[#This Row],[runtime_end]]-projjava_matrixdeterminant[[#This Row],[runtime_start]]</f>
        <v>17408720</v>
      </c>
      <c r="K175">
        <f>projjava_matrixdeterminant[[#This Row],[native_end]]-projjava_matrixdeterminant[[#This Row],[native_start]]</f>
        <v>11448</v>
      </c>
      <c r="L175">
        <f>projjava_matrixdeterminant[[#This Row],[pss_end]]-projjava_matrixdeterminant[[#This Row],[pss_start]]</f>
        <v>17215</v>
      </c>
    </row>
    <row r="176" spans="1:12" x14ac:dyDescent="0.3">
      <c r="A176">
        <v>174</v>
      </c>
      <c r="B176">
        <v>10523</v>
      </c>
      <c r="C176">
        <v>1445</v>
      </c>
      <c r="D176">
        <v>1422168</v>
      </c>
      <c r="E176">
        <v>18274224</v>
      </c>
      <c r="F176">
        <v>6507912</v>
      </c>
      <c r="G176">
        <v>6519328</v>
      </c>
      <c r="H176">
        <v>8864</v>
      </c>
      <c r="I176">
        <v>25524</v>
      </c>
      <c r="J176">
        <f>projjava_matrixdeterminant[[#This Row],[runtime_end]]-projjava_matrixdeterminant[[#This Row],[runtime_start]]</f>
        <v>16852056</v>
      </c>
      <c r="K176">
        <f>projjava_matrixdeterminant[[#This Row],[native_end]]-projjava_matrixdeterminant[[#This Row],[native_start]]</f>
        <v>11416</v>
      </c>
      <c r="L176">
        <f>projjava_matrixdeterminant[[#This Row],[pss_end]]-projjava_matrixdeterminant[[#This Row],[pss_start]]</f>
        <v>16660</v>
      </c>
    </row>
    <row r="177" spans="1:12" x14ac:dyDescent="0.3">
      <c r="A177">
        <v>175</v>
      </c>
      <c r="B177">
        <v>10662</v>
      </c>
      <c r="C177">
        <v>1417</v>
      </c>
      <c r="D177">
        <v>1438552</v>
      </c>
      <c r="E177">
        <v>18192168</v>
      </c>
      <c r="F177">
        <v>6507800</v>
      </c>
      <c r="G177">
        <v>6519408</v>
      </c>
      <c r="H177">
        <v>8862</v>
      </c>
      <c r="I177">
        <v>25437</v>
      </c>
      <c r="J177">
        <f>projjava_matrixdeterminant[[#This Row],[runtime_end]]-projjava_matrixdeterminant[[#This Row],[runtime_start]]</f>
        <v>16753616</v>
      </c>
      <c r="K177">
        <f>projjava_matrixdeterminant[[#This Row],[native_end]]-projjava_matrixdeterminant[[#This Row],[native_start]]</f>
        <v>11608</v>
      </c>
      <c r="L177">
        <f>projjava_matrixdeterminant[[#This Row],[pss_end]]-projjava_matrixdeterminant[[#This Row],[pss_start]]</f>
        <v>16575</v>
      </c>
    </row>
    <row r="178" spans="1:12" x14ac:dyDescent="0.3">
      <c r="A178">
        <v>176</v>
      </c>
      <c r="B178">
        <v>10826</v>
      </c>
      <c r="C178">
        <v>1395</v>
      </c>
      <c r="D178">
        <v>1438552</v>
      </c>
      <c r="E178">
        <v>18748944</v>
      </c>
      <c r="F178">
        <v>6507912</v>
      </c>
      <c r="G178">
        <v>6519184</v>
      </c>
      <c r="H178">
        <v>8854</v>
      </c>
      <c r="I178">
        <v>25977</v>
      </c>
      <c r="J178">
        <f>projjava_matrixdeterminant[[#This Row],[runtime_end]]-projjava_matrixdeterminant[[#This Row],[runtime_start]]</f>
        <v>17310392</v>
      </c>
      <c r="K178">
        <f>projjava_matrixdeterminant[[#This Row],[native_end]]-projjava_matrixdeterminant[[#This Row],[native_start]]</f>
        <v>11272</v>
      </c>
      <c r="L178">
        <f>projjava_matrixdeterminant[[#This Row],[pss_end]]-projjava_matrixdeterminant[[#This Row],[pss_start]]</f>
        <v>17123</v>
      </c>
    </row>
    <row r="179" spans="1:12" x14ac:dyDescent="0.3">
      <c r="A179">
        <v>177</v>
      </c>
      <c r="B179">
        <v>10968</v>
      </c>
      <c r="C179">
        <v>1434</v>
      </c>
      <c r="D179">
        <v>1422304</v>
      </c>
      <c r="E179">
        <v>19634144</v>
      </c>
      <c r="F179">
        <v>6507960</v>
      </c>
      <c r="G179">
        <v>6519408</v>
      </c>
      <c r="H179">
        <v>8860</v>
      </c>
      <c r="I179">
        <v>26851</v>
      </c>
      <c r="J179">
        <f>projjava_matrixdeterminant[[#This Row],[runtime_end]]-projjava_matrixdeterminant[[#This Row],[runtime_start]]</f>
        <v>18211840</v>
      </c>
      <c r="K179">
        <f>projjava_matrixdeterminant[[#This Row],[native_end]]-projjava_matrixdeterminant[[#This Row],[native_start]]</f>
        <v>11448</v>
      </c>
      <c r="L179">
        <f>projjava_matrixdeterminant[[#This Row],[pss_end]]-projjava_matrixdeterminant[[#This Row],[pss_start]]</f>
        <v>17991</v>
      </c>
    </row>
    <row r="180" spans="1:12" x14ac:dyDescent="0.3">
      <c r="A180">
        <v>178</v>
      </c>
      <c r="B180">
        <v>11112</v>
      </c>
      <c r="C180">
        <v>1445</v>
      </c>
      <c r="D180">
        <v>1438552</v>
      </c>
      <c r="E180">
        <v>19551920</v>
      </c>
      <c r="F180">
        <v>6507800</v>
      </c>
      <c r="G180">
        <v>6519280</v>
      </c>
      <c r="H180">
        <v>8850</v>
      </c>
      <c r="I180">
        <v>26756</v>
      </c>
      <c r="J180">
        <f>projjava_matrixdeterminant[[#This Row],[runtime_end]]-projjava_matrixdeterminant[[#This Row],[runtime_start]]</f>
        <v>18113368</v>
      </c>
      <c r="K180">
        <f>projjava_matrixdeterminant[[#This Row],[native_end]]-projjava_matrixdeterminant[[#This Row],[native_start]]</f>
        <v>11480</v>
      </c>
      <c r="L180">
        <f>projjava_matrixdeterminant[[#This Row],[pss_end]]-projjava_matrixdeterminant[[#This Row],[pss_start]]</f>
        <v>17906</v>
      </c>
    </row>
    <row r="181" spans="1:12" x14ac:dyDescent="0.3">
      <c r="A181">
        <v>179</v>
      </c>
      <c r="B181">
        <v>11254</v>
      </c>
      <c r="C181">
        <v>1397</v>
      </c>
      <c r="D181">
        <v>1422168</v>
      </c>
      <c r="E181">
        <v>21043008</v>
      </c>
      <c r="F181">
        <v>6507832</v>
      </c>
      <c r="G181">
        <v>6519064</v>
      </c>
      <c r="H181">
        <v>8854</v>
      </c>
      <c r="I181">
        <v>28196</v>
      </c>
      <c r="J181">
        <f>projjava_matrixdeterminant[[#This Row],[runtime_end]]-projjava_matrixdeterminant[[#This Row],[runtime_start]]</f>
        <v>19620840</v>
      </c>
      <c r="K181">
        <f>projjava_matrixdeterminant[[#This Row],[native_end]]-projjava_matrixdeterminant[[#This Row],[native_start]]</f>
        <v>11232</v>
      </c>
      <c r="L181">
        <f>projjava_matrixdeterminant[[#This Row],[pss_end]]-projjava_matrixdeterminant[[#This Row],[pss_start]]</f>
        <v>19342</v>
      </c>
    </row>
    <row r="182" spans="1:12" x14ac:dyDescent="0.3">
      <c r="A182">
        <v>180</v>
      </c>
      <c r="B182">
        <v>11391</v>
      </c>
      <c r="C182">
        <v>1471</v>
      </c>
      <c r="D182">
        <v>1422168</v>
      </c>
      <c r="E182">
        <v>18536368</v>
      </c>
      <c r="F182">
        <v>6507800</v>
      </c>
      <c r="G182">
        <v>6519504</v>
      </c>
      <c r="H182">
        <v>8854</v>
      </c>
      <c r="I182">
        <v>25764</v>
      </c>
      <c r="J182">
        <f>projjava_matrixdeterminant[[#This Row],[runtime_end]]-projjava_matrixdeterminant[[#This Row],[runtime_start]]</f>
        <v>17114200</v>
      </c>
      <c r="K182">
        <f>projjava_matrixdeterminant[[#This Row],[native_end]]-projjava_matrixdeterminant[[#This Row],[native_start]]</f>
        <v>11704</v>
      </c>
      <c r="L182">
        <f>projjava_matrixdeterminant[[#This Row],[pss_end]]-projjava_matrixdeterminant[[#This Row],[pss_start]]</f>
        <v>16910</v>
      </c>
    </row>
    <row r="183" spans="1:12" x14ac:dyDescent="0.3">
      <c r="A183">
        <v>181</v>
      </c>
      <c r="B183">
        <v>11527</v>
      </c>
      <c r="C183">
        <v>1408</v>
      </c>
      <c r="D183">
        <v>1438688</v>
      </c>
      <c r="E183">
        <v>17946680</v>
      </c>
      <c r="F183">
        <v>6507960</v>
      </c>
      <c r="G183">
        <v>6519440</v>
      </c>
      <c r="H183">
        <v>8862</v>
      </c>
      <c r="I183">
        <v>25196</v>
      </c>
      <c r="J183">
        <f>projjava_matrixdeterminant[[#This Row],[runtime_end]]-projjava_matrixdeterminant[[#This Row],[runtime_start]]</f>
        <v>16507992</v>
      </c>
      <c r="K183">
        <f>projjava_matrixdeterminant[[#This Row],[native_end]]-projjava_matrixdeterminant[[#This Row],[native_start]]</f>
        <v>11480</v>
      </c>
      <c r="L183">
        <f>projjava_matrixdeterminant[[#This Row],[pss_end]]-projjava_matrixdeterminant[[#This Row],[pss_start]]</f>
        <v>16334</v>
      </c>
    </row>
    <row r="184" spans="1:12" x14ac:dyDescent="0.3">
      <c r="A184">
        <v>182</v>
      </c>
      <c r="B184">
        <v>11660</v>
      </c>
      <c r="C184">
        <v>1432</v>
      </c>
      <c r="D184">
        <v>1422304</v>
      </c>
      <c r="E184">
        <v>19470024</v>
      </c>
      <c r="F184">
        <v>6507960</v>
      </c>
      <c r="G184">
        <v>6519376</v>
      </c>
      <c r="H184">
        <v>8858</v>
      </c>
      <c r="I184">
        <v>26676</v>
      </c>
      <c r="J184">
        <f>projjava_matrixdeterminant[[#This Row],[runtime_end]]-projjava_matrixdeterminant[[#This Row],[runtime_start]]</f>
        <v>18047720</v>
      </c>
      <c r="K184">
        <f>projjava_matrixdeterminant[[#This Row],[native_end]]-projjava_matrixdeterminant[[#This Row],[native_start]]</f>
        <v>11416</v>
      </c>
      <c r="L184">
        <f>projjava_matrixdeterminant[[#This Row],[pss_end]]-projjava_matrixdeterminant[[#This Row],[pss_start]]</f>
        <v>17818</v>
      </c>
    </row>
    <row r="185" spans="1:12" x14ac:dyDescent="0.3">
      <c r="A185">
        <v>183</v>
      </c>
      <c r="B185">
        <v>11793</v>
      </c>
      <c r="C185">
        <v>1394</v>
      </c>
      <c r="D185">
        <v>1422304</v>
      </c>
      <c r="E185">
        <v>18634696</v>
      </c>
      <c r="F185">
        <v>6508944</v>
      </c>
      <c r="G185">
        <v>6520264</v>
      </c>
      <c r="H185">
        <v>8876</v>
      </c>
      <c r="I185">
        <v>25879</v>
      </c>
      <c r="J185">
        <f>projjava_matrixdeterminant[[#This Row],[runtime_end]]-projjava_matrixdeterminant[[#This Row],[runtime_start]]</f>
        <v>17212392</v>
      </c>
      <c r="K185">
        <f>projjava_matrixdeterminant[[#This Row],[native_end]]-projjava_matrixdeterminant[[#This Row],[native_start]]</f>
        <v>11320</v>
      </c>
      <c r="L185">
        <f>projjava_matrixdeterminant[[#This Row],[pss_end]]-projjava_matrixdeterminant[[#This Row],[pss_start]]</f>
        <v>17003</v>
      </c>
    </row>
    <row r="186" spans="1:12" x14ac:dyDescent="0.3">
      <c r="A186">
        <v>184</v>
      </c>
      <c r="B186">
        <v>11896</v>
      </c>
      <c r="C186">
        <v>1420</v>
      </c>
      <c r="D186">
        <v>1422168</v>
      </c>
      <c r="E186">
        <v>18765768</v>
      </c>
      <c r="F186">
        <v>6507800</v>
      </c>
      <c r="G186">
        <v>6519248</v>
      </c>
      <c r="H186">
        <v>8862</v>
      </c>
      <c r="I186">
        <v>26000</v>
      </c>
      <c r="J186">
        <f>projjava_matrixdeterminant[[#This Row],[runtime_end]]-projjava_matrixdeterminant[[#This Row],[runtime_start]]</f>
        <v>17343600</v>
      </c>
      <c r="K186">
        <f>projjava_matrixdeterminant[[#This Row],[native_end]]-projjava_matrixdeterminant[[#This Row],[native_start]]</f>
        <v>11448</v>
      </c>
      <c r="L186">
        <f>projjava_matrixdeterminant[[#This Row],[pss_end]]-projjava_matrixdeterminant[[#This Row],[pss_start]]</f>
        <v>17138</v>
      </c>
    </row>
    <row r="187" spans="1:12" x14ac:dyDescent="0.3">
      <c r="A187">
        <v>185</v>
      </c>
      <c r="B187">
        <v>12060</v>
      </c>
      <c r="C187">
        <v>1428</v>
      </c>
      <c r="D187">
        <v>1422168</v>
      </c>
      <c r="E187">
        <v>18781848</v>
      </c>
      <c r="F187">
        <v>6507832</v>
      </c>
      <c r="G187">
        <v>6519376</v>
      </c>
      <c r="H187">
        <v>8858</v>
      </c>
      <c r="I187">
        <v>26016</v>
      </c>
      <c r="J187">
        <f>projjava_matrixdeterminant[[#This Row],[runtime_end]]-projjava_matrixdeterminant[[#This Row],[runtime_start]]</f>
        <v>17359680</v>
      </c>
      <c r="K187">
        <f>projjava_matrixdeterminant[[#This Row],[native_end]]-projjava_matrixdeterminant[[#This Row],[native_start]]</f>
        <v>11544</v>
      </c>
      <c r="L187">
        <f>projjava_matrixdeterminant[[#This Row],[pss_end]]-projjava_matrixdeterminant[[#This Row],[pss_start]]</f>
        <v>17158</v>
      </c>
    </row>
    <row r="188" spans="1:12" x14ac:dyDescent="0.3">
      <c r="A188">
        <v>186</v>
      </c>
      <c r="B188">
        <v>12180</v>
      </c>
      <c r="C188">
        <v>1378</v>
      </c>
      <c r="D188">
        <v>1422168</v>
      </c>
      <c r="E188">
        <v>20813744</v>
      </c>
      <c r="F188">
        <v>6507864</v>
      </c>
      <c r="G188">
        <v>6519504</v>
      </c>
      <c r="H188">
        <v>8864</v>
      </c>
      <c r="I188">
        <v>27990</v>
      </c>
      <c r="J188">
        <f>projjava_matrixdeterminant[[#This Row],[runtime_end]]-projjava_matrixdeterminant[[#This Row],[runtime_start]]</f>
        <v>19391576</v>
      </c>
      <c r="K188">
        <f>projjava_matrixdeterminant[[#This Row],[native_end]]-projjava_matrixdeterminant[[#This Row],[native_start]]</f>
        <v>11640</v>
      </c>
      <c r="L188">
        <f>projjava_matrixdeterminant[[#This Row],[pss_end]]-projjava_matrixdeterminant[[#This Row],[pss_start]]</f>
        <v>19126</v>
      </c>
    </row>
    <row r="189" spans="1:12" x14ac:dyDescent="0.3">
      <c r="A189">
        <v>187</v>
      </c>
      <c r="B189">
        <v>12309</v>
      </c>
      <c r="C189">
        <v>1464</v>
      </c>
      <c r="D189">
        <v>1438552</v>
      </c>
      <c r="E189">
        <v>19404608</v>
      </c>
      <c r="F189">
        <v>6507832</v>
      </c>
      <c r="G189">
        <v>6519504</v>
      </c>
      <c r="H189">
        <v>8860</v>
      </c>
      <c r="I189">
        <v>26620</v>
      </c>
      <c r="J189">
        <f>projjava_matrixdeterminant[[#This Row],[runtime_end]]-projjava_matrixdeterminant[[#This Row],[runtime_start]]</f>
        <v>17966056</v>
      </c>
      <c r="K189">
        <f>projjava_matrixdeterminant[[#This Row],[native_end]]-projjava_matrixdeterminant[[#This Row],[native_start]]</f>
        <v>11672</v>
      </c>
      <c r="L189">
        <f>projjava_matrixdeterminant[[#This Row],[pss_end]]-projjava_matrixdeterminant[[#This Row],[pss_start]]</f>
        <v>17760</v>
      </c>
    </row>
    <row r="190" spans="1:12" x14ac:dyDescent="0.3">
      <c r="A190">
        <v>188</v>
      </c>
      <c r="B190">
        <v>12446</v>
      </c>
      <c r="C190">
        <v>1410</v>
      </c>
      <c r="D190">
        <v>1438688</v>
      </c>
      <c r="E190">
        <v>18782288</v>
      </c>
      <c r="F190">
        <v>6507992</v>
      </c>
      <c r="G190">
        <v>6519872</v>
      </c>
      <c r="H190">
        <v>8872</v>
      </c>
      <c r="I190">
        <v>26028</v>
      </c>
      <c r="J190">
        <f>projjava_matrixdeterminant[[#This Row],[runtime_end]]-projjava_matrixdeterminant[[#This Row],[runtime_start]]</f>
        <v>17343600</v>
      </c>
      <c r="K190">
        <f>projjava_matrixdeterminant[[#This Row],[native_end]]-projjava_matrixdeterminant[[#This Row],[native_start]]</f>
        <v>11880</v>
      </c>
      <c r="L190">
        <f>projjava_matrixdeterminant[[#This Row],[pss_end]]-projjava_matrixdeterminant[[#This Row],[pss_start]]</f>
        <v>17156</v>
      </c>
    </row>
    <row r="191" spans="1:12" x14ac:dyDescent="0.3">
      <c r="A191">
        <v>189</v>
      </c>
      <c r="B191">
        <v>12580</v>
      </c>
      <c r="C191">
        <v>1410</v>
      </c>
      <c r="D191">
        <v>1422168</v>
      </c>
      <c r="E191">
        <v>18749136</v>
      </c>
      <c r="F191">
        <v>6507832</v>
      </c>
      <c r="G191">
        <v>6519344</v>
      </c>
      <c r="H191">
        <v>8864</v>
      </c>
      <c r="I191">
        <v>25980</v>
      </c>
      <c r="J191">
        <f>projjava_matrixdeterminant[[#This Row],[runtime_end]]-projjava_matrixdeterminant[[#This Row],[runtime_start]]</f>
        <v>17326968</v>
      </c>
      <c r="K191">
        <f>projjava_matrixdeterminant[[#This Row],[native_end]]-projjava_matrixdeterminant[[#This Row],[native_start]]</f>
        <v>11512</v>
      </c>
      <c r="L191">
        <f>projjava_matrixdeterminant[[#This Row],[pss_end]]-projjava_matrixdeterminant[[#This Row],[pss_start]]</f>
        <v>17116</v>
      </c>
    </row>
    <row r="192" spans="1:12" x14ac:dyDescent="0.3">
      <c r="A192">
        <v>190</v>
      </c>
      <c r="B192">
        <v>12717</v>
      </c>
      <c r="C192">
        <v>1461</v>
      </c>
      <c r="D192">
        <v>1422168</v>
      </c>
      <c r="E192">
        <v>19355480</v>
      </c>
      <c r="F192">
        <v>6507832</v>
      </c>
      <c r="G192">
        <v>6519216</v>
      </c>
      <c r="H192">
        <v>8864</v>
      </c>
      <c r="I192">
        <v>26572</v>
      </c>
      <c r="J192">
        <f>projjava_matrixdeterminant[[#This Row],[runtime_end]]-projjava_matrixdeterminant[[#This Row],[runtime_start]]</f>
        <v>17933312</v>
      </c>
      <c r="K192">
        <f>projjava_matrixdeterminant[[#This Row],[native_end]]-projjava_matrixdeterminant[[#This Row],[native_start]]</f>
        <v>11384</v>
      </c>
      <c r="L192">
        <f>projjava_matrixdeterminant[[#This Row],[pss_end]]-projjava_matrixdeterminant[[#This Row],[pss_start]]</f>
        <v>17708</v>
      </c>
    </row>
    <row r="193" spans="1:12" x14ac:dyDescent="0.3">
      <c r="A193">
        <v>191</v>
      </c>
      <c r="B193">
        <v>12852</v>
      </c>
      <c r="C193">
        <v>1442</v>
      </c>
      <c r="D193">
        <v>1422304</v>
      </c>
      <c r="E193">
        <v>18650912</v>
      </c>
      <c r="F193">
        <v>6508976</v>
      </c>
      <c r="G193">
        <v>6520136</v>
      </c>
      <c r="H193">
        <v>8882</v>
      </c>
      <c r="I193">
        <v>25903</v>
      </c>
      <c r="J193">
        <f>projjava_matrixdeterminant[[#This Row],[runtime_end]]-projjava_matrixdeterminant[[#This Row],[runtime_start]]</f>
        <v>17228608</v>
      </c>
      <c r="K193">
        <f>projjava_matrixdeterminant[[#This Row],[native_end]]-projjava_matrixdeterminant[[#This Row],[native_start]]</f>
        <v>11160</v>
      </c>
      <c r="L193">
        <f>projjava_matrixdeterminant[[#This Row],[pss_end]]-projjava_matrixdeterminant[[#This Row],[pss_start]]</f>
        <v>17021</v>
      </c>
    </row>
    <row r="194" spans="1:12" x14ac:dyDescent="0.3">
      <c r="A194">
        <v>192</v>
      </c>
      <c r="B194">
        <v>12989</v>
      </c>
      <c r="C194">
        <v>1404</v>
      </c>
      <c r="D194">
        <v>1438552</v>
      </c>
      <c r="E194">
        <v>18929584</v>
      </c>
      <c r="F194">
        <v>6507832</v>
      </c>
      <c r="G194">
        <v>6519440</v>
      </c>
      <c r="H194">
        <v>8860</v>
      </c>
      <c r="I194">
        <v>26144</v>
      </c>
      <c r="J194">
        <f>projjava_matrixdeterminant[[#This Row],[runtime_end]]-projjava_matrixdeterminant[[#This Row],[runtime_start]]</f>
        <v>17491032</v>
      </c>
      <c r="K194">
        <f>projjava_matrixdeterminant[[#This Row],[native_end]]-projjava_matrixdeterminant[[#This Row],[native_start]]</f>
        <v>11608</v>
      </c>
      <c r="L194">
        <f>projjava_matrixdeterminant[[#This Row],[pss_end]]-projjava_matrixdeterminant[[#This Row],[pss_start]]</f>
        <v>17284</v>
      </c>
    </row>
    <row r="195" spans="1:12" x14ac:dyDescent="0.3">
      <c r="A195">
        <v>193</v>
      </c>
      <c r="B195">
        <v>13130</v>
      </c>
      <c r="C195">
        <v>1405</v>
      </c>
      <c r="D195">
        <v>1438552</v>
      </c>
      <c r="E195">
        <v>18585520</v>
      </c>
      <c r="F195">
        <v>6508168</v>
      </c>
      <c r="G195">
        <v>6519360</v>
      </c>
      <c r="H195">
        <v>8867</v>
      </c>
      <c r="I195">
        <v>25827</v>
      </c>
      <c r="J195">
        <f>projjava_matrixdeterminant[[#This Row],[runtime_end]]-projjava_matrixdeterminant[[#This Row],[runtime_start]]</f>
        <v>17146968</v>
      </c>
      <c r="K195">
        <f>projjava_matrixdeterminant[[#This Row],[native_end]]-projjava_matrixdeterminant[[#This Row],[native_start]]</f>
        <v>11192</v>
      </c>
      <c r="L195">
        <f>projjava_matrixdeterminant[[#This Row],[pss_end]]-projjava_matrixdeterminant[[#This Row],[pss_start]]</f>
        <v>16960</v>
      </c>
    </row>
    <row r="196" spans="1:12" x14ac:dyDescent="0.3">
      <c r="A196">
        <v>194</v>
      </c>
      <c r="B196">
        <v>13269</v>
      </c>
      <c r="C196">
        <v>1423</v>
      </c>
      <c r="D196">
        <v>1422304</v>
      </c>
      <c r="E196">
        <v>18847800</v>
      </c>
      <c r="F196">
        <v>6506216</v>
      </c>
      <c r="G196">
        <v>6517472</v>
      </c>
      <c r="H196">
        <v>8855</v>
      </c>
      <c r="I196">
        <v>26094</v>
      </c>
      <c r="J196">
        <f>projjava_matrixdeterminant[[#This Row],[runtime_end]]-projjava_matrixdeterminant[[#This Row],[runtime_start]]</f>
        <v>17425496</v>
      </c>
      <c r="K196">
        <f>projjava_matrixdeterminant[[#This Row],[native_end]]-projjava_matrixdeterminant[[#This Row],[native_start]]</f>
        <v>11256</v>
      </c>
      <c r="L196">
        <f>projjava_matrixdeterminant[[#This Row],[pss_end]]-projjava_matrixdeterminant[[#This Row],[pss_start]]</f>
        <v>17239</v>
      </c>
    </row>
    <row r="197" spans="1:12" x14ac:dyDescent="0.3">
      <c r="A197">
        <v>195</v>
      </c>
      <c r="B197">
        <v>13401</v>
      </c>
      <c r="C197">
        <v>1430</v>
      </c>
      <c r="D197">
        <v>1422168</v>
      </c>
      <c r="E197">
        <v>20223784</v>
      </c>
      <c r="F197">
        <v>6507832</v>
      </c>
      <c r="G197">
        <v>6519536</v>
      </c>
      <c r="H197">
        <v>8868</v>
      </c>
      <c r="I197">
        <v>27416</v>
      </c>
      <c r="J197">
        <f>projjava_matrixdeterminant[[#This Row],[runtime_end]]-projjava_matrixdeterminant[[#This Row],[runtime_start]]</f>
        <v>18801616</v>
      </c>
      <c r="K197">
        <f>projjava_matrixdeterminant[[#This Row],[native_end]]-projjava_matrixdeterminant[[#This Row],[native_start]]</f>
        <v>11704</v>
      </c>
      <c r="L197">
        <f>projjava_matrixdeterminant[[#This Row],[pss_end]]-projjava_matrixdeterminant[[#This Row],[pss_start]]</f>
        <v>18548</v>
      </c>
    </row>
    <row r="198" spans="1:12" x14ac:dyDescent="0.3">
      <c r="A198">
        <v>196</v>
      </c>
      <c r="B198">
        <v>13463</v>
      </c>
      <c r="C198">
        <v>1409</v>
      </c>
      <c r="D198">
        <v>1422168</v>
      </c>
      <c r="E198">
        <v>18437808</v>
      </c>
      <c r="F198">
        <v>6507832</v>
      </c>
      <c r="G198">
        <v>6519920</v>
      </c>
      <c r="H198">
        <v>8870</v>
      </c>
      <c r="I198">
        <v>25686</v>
      </c>
      <c r="J198">
        <f>projjava_matrixdeterminant[[#This Row],[runtime_end]]-projjava_matrixdeterminant[[#This Row],[runtime_start]]</f>
        <v>17015640</v>
      </c>
      <c r="K198">
        <f>projjava_matrixdeterminant[[#This Row],[native_end]]-projjava_matrixdeterminant[[#This Row],[native_start]]</f>
        <v>12088</v>
      </c>
      <c r="L198">
        <f>projjava_matrixdeterminant[[#This Row],[pss_end]]-projjava_matrixdeterminant[[#This Row],[pss_start]]</f>
        <v>16816</v>
      </c>
    </row>
    <row r="199" spans="1:12" x14ac:dyDescent="0.3">
      <c r="A199">
        <v>197</v>
      </c>
      <c r="B199">
        <v>13601</v>
      </c>
      <c r="C199">
        <v>1456</v>
      </c>
      <c r="D199">
        <v>1422168</v>
      </c>
      <c r="E199">
        <v>19027640</v>
      </c>
      <c r="F199">
        <v>6507832</v>
      </c>
      <c r="G199">
        <v>6519472</v>
      </c>
      <c r="H199">
        <v>8870</v>
      </c>
      <c r="I199">
        <v>26258</v>
      </c>
      <c r="J199">
        <f>projjava_matrixdeterminant[[#This Row],[runtime_end]]-projjava_matrixdeterminant[[#This Row],[runtime_start]]</f>
        <v>17605472</v>
      </c>
      <c r="K199">
        <f>projjava_matrixdeterminant[[#This Row],[native_end]]-projjava_matrixdeterminant[[#This Row],[native_start]]</f>
        <v>11640</v>
      </c>
      <c r="L199">
        <f>projjava_matrixdeterminant[[#This Row],[pss_end]]-projjava_matrixdeterminant[[#This Row],[pss_start]]</f>
        <v>17388</v>
      </c>
    </row>
    <row r="200" spans="1:12" x14ac:dyDescent="0.3">
      <c r="A200">
        <v>198</v>
      </c>
      <c r="B200">
        <v>13732</v>
      </c>
      <c r="C200">
        <v>1404</v>
      </c>
      <c r="D200">
        <v>1438552</v>
      </c>
      <c r="E200">
        <v>18503296</v>
      </c>
      <c r="F200">
        <v>6507864</v>
      </c>
      <c r="G200">
        <v>6519248</v>
      </c>
      <c r="H200">
        <v>8866</v>
      </c>
      <c r="I200">
        <v>25738</v>
      </c>
      <c r="J200">
        <f>projjava_matrixdeterminant[[#This Row],[runtime_end]]-projjava_matrixdeterminant[[#This Row],[runtime_start]]</f>
        <v>17064744</v>
      </c>
      <c r="K200">
        <f>projjava_matrixdeterminant[[#This Row],[native_end]]-projjava_matrixdeterminant[[#This Row],[native_start]]</f>
        <v>11384</v>
      </c>
      <c r="L200">
        <f>projjava_matrixdeterminant[[#This Row],[pss_end]]-projjava_matrixdeterminant[[#This Row],[pss_start]]</f>
        <v>16872</v>
      </c>
    </row>
    <row r="201" spans="1:12" x14ac:dyDescent="0.3">
      <c r="A201">
        <v>199</v>
      </c>
      <c r="B201">
        <v>13870</v>
      </c>
      <c r="C201">
        <v>1440</v>
      </c>
      <c r="D201">
        <v>1422304</v>
      </c>
      <c r="E201">
        <v>18569024</v>
      </c>
      <c r="F201">
        <v>6508024</v>
      </c>
      <c r="G201">
        <v>6519728</v>
      </c>
      <c r="H201">
        <v>8880</v>
      </c>
      <c r="I201">
        <v>25820</v>
      </c>
      <c r="J201">
        <f>projjava_matrixdeterminant[[#This Row],[runtime_end]]-projjava_matrixdeterminant[[#This Row],[runtime_start]]</f>
        <v>17146720</v>
      </c>
      <c r="K201">
        <f>projjava_matrixdeterminant[[#This Row],[native_end]]-projjava_matrixdeterminant[[#This Row],[native_start]]</f>
        <v>11704</v>
      </c>
      <c r="L201">
        <f>projjava_matrixdeterminant[[#This Row],[pss_end]]-projjava_matrixdeterminant[[#This Row],[pss_start]]</f>
        <v>16940</v>
      </c>
    </row>
    <row r="202" spans="1:12" x14ac:dyDescent="0.3">
      <c r="A202">
        <v>200</v>
      </c>
      <c r="B202">
        <v>14004</v>
      </c>
      <c r="C202">
        <v>1427</v>
      </c>
      <c r="D202">
        <v>1422168</v>
      </c>
      <c r="E202">
        <v>18830888</v>
      </c>
      <c r="F202">
        <v>6507864</v>
      </c>
      <c r="G202">
        <v>6519280</v>
      </c>
      <c r="H202">
        <v>8872</v>
      </c>
      <c r="I202">
        <v>26072</v>
      </c>
      <c r="J202">
        <f>projjava_matrixdeterminant[[#This Row],[runtime_end]]-projjava_matrixdeterminant[[#This Row],[runtime_start]]</f>
        <v>17408720</v>
      </c>
      <c r="K202">
        <f>projjava_matrixdeterminant[[#This Row],[native_end]]-projjava_matrixdeterminant[[#This Row],[native_start]]</f>
        <v>11416</v>
      </c>
      <c r="L202">
        <f>projjava_matrixdeterminant[[#This Row],[pss_end]]-projjava_matrixdeterminant[[#This Row],[pss_start]]</f>
        <v>17200</v>
      </c>
    </row>
    <row r="203" spans="1:12" x14ac:dyDescent="0.3">
      <c r="A203">
        <v>201</v>
      </c>
      <c r="B203">
        <v>14143</v>
      </c>
      <c r="C203">
        <v>1396</v>
      </c>
      <c r="D203">
        <v>1422168</v>
      </c>
      <c r="E203">
        <v>18503488</v>
      </c>
      <c r="F203">
        <v>6507944</v>
      </c>
      <c r="G203">
        <v>6518928</v>
      </c>
      <c r="H203">
        <v>8872</v>
      </c>
      <c r="I203">
        <v>25744</v>
      </c>
      <c r="J203">
        <f>projjava_matrixdeterminant[[#This Row],[runtime_end]]-projjava_matrixdeterminant[[#This Row],[runtime_start]]</f>
        <v>17081320</v>
      </c>
      <c r="K203">
        <f>projjava_matrixdeterminant[[#This Row],[native_end]]-projjava_matrixdeterminant[[#This Row],[native_start]]</f>
        <v>10984</v>
      </c>
      <c r="L203">
        <f>projjava_matrixdeterminant[[#This Row],[pss_end]]-projjava_matrixdeterminant[[#This Row],[pss_start]]</f>
        <v>16872</v>
      </c>
    </row>
    <row r="204" spans="1:12" x14ac:dyDescent="0.3">
      <c r="A204">
        <v>202</v>
      </c>
      <c r="B204">
        <v>14268</v>
      </c>
      <c r="C204">
        <v>1422</v>
      </c>
      <c r="D204">
        <v>1422168</v>
      </c>
      <c r="E204">
        <v>20436912</v>
      </c>
      <c r="F204">
        <v>6506088</v>
      </c>
      <c r="G204">
        <v>6517184</v>
      </c>
      <c r="H204">
        <v>8862</v>
      </c>
      <c r="I204">
        <v>27618</v>
      </c>
      <c r="J204">
        <f>projjava_matrixdeterminant[[#This Row],[runtime_end]]-projjava_matrixdeterminant[[#This Row],[runtime_start]]</f>
        <v>19014744</v>
      </c>
      <c r="K204">
        <f>projjava_matrixdeterminant[[#This Row],[native_end]]-projjava_matrixdeterminant[[#This Row],[native_start]]</f>
        <v>11096</v>
      </c>
      <c r="L204">
        <f>projjava_matrixdeterminant[[#This Row],[pss_end]]-projjava_matrixdeterminant[[#This Row],[pss_start]]</f>
        <v>18756</v>
      </c>
    </row>
    <row r="205" spans="1:12" x14ac:dyDescent="0.3">
      <c r="A205">
        <v>203</v>
      </c>
      <c r="B205">
        <v>14398</v>
      </c>
      <c r="C205">
        <v>1408</v>
      </c>
      <c r="D205">
        <v>1422168</v>
      </c>
      <c r="E205">
        <v>19568192</v>
      </c>
      <c r="F205">
        <v>6515760</v>
      </c>
      <c r="G205">
        <v>6518152</v>
      </c>
      <c r="H205">
        <v>8868</v>
      </c>
      <c r="I205">
        <v>26772</v>
      </c>
      <c r="J205">
        <f>projjava_matrixdeterminant[[#This Row],[runtime_end]]-projjava_matrixdeterminant[[#This Row],[runtime_start]]</f>
        <v>18146024</v>
      </c>
      <c r="K205">
        <f>projjava_matrixdeterminant[[#This Row],[native_end]]-projjava_matrixdeterminant[[#This Row],[native_start]]</f>
        <v>2392</v>
      </c>
      <c r="L205">
        <f>projjava_matrixdeterminant[[#This Row],[pss_end]]-projjava_matrixdeterminant[[#This Row],[pss_start]]</f>
        <v>17904</v>
      </c>
    </row>
    <row r="206" spans="1:12" x14ac:dyDescent="0.3">
      <c r="A206">
        <v>204</v>
      </c>
      <c r="B206">
        <v>14529</v>
      </c>
      <c r="C206">
        <v>1466</v>
      </c>
      <c r="D206">
        <v>1422168</v>
      </c>
      <c r="E206">
        <v>18487016</v>
      </c>
      <c r="F206">
        <v>6507864</v>
      </c>
      <c r="G206">
        <v>6519536</v>
      </c>
      <c r="H206">
        <v>8874</v>
      </c>
      <c r="I206">
        <v>25722</v>
      </c>
      <c r="J206">
        <f>projjava_matrixdeterminant[[#This Row],[runtime_end]]-projjava_matrixdeterminant[[#This Row],[runtime_start]]</f>
        <v>17064848</v>
      </c>
      <c r="K206">
        <f>projjava_matrixdeterminant[[#This Row],[native_end]]-projjava_matrixdeterminant[[#This Row],[native_start]]</f>
        <v>11672</v>
      </c>
      <c r="L206">
        <f>projjava_matrixdeterminant[[#This Row],[pss_end]]-projjava_matrixdeterminant[[#This Row],[pss_start]]</f>
        <v>16848</v>
      </c>
    </row>
    <row r="207" spans="1:12" x14ac:dyDescent="0.3">
      <c r="A207">
        <v>205</v>
      </c>
      <c r="B207">
        <v>14657</v>
      </c>
      <c r="C207">
        <v>1400</v>
      </c>
      <c r="D207">
        <v>1438688</v>
      </c>
      <c r="E207">
        <v>18896952</v>
      </c>
      <c r="F207">
        <v>6508136</v>
      </c>
      <c r="G207">
        <v>6519520</v>
      </c>
      <c r="H207">
        <v>8882</v>
      </c>
      <c r="I207">
        <v>26147</v>
      </c>
      <c r="J207">
        <f>projjava_matrixdeterminant[[#This Row],[runtime_end]]-projjava_matrixdeterminant[[#This Row],[runtime_start]]</f>
        <v>17458264</v>
      </c>
      <c r="K207">
        <f>projjava_matrixdeterminant[[#This Row],[native_end]]-projjava_matrixdeterminant[[#This Row],[native_start]]</f>
        <v>11384</v>
      </c>
      <c r="L207">
        <f>projjava_matrixdeterminant[[#This Row],[pss_end]]-projjava_matrixdeterminant[[#This Row],[pss_start]]</f>
        <v>17265</v>
      </c>
    </row>
    <row r="208" spans="1:12" x14ac:dyDescent="0.3">
      <c r="A208">
        <v>206</v>
      </c>
      <c r="B208">
        <v>14791</v>
      </c>
      <c r="C208">
        <v>1459</v>
      </c>
      <c r="D208">
        <v>1422168</v>
      </c>
      <c r="E208">
        <v>17979176</v>
      </c>
      <c r="F208">
        <v>6507864</v>
      </c>
      <c r="G208">
        <v>6519248</v>
      </c>
      <c r="H208">
        <v>8874</v>
      </c>
      <c r="I208">
        <v>25226</v>
      </c>
      <c r="J208">
        <f>projjava_matrixdeterminant[[#This Row],[runtime_end]]-projjava_matrixdeterminant[[#This Row],[runtime_start]]</f>
        <v>16557008</v>
      </c>
      <c r="K208">
        <f>projjava_matrixdeterminant[[#This Row],[native_end]]-projjava_matrixdeterminant[[#This Row],[native_start]]</f>
        <v>11384</v>
      </c>
      <c r="L208">
        <f>projjava_matrixdeterminant[[#This Row],[pss_end]]-projjava_matrixdeterminant[[#This Row],[pss_start]]</f>
        <v>16352</v>
      </c>
    </row>
    <row r="209" spans="1:12" x14ac:dyDescent="0.3">
      <c r="A209">
        <v>207</v>
      </c>
      <c r="B209">
        <v>14925</v>
      </c>
      <c r="C209">
        <v>1402</v>
      </c>
      <c r="D209">
        <v>1422168</v>
      </c>
      <c r="E209">
        <v>18225072</v>
      </c>
      <c r="F209">
        <v>6517056</v>
      </c>
      <c r="G209">
        <v>6519248</v>
      </c>
      <c r="H209">
        <v>8878</v>
      </c>
      <c r="I209">
        <v>25478</v>
      </c>
      <c r="J209">
        <f>projjava_matrixdeterminant[[#This Row],[runtime_end]]-projjava_matrixdeterminant[[#This Row],[runtime_start]]</f>
        <v>16802904</v>
      </c>
      <c r="K209">
        <f>projjava_matrixdeterminant[[#This Row],[native_end]]-projjava_matrixdeterminant[[#This Row],[native_start]]</f>
        <v>2192</v>
      </c>
      <c r="L209">
        <f>projjava_matrixdeterminant[[#This Row],[pss_end]]-projjava_matrixdeterminant[[#This Row],[pss_start]]</f>
        <v>16600</v>
      </c>
    </row>
    <row r="210" spans="1:12" x14ac:dyDescent="0.3">
      <c r="A210">
        <v>208</v>
      </c>
      <c r="B210">
        <v>15065</v>
      </c>
      <c r="C210">
        <v>1441</v>
      </c>
      <c r="D210">
        <v>1422168</v>
      </c>
      <c r="E210">
        <v>18520008</v>
      </c>
      <c r="F210">
        <v>6507864</v>
      </c>
      <c r="G210">
        <v>6519312</v>
      </c>
      <c r="H210">
        <v>8872</v>
      </c>
      <c r="I210">
        <v>25760</v>
      </c>
      <c r="J210">
        <f>projjava_matrixdeterminant[[#This Row],[runtime_end]]-projjava_matrixdeterminant[[#This Row],[runtime_start]]</f>
        <v>17097840</v>
      </c>
      <c r="K210">
        <f>projjava_matrixdeterminant[[#This Row],[native_end]]-projjava_matrixdeterminant[[#This Row],[native_start]]</f>
        <v>11448</v>
      </c>
      <c r="L210">
        <f>projjava_matrixdeterminant[[#This Row],[pss_end]]-projjava_matrixdeterminant[[#This Row],[pss_start]]</f>
        <v>16888</v>
      </c>
    </row>
    <row r="211" spans="1:12" x14ac:dyDescent="0.3">
      <c r="A211">
        <v>209</v>
      </c>
      <c r="B211">
        <v>15196</v>
      </c>
      <c r="C211">
        <v>1404</v>
      </c>
      <c r="D211">
        <v>1422304</v>
      </c>
      <c r="E211">
        <v>18864072</v>
      </c>
      <c r="F211">
        <v>6517472</v>
      </c>
      <c r="G211">
        <v>6519696</v>
      </c>
      <c r="H211">
        <v>8878</v>
      </c>
      <c r="I211">
        <v>26098</v>
      </c>
      <c r="J211">
        <f>projjava_matrixdeterminant[[#This Row],[runtime_end]]-projjava_matrixdeterminant[[#This Row],[runtime_start]]</f>
        <v>17441768</v>
      </c>
      <c r="K211">
        <f>projjava_matrixdeterminant[[#This Row],[native_end]]-projjava_matrixdeterminant[[#This Row],[native_start]]</f>
        <v>2224</v>
      </c>
      <c r="L211">
        <f>projjava_matrixdeterminant[[#This Row],[pss_end]]-projjava_matrixdeterminant[[#This Row],[pss_start]]</f>
        <v>17220</v>
      </c>
    </row>
    <row r="212" spans="1:12" x14ac:dyDescent="0.3">
      <c r="A212">
        <v>210</v>
      </c>
      <c r="B212">
        <v>15357</v>
      </c>
      <c r="C212">
        <v>1402</v>
      </c>
      <c r="D212">
        <v>1422168</v>
      </c>
      <c r="E212">
        <v>18519872</v>
      </c>
      <c r="F212">
        <v>6507864</v>
      </c>
      <c r="G212">
        <v>6519248</v>
      </c>
      <c r="H212">
        <v>8874</v>
      </c>
      <c r="I212">
        <v>25762</v>
      </c>
      <c r="J212">
        <f>projjava_matrixdeterminant[[#This Row],[runtime_end]]-projjava_matrixdeterminant[[#This Row],[runtime_start]]</f>
        <v>17097704</v>
      </c>
      <c r="K212">
        <f>projjava_matrixdeterminant[[#This Row],[native_end]]-projjava_matrixdeterminant[[#This Row],[native_start]]</f>
        <v>11384</v>
      </c>
      <c r="L212">
        <f>projjava_matrixdeterminant[[#This Row],[pss_end]]-projjava_matrixdeterminant[[#This Row],[pss_start]]</f>
        <v>16888</v>
      </c>
    </row>
    <row r="213" spans="1:12" x14ac:dyDescent="0.3">
      <c r="A213">
        <v>211</v>
      </c>
      <c r="B213">
        <v>15498</v>
      </c>
      <c r="C213">
        <v>1443</v>
      </c>
      <c r="D213">
        <v>1422168</v>
      </c>
      <c r="E213">
        <v>18487152</v>
      </c>
      <c r="F213">
        <v>6507864</v>
      </c>
      <c r="G213">
        <v>6519248</v>
      </c>
      <c r="H213">
        <v>8870</v>
      </c>
      <c r="I213">
        <v>25734</v>
      </c>
      <c r="J213">
        <f>projjava_matrixdeterminant[[#This Row],[runtime_end]]-projjava_matrixdeterminant[[#This Row],[runtime_start]]</f>
        <v>17064984</v>
      </c>
      <c r="K213">
        <f>projjava_matrixdeterminant[[#This Row],[native_end]]-projjava_matrixdeterminant[[#This Row],[native_start]]</f>
        <v>11384</v>
      </c>
      <c r="L213">
        <f>projjava_matrixdeterminant[[#This Row],[pss_end]]-projjava_matrixdeterminant[[#This Row],[pss_start]]</f>
        <v>16864</v>
      </c>
    </row>
    <row r="214" spans="1:12" x14ac:dyDescent="0.3">
      <c r="A214">
        <v>212</v>
      </c>
      <c r="B214">
        <v>15622</v>
      </c>
      <c r="C214">
        <v>1401</v>
      </c>
      <c r="D214">
        <v>1438552</v>
      </c>
      <c r="E214">
        <v>18487040</v>
      </c>
      <c r="F214">
        <v>6507864</v>
      </c>
      <c r="G214">
        <v>6519312</v>
      </c>
      <c r="H214">
        <v>8876</v>
      </c>
      <c r="I214">
        <v>25724</v>
      </c>
      <c r="J214">
        <f>projjava_matrixdeterminant[[#This Row],[runtime_end]]-projjava_matrixdeterminant[[#This Row],[runtime_start]]</f>
        <v>17048488</v>
      </c>
      <c r="K214">
        <f>projjava_matrixdeterminant[[#This Row],[native_end]]-projjava_matrixdeterminant[[#This Row],[native_start]]</f>
        <v>11448</v>
      </c>
      <c r="L214">
        <f>projjava_matrixdeterminant[[#This Row],[pss_end]]-projjava_matrixdeterminant[[#This Row],[pss_start]]</f>
        <v>16848</v>
      </c>
    </row>
    <row r="215" spans="1:12" x14ac:dyDescent="0.3">
      <c r="A215">
        <v>213</v>
      </c>
      <c r="B215">
        <v>15749</v>
      </c>
      <c r="C215">
        <v>1389</v>
      </c>
      <c r="D215">
        <v>1438552</v>
      </c>
      <c r="E215">
        <v>19437376</v>
      </c>
      <c r="F215">
        <v>6507864</v>
      </c>
      <c r="G215">
        <v>6519648</v>
      </c>
      <c r="H215">
        <v>8876</v>
      </c>
      <c r="I215">
        <v>26656</v>
      </c>
      <c r="J215">
        <f>projjava_matrixdeterminant[[#This Row],[runtime_end]]-projjava_matrixdeterminant[[#This Row],[runtime_start]]</f>
        <v>17998824</v>
      </c>
      <c r="K215">
        <f>projjava_matrixdeterminant[[#This Row],[native_end]]-projjava_matrixdeterminant[[#This Row],[native_start]]</f>
        <v>11784</v>
      </c>
      <c r="L215">
        <f>projjava_matrixdeterminant[[#This Row],[pss_end]]-projjava_matrixdeterminant[[#This Row],[pss_start]]</f>
        <v>17780</v>
      </c>
    </row>
    <row r="216" spans="1:12" x14ac:dyDescent="0.3">
      <c r="A216">
        <v>214</v>
      </c>
      <c r="B216">
        <v>15884</v>
      </c>
      <c r="C216">
        <v>1417</v>
      </c>
      <c r="D216">
        <v>1422304</v>
      </c>
      <c r="E216">
        <v>19158704</v>
      </c>
      <c r="F216">
        <v>6508024</v>
      </c>
      <c r="G216">
        <v>6519376</v>
      </c>
      <c r="H216">
        <v>8884</v>
      </c>
      <c r="I216">
        <v>26388</v>
      </c>
      <c r="J216">
        <f>projjava_matrixdeterminant[[#This Row],[runtime_end]]-projjava_matrixdeterminant[[#This Row],[runtime_start]]</f>
        <v>17736400</v>
      </c>
      <c r="K216">
        <f>projjava_matrixdeterminant[[#This Row],[native_end]]-projjava_matrixdeterminant[[#This Row],[native_start]]</f>
        <v>11352</v>
      </c>
      <c r="L216">
        <f>projjava_matrixdeterminant[[#This Row],[pss_end]]-projjava_matrixdeterminant[[#This Row],[pss_start]]</f>
        <v>17504</v>
      </c>
    </row>
    <row r="217" spans="1:12" x14ac:dyDescent="0.3">
      <c r="A217">
        <v>215</v>
      </c>
      <c r="B217">
        <v>15946</v>
      </c>
      <c r="C217">
        <v>1399</v>
      </c>
      <c r="D217">
        <v>1438552</v>
      </c>
      <c r="E217">
        <v>18585496</v>
      </c>
      <c r="F217">
        <v>6507864</v>
      </c>
      <c r="G217">
        <v>6519136</v>
      </c>
      <c r="H217">
        <v>8876</v>
      </c>
      <c r="I217">
        <v>25832</v>
      </c>
      <c r="J217">
        <f>projjava_matrixdeterminant[[#This Row],[runtime_end]]-projjava_matrixdeterminant[[#This Row],[runtime_start]]</f>
        <v>17146944</v>
      </c>
      <c r="K217">
        <f>projjava_matrixdeterminant[[#This Row],[native_end]]-projjava_matrixdeterminant[[#This Row],[native_start]]</f>
        <v>11272</v>
      </c>
      <c r="L217">
        <f>projjava_matrixdeterminant[[#This Row],[pss_end]]-projjava_matrixdeterminant[[#This Row],[pss_start]]</f>
        <v>16956</v>
      </c>
    </row>
    <row r="218" spans="1:12" x14ac:dyDescent="0.3">
      <c r="A218">
        <v>216</v>
      </c>
      <c r="B218">
        <v>16082</v>
      </c>
      <c r="C218">
        <v>1432</v>
      </c>
      <c r="D218">
        <v>1422168</v>
      </c>
      <c r="E218">
        <v>19601104</v>
      </c>
      <c r="F218">
        <v>6506992</v>
      </c>
      <c r="G218">
        <v>6518088</v>
      </c>
      <c r="H218">
        <v>8876</v>
      </c>
      <c r="I218">
        <v>26816</v>
      </c>
      <c r="J218">
        <f>projjava_matrixdeterminant[[#This Row],[runtime_end]]-projjava_matrixdeterminant[[#This Row],[runtime_start]]</f>
        <v>18178936</v>
      </c>
      <c r="K218">
        <f>projjava_matrixdeterminant[[#This Row],[native_end]]-projjava_matrixdeterminant[[#This Row],[native_start]]</f>
        <v>11096</v>
      </c>
      <c r="L218">
        <f>projjava_matrixdeterminant[[#This Row],[pss_end]]-projjava_matrixdeterminant[[#This Row],[pss_start]]</f>
        <v>17940</v>
      </c>
    </row>
    <row r="219" spans="1:12" x14ac:dyDescent="0.3">
      <c r="A219">
        <v>217</v>
      </c>
      <c r="B219">
        <v>16214</v>
      </c>
      <c r="C219">
        <v>1396</v>
      </c>
      <c r="D219">
        <v>1438688</v>
      </c>
      <c r="E219">
        <v>18765600</v>
      </c>
      <c r="F219">
        <v>6508088</v>
      </c>
      <c r="G219">
        <v>6519248</v>
      </c>
      <c r="H219">
        <v>8884</v>
      </c>
      <c r="I219">
        <v>26012</v>
      </c>
      <c r="J219">
        <f>projjava_matrixdeterminant[[#This Row],[runtime_end]]-projjava_matrixdeterminant[[#This Row],[runtime_start]]</f>
        <v>17326912</v>
      </c>
      <c r="K219">
        <f>projjava_matrixdeterminant[[#This Row],[native_end]]-projjava_matrixdeterminant[[#This Row],[native_start]]</f>
        <v>11160</v>
      </c>
      <c r="L219">
        <f>projjava_matrixdeterminant[[#This Row],[pss_end]]-projjava_matrixdeterminant[[#This Row],[pss_start]]</f>
        <v>17128</v>
      </c>
    </row>
    <row r="220" spans="1:12" x14ac:dyDescent="0.3">
      <c r="A220">
        <v>218</v>
      </c>
      <c r="B220">
        <v>16347</v>
      </c>
      <c r="C220">
        <v>1402</v>
      </c>
      <c r="D220">
        <v>1438552</v>
      </c>
      <c r="E220">
        <v>18241320</v>
      </c>
      <c r="F220">
        <v>6507864</v>
      </c>
      <c r="G220">
        <v>6519248</v>
      </c>
      <c r="H220">
        <v>8876</v>
      </c>
      <c r="I220">
        <v>25496</v>
      </c>
      <c r="J220">
        <f>projjava_matrixdeterminant[[#This Row],[runtime_end]]-projjava_matrixdeterminant[[#This Row],[runtime_start]]</f>
        <v>16802768</v>
      </c>
      <c r="K220">
        <f>projjava_matrixdeterminant[[#This Row],[native_end]]-projjava_matrixdeterminant[[#This Row],[native_start]]</f>
        <v>11384</v>
      </c>
      <c r="L220">
        <f>projjava_matrixdeterminant[[#This Row],[pss_end]]-projjava_matrixdeterminant[[#This Row],[pss_start]]</f>
        <v>16620</v>
      </c>
    </row>
    <row r="221" spans="1:12" x14ac:dyDescent="0.3">
      <c r="A221">
        <v>219</v>
      </c>
      <c r="B221">
        <v>16490</v>
      </c>
      <c r="C221">
        <v>1461</v>
      </c>
      <c r="D221">
        <v>1422304</v>
      </c>
      <c r="E221">
        <v>19928920</v>
      </c>
      <c r="F221">
        <v>6508024</v>
      </c>
      <c r="G221">
        <v>6520208</v>
      </c>
      <c r="H221">
        <v>8882</v>
      </c>
      <c r="I221">
        <v>27150</v>
      </c>
      <c r="J221">
        <f>projjava_matrixdeterminant[[#This Row],[runtime_end]]-projjava_matrixdeterminant[[#This Row],[runtime_start]]</f>
        <v>18506616</v>
      </c>
      <c r="K221">
        <f>projjava_matrixdeterminant[[#This Row],[native_end]]-projjava_matrixdeterminant[[#This Row],[native_start]]</f>
        <v>12184</v>
      </c>
      <c r="L221">
        <f>projjava_matrixdeterminant[[#This Row],[pss_end]]-projjava_matrixdeterminant[[#This Row],[pss_start]]</f>
        <v>18268</v>
      </c>
    </row>
    <row r="222" spans="1:12" x14ac:dyDescent="0.3">
      <c r="A222">
        <v>220</v>
      </c>
      <c r="B222">
        <v>16629</v>
      </c>
      <c r="C222">
        <v>1425</v>
      </c>
      <c r="D222">
        <v>1438688</v>
      </c>
      <c r="E222">
        <v>19060680</v>
      </c>
      <c r="F222">
        <v>6508024</v>
      </c>
      <c r="G222">
        <v>6519440</v>
      </c>
      <c r="H222">
        <v>8886</v>
      </c>
      <c r="I222">
        <v>26306</v>
      </c>
      <c r="J222">
        <f>projjava_matrixdeterminant[[#This Row],[runtime_end]]-projjava_matrixdeterminant[[#This Row],[runtime_start]]</f>
        <v>17621992</v>
      </c>
      <c r="K222">
        <f>projjava_matrixdeterminant[[#This Row],[native_end]]-projjava_matrixdeterminant[[#This Row],[native_start]]</f>
        <v>11416</v>
      </c>
      <c r="L222">
        <f>projjava_matrixdeterminant[[#This Row],[pss_end]]-projjava_matrixdeterminant[[#This Row],[pss_start]]</f>
        <v>17420</v>
      </c>
    </row>
    <row r="223" spans="1:12" x14ac:dyDescent="0.3">
      <c r="A223">
        <v>221</v>
      </c>
      <c r="B223">
        <v>16767</v>
      </c>
      <c r="C223">
        <v>1412</v>
      </c>
      <c r="D223">
        <v>1422304</v>
      </c>
      <c r="E223">
        <v>19011552</v>
      </c>
      <c r="F223">
        <v>6508024</v>
      </c>
      <c r="G223">
        <v>6519664</v>
      </c>
      <c r="H223">
        <v>8888</v>
      </c>
      <c r="I223">
        <v>26248</v>
      </c>
      <c r="J223">
        <f>projjava_matrixdeterminant[[#This Row],[runtime_end]]-projjava_matrixdeterminant[[#This Row],[runtime_start]]</f>
        <v>17589248</v>
      </c>
      <c r="K223">
        <f>projjava_matrixdeterminant[[#This Row],[native_end]]-projjava_matrixdeterminant[[#This Row],[native_start]]</f>
        <v>11640</v>
      </c>
      <c r="L223">
        <f>projjava_matrixdeterminant[[#This Row],[pss_end]]-projjava_matrixdeterminant[[#This Row],[pss_start]]</f>
        <v>17360</v>
      </c>
    </row>
    <row r="224" spans="1:12" x14ac:dyDescent="0.3">
      <c r="A224">
        <v>222</v>
      </c>
      <c r="B224">
        <v>16903</v>
      </c>
      <c r="C224">
        <v>1455</v>
      </c>
      <c r="D224">
        <v>1422304</v>
      </c>
      <c r="E224">
        <v>18880320</v>
      </c>
      <c r="F224">
        <v>6508024</v>
      </c>
      <c r="G224">
        <v>6519408</v>
      </c>
      <c r="H224">
        <v>8888</v>
      </c>
      <c r="I224">
        <v>26120</v>
      </c>
      <c r="J224">
        <f>projjava_matrixdeterminant[[#This Row],[runtime_end]]-projjava_matrixdeterminant[[#This Row],[runtime_start]]</f>
        <v>17458016</v>
      </c>
      <c r="K224">
        <f>projjava_matrixdeterminant[[#This Row],[native_end]]-projjava_matrixdeterminant[[#This Row],[native_start]]</f>
        <v>11384</v>
      </c>
      <c r="L224">
        <f>projjava_matrixdeterminant[[#This Row],[pss_end]]-projjava_matrixdeterminant[[#This Row],[pss_start]]</f>
        <v>17232</v>
      </c>
    </row>
    <row r="225" spans="1:12" x14ac:dyDescent="0.3">
      <c r="A225">
        <v>223</v>
      </c>
      <c r="B225">
        <v>17040</v>
      </c>
      <c r="C225">
        <v>1426</v>
      </c>
      <c r="D225">
        <v>1422168</v>
      </c>
      <c r="E225">
        <v>18503600</v>
      </c>
      <c r="F225">
        <v>6507928</v>
      </c>
      <c r="G225">
        <v>6519536</v>
      </c>
      <c r="H225">
        <v>8882</v>
      </c>
      <c r="I225">
        <v>25746</v>
      </c>
      <c r="J225">
        <f>projjava_matrixdeterminant[[#This Row],[runtime_end]]-projjava_matrixdeterminant[[#This Row],[runtime_start]]</f>
        <v>17081432</v>
      </c>
      <c r="K225">
        <f>projjava_matrixdeterminant[[#This Row],[native_end]]-projjava_matrixdeterminant[[#This Row],[native_start]]</f>
        <v>11608</v>
      </c>
      <c r="L225">
        <f>projjava_matrixdeterminant[[#This Row],[pss_end]]-projjava_matrixdeterminant[[#This Row],[pss_start]]</f>
        <v>16864</v>
      </c>
    </row>
    <row r="226" spans="1:12" x14ac:dyDescent="0.3">
      <c r="A226">
        <v>224</v>
      </c>
      <c r="B226">
        <v>17181</v>
      </c>
      <c r="C226">
        <v>1434</v>
      </c>
      <c r="D226">
        <v>1422168</v>
      </c>
      <c r="E226">
        <v>19453872</v>
      </c>
      <c r="F226">
        <v>6516632</v>
      </c>
      <c r="G226">
        <v>6519248</v>
      </c>
      <c r="H226">
        <v>8882</v>
      </c>
      <c r="I226">
        <v>26682</v>
      </c>
      <c r="J226">
        <f>projjava_matrixdeterminant[[#This Row],[runtime_end]]-projjava_matrixdeterminant[[#This Row],[runtime_start]]</f>
        <v>18031704</v>
      </c>
      <c r="K226">
        <f>projjava_matrixdeterminant[[#This Row],[native_end]]-projjava_matrixdeterminant[[#This Row],[native_start]]</f>
        <v>2616</v>
      </c>
      <c r="L226">
        <f>projjava_matrixdeterminant[[#This Row],[pss_end]]-projjava_matrixdeterminant[[#This Row],[pss_start]]</f>
        <v>17800</v>
      </c>
    </row>
    <row r="227" spans="1:12" x14ac:dyDescent="0.3">
      <c r="A227">
        <v>225</v>
      </c>
      <c r="B227">
        <v>17241</v>
      </c>
      <c r="C227">
        <v>1410</v>
      </c>
      <c r="D227">
        <v>1422304</v>
      </c>
      <c r="E227">
        <v>18503560</v>
      </c>
      <c r="F227">
        <v>6509424</v>
      </c>
      <c r="G227">
        <v>6520424</v>
      </c>
      <c r="H227">
        <v>8896</v>
      </c>
      <c r="I227">
        <v>25765</v>
      </c>
      <c r="J227">
        <f>projjava_matrixdeterminant[[#This Row],[runtime_end]]-projjava_matrixdeterminant[[#This Row],[runtime_start]]</f>
        <v>17081256</v>
      </c>
      <c r="K227">
        <f>projjava_matrixdeterminant[[#This Row],[native_end]]-projjava_matrixdeterminant[[#This Row],[native_start]]</f>
        <v>11000</v>
      </c>
      <c r="L227">
        <f>projjava_matrixdeterminant[[#This Row],[pss_end]]-projjava_matrixdeterminant[[#This Row],[pss_start]]</f>
        <v>16869</v>
      </c>
    </row>
    <row r="228" spans="1:12" x14ac:dyDescent="0.3">
      <c r="A228">
        <v>226</v>
      </c>
      <c r="B228">
        <v>17396</v>
      </c>
      <c r="C228">
        <v>1452</v>
      </c>
      <c r="D228">
        <v>1422168</v>
      </c>
      <c r="E228">
        <v>18782104</v>
      </c>
      <c r="F228">
        <v>6507864</v>
      </c>
      <c r="G228">
        <v>6519472</v>
      </c>
      <c r="H228">
        <v>8882</v>
      </c>
      <c r="I228">
        <v>26022</v>
      </c>
      <c r="J228">
        <f>projjava_matrixdeterminant[[#This Row],[runtime_end]]-projjava_matrixdeterminant[[#This Row],[runtime_start]]</f>
        <v>17359936</v>
      </c>
      <c r="K228">
        <f>projjava_matrixdeterminant[[#This Row],[native_end]]-projjava_matrixdeterminant[[#This Row],[native_start]]</f>
        <v>11608</v>
      </c>
      <c r="L228">
        <f>projjava_matrixdeterminant[[#This Row],[pss_end]]-projjava_matrixdeterminant[[#This Row],[pss_start]]</f>
        <v>17140</v>
      </c>
    </row>
    <row r="229" spans="1:12" x14ac:dyDescent="0.3">
      <c r="A229">
        <v>227</v>
      </c>
      <c r="B229">
        <v>17530</v>
      </c>
      <c r="C229">
        <v>1408</v>
      </c>
      <c r="D229">
        <v>1438552</v>
      </c>
      <c r="E229">
        <v>18864024</v>
      </c>
      <c r="F229">
        <v>6507864</v>
      </c>
      <c r="G229">
        <v>6519248</v>
      </c>
      <c r="H229">
        <v>8882</v>
      </c>
      <c r="I229">
        <v>26102</v>
      </c>
      <c r="J229">
        <f>projjava_matrixdeterminant[[#This Row],[runtime_end]]-projjava_matrixdeterminant[[#This Row],[runtime_start]]</f>
        <v>17425472</v>
      </c>
      <c r="K229">
        <f>projjava_matrixdeterminant[[#This Row],[native_end]]-projjava_matrixdeterminant[[#This Row],[native_start]]</f>
        <v>11384</v>
      </c>
      <c r="L229">
        <f>projjava_matrixdeterminant[[#This Row],[pss_end]]-projjava_matrixdeterminant[[#This Row],[pss_start]]</f>
        <v>17220</v>
      </c>
    </row>
    <row r="230" spans="1:12" x14ac:dyDescent="0.3">
      <c r="A230">
        <v>228</v>
      </c>
      <c r="B230">
        <v>17669</v>
      </c>
      <c r="C230">
        <v>1452</v>
      </c>
      <c r="D230">
        <v>1422304</v>
      </c>
      <c r="E230">
        <v>18749496</v>
      </c>
      <c r="F230">
        <v>6508024</v>
      </c>
      <c r="G230">
        <v>6519728</v>
      </c>
      <c r="H230">
        <v>8894</v>
      </c>
      <c r="I230">
        <v>25994</v>
      </c>
      <c r="J230">
        <f>projjava_matrixdeterminant[[#This Row],[runtime_end]]-projjava_matrixdeterminant[[#This Row],[runtime_start]]</f>
        <v>17327192</v>
      </c>
      <c r="K230">
        <f>projjava_matrixdeterminant[[#This Row],[native_end]]-projjava_matrixdeterminant[[#This Row],[native_start]]</f>
        <v>11704</v>
      </c>
      <c r="L230">
        <f>projjava_matrixdeterminant[[#This Row],[pss_end]]-projjava_matrixdeterminant[[#This Row],[pss_start]]</f>
        <v>17100</v>
      </c>
    </row>
    <row r="231" spans="1:12" x14ac:dyDescent="0.3">
      <c r="A231">
        <v>229</v>
      </c>
      <c r="B231">
        <v>17816</v>
      </c>
      <c r="C231">
        <v>1408</v>
      </c>
      <c r="D231">
        <v>1438688</v>
      </c>
      <c r="E231">
        <v>19061008</v>
      </c>
      <c r="F231">
        <v>6508024</v>
      </c>
      <c r="G231">
        <v>6522216</v>
      </c>
      <c r="H231">
        <v>8890</v>
      </c>
      <c r="I231">
        <v>26312</v>
      </c>
      <c r="J231">
        <f>projjava_matrixdeterminant[[#This Row],[runtime_end]]-projjava_matrixdeterminant[[#This Row],[runtime_start]]</f>
        <v>17622320</v>
      </c>
      <c r="K231">
        <f>projjava_matrixdeterminant[[#This Row],[native_end]]-projjava_matrixdeterminant[[#This Row],[native_start]]</f>
        <v>14192</v>
      </c>
      <c r="L231">
        <f>projjava_matrixdeterminant[[#This Row],[pss_end]]-projjava_matrixdeterminant[[#This Row],[pss_start]]</f>
        <v>17422</v>
      </c>
    </row>
    <row r="232" spans="1:12" x14ac:dyDescent="0.3">
      <c r="A232">
        <v>230</v>
      </c>
      <c r="B232">
        <v>17954</v>
      </c>
      <c r="C232">
        <v>1415</v>
      </c>
      <c r="D232">
        <v>1422168</v>
      </c>
      <c r="E232">
        <v>18519896</v>
      </c>
      <c r="F232">
        <v>6517056</v>
      </c>
      <c r="G232">
        <v>6519312</v>
      </c>
      <c r="H232">
        <v>8880</v>
      </c>
      <c r="I232">
        <v>25772</v>
      </c>
      <c r="J232">
        <f>projjava_matrixdeterminant[[#This Row],[runtime_end]]-projjava_matrixdeterminant[[#This Row],[runtime_start]]</f>
        <v>17097728</v>
      </c>
      <c r="K232">
        <f>projjava_matrixdeterminant[[#This Row],[native_end]]-projjava_matrixdeterminant[[#This Row],[native_start]]</f>
        <v>2256</v>
      </c>
      <c r="L232">
        <f>projjava_matrixdeterminant[[#This Row],[pss_end]]-projjava_matrixdeterminant[[#This Row],[pss_start]]</f>
        <v>16892</v>
      </c>
    </row>
    <row r="233" spans="1:12" x14ac:dyDescent="0.3">
      <c r="A233">
        <v>231</v>
      </c>
      <c r="B233">
        <v>18088</v>
      </c>
      <c r="C233">
        <v>1404</v>
      </c>
      <c r="D233">
        <v>1422304</v>
      </c>
      <c r="E233">
        <v>18765744</v>
      </c>
      <c r="F233">
        <v>6517280</v>
      </c>
      <c r="G233">
        <v>6519296</v>
      </c>
      <c r="H233">
        <v>8890</v>
      </c>
      <c r="I233">
        <v>26014</v>
      </c>
      <c r="J233">
        <f>projjava_matrixdeterminant[[#This Row],[runtime_end]]-projjava_matrixdeterminant[[#This Row],[runtime_start]]</f>
        <v>17343440</v>
      </c>
      <c r="K233">
        <f>projjava_matrixdeterminant[[#This Row],[native_end]]-projjava_matrixdeterminant[[#This Row],[native_start]]</f>
        <v>2016</v>
      </c>
      <c r="L233">
        <f>projjava_matrixdeterminant[[#This Row],[pss_end]]-projjava_matrixdeterminant[[#This Row],[pss_start]]</f>
        <v>17124</v>
      </c>
    </row>
    <row r="234" spans="1:12" x14ac:dyDescent="0.3">
      <c r="A234">
        <v>232</v>
      </c>
      <c r="B234">
        <v>18229</v>
      </c>
      <c r="C234">
        <v>1434</v>
      </c>
      <c r="D234">
        <v>1438552</v>
      </c>
      <c r="E234">
        <v>19486000</v>
      </c>
      <c r="F234">
        <v>6507864</v>
      </c>
      <c r="G234">
        <v>6519280</v>
      </c>
      <c r="H234">
        <v>8884</v>
      </c>
      <c r="I234">
        <v>26720</v>
      </c>
      <c r="J234">
        <f>projjava_matrixdeterminant[[#This Row],[runtime_end]]-projjava_matrixdeterminant[[#This Row],[runtime_start]]</f>
        <v>18047448</v>
      </c>
      <c r="K234">
        <f>projjava_matrixdeterminant[[#This Row],[native_end]]-projjava_matrixdeterminant[[#This Row],[native_start]]</f>
        <v>11416</v>
      </c>
      <c r="L234">
        <f>projjava_matrixdeterminant[[#This Row],[pss_end]]-projjava_matrixdeterminant[[#This Row],[pss_start]]</f>
        <v>17836</v>
      </c>
    </row>
    <row r="235" spans="1:12" x14ac:dyDescent="0.3">
      <c r="A235">
        <v>233</v>
      </c>
      <c r="B235">
        <v>18363</v>
      </c>
      <c r="C235">
        <v>1404</v>
      </c>
      <c r="D235">
        <v>1422168</v>
      </c>
      <c r="E235">
        <v>18765608</v>
      </c>
      <c r="F235">
        <v>6506088</v>
      </c>
      <c r="G235">
        <v>6517312</v>
      </c>
      <c r="H235">
        <v>8870</v>
      </c>
      <c r="I235">
        <v>25990</v>
      </c>
      <c r="J235">
        <f>projjava_matrixdeterminant[[#This Row],[runtime_end]]-projjava_matrixdeterminant[[#This Row],[runtime_start]]</f>
        <v>17343440</v>
      </c>
      <c r="K235">
        <f>projjava_matrixdeterminant[[#This Row],[native_end]]-projjava_matrixdeterminant[[#This Row],[native_start]]</f>
        <v>11224</v>
      </c>
      <c r="L235">
        <f>projjava_matrixdeterminant[[#This Row],[pss_end]]-projjava_matrixdeterminant[[#This Row],[pss_start]]</f>
        <v>17120</v>
      </c>
    </row>
    <row r="236" spans="1:12" x14ac:dyDescent="0.3">
      <c r="A236">
        <v>234</v>
      </c>
      <c r="B236">
        <v>18500</v>
      </c>
      <c r="C236">
        <v>1421</v>
      </c>
      <c r="D236">
        <v>1438552</v>
      </c>
      <c r="E236">
        <v>19388272</v>
      </c>
      <c r="F236">
        <v>6506088</v>
      </c>
      <c r="G236">
        <v>6517552</v>
      </c>
      <c r="H236">
        <v>8872</v>
      </c>
      <c r="I236">
        <v>26617</v>
      </c>
      <c r="J236">
        <f>projjava_matrixdeterminant[[#This Row],[runtime_end]]-projjava_matrixdeterminant[[#This Row],[runtime_start]]</f>
        <v>17949720</v>
      </c>
      <c r="K236">
        <f>projjava_matrixdeterminant[[#This Row],[native_end]]-projjava_matrixdeterminant[[#This Row],[native_start]]</f>
        <v>11464</v>
      </c>
      <c r="L236">
        <f>projjava_matrixdeterminant[[#This Row],[pss_end]]-projjava_matrixdeterminant[[#This Row],[pss_start]]</f>
        <v>17745</v>
      </c>
    </row>
    <row r="237" spans="1:12" x14ac:dyDescent="0.3">
      <c r="A237">
        <v>235</v>
      </c>
      <c r="B237">
        <v>18638</v>
      </c>
      <c r="C237">
        <v>1401</v>
      </c>
      <c r="D237">
        <v>1422168</v>
      </c>
      <c r="E237">
        <v>18568856</v>
      </c>
      <c r="F237">
        <v>6507864</v>
      </c>
      <c r="G237">
        <v>6519216</v>
      </c>
      <c r="H237">
        <v>8886</v>
      </c>
      <c r="I237">
        <v>25818</v>
      </c>
      <c r="J237">
        <f>projjava_matrixdeterminant[[#This Row],[runtime_end]]-projjava_matrixdeterminant[[#This Row],[runtime_start]]</f>
        <v>17146688</v>
      </c>
      <c r="K237">
        <f>projjava_matrixdeterminant[[#This Row],[native_end]]-projjava_matrixdeterminant[[#This Row],[native_start]]</f>
        <v>11352</v>
      </c>
      <c r="L237">
        <f>projjava_matrixdeterminant[[#This Row],[pss_end]]-projjava_matrixdeterminant[[#This Row],[pss_start]]</f>
        <v>16932</v>
      </c>
    </row>
    <row r="238" spans="1:12" x14ac:dyDescent="0.3">
      <c r="A238">
        <v>236</v>
      </c>
      <c r="B238">
        <v>18775</v>
      </c>
      <c r="C238">
        <v>1448</v>
      </c>
      <c r="D238">
        <v>1422168</v>
      </c>
      <c r="E238">
        <v>18257288</v>
      </c>
      <c r="F238">
        <v>6507864</v>
      </c>
      <c r="G238">
        <v>6519344</v>
      </c>
      <c r="H238">
        <v>8888</v>
      </c>
      <c r="I238">
        <v>25516</v>
      </c>
      <c r="J238">
        <f>projjava_matrixdeterminant[[#This Row],[runtime_end]]-projjava_matrixdeterminant[[#This Row],[runtime_start]]</f>
        <v>16835120</v>
      </c>
      <c r="K238">
        <f>projjava_matrixdeterminant[[#This Row],[native_end]]-projjava_matrixdeterminant[[#This Row],[native_start]]</f>
        <v>11480</v>
      </c>
      <c r="L238">
        <f>projjava_matrixdeterminant[[#This Row],[pss_end]]-projjava_matrixdeterminant[[#This Row],[pss_start]]</f>
        <v>16628</v>
      </c>
    </row>
    <row r="239" spans="1:12" x14ac:dyDescent="0.3">
      <c r="A239">
        <v>237</v>
      </c>
      <c r="B239">
        <v>18910</v>
      </c>
      <c r="C239">
        <v>1407</v>
      </c>
      <c r="D239">
        <v>1438552</v>
      </c>
      <c r="E239">
        <v>17880640</v>
      </c>
      <c r="F239">
        <v>6507864</v>
      </c>
      <c r="G239">
        <v>6519280</v>
      </c>
      <c r="H239">
        <v>8884</v>
      </c>
      <c r="I239">
        <v>25152</v>
      </c>
      <c r="J239">
        <f>projjava_matrixdeterminant[[#This Row],[runtime_end]]-projjava_matrixdeterminant[[#This Row],[runtime_start]]</f>
        <v>16442088</v>
      </c>
      <c r="K239">
        <f>projjava_matrixdeterminant[[#This Row],[native_end]]-projjava_matrixdeterminant[[#This Row],[native_start]]</f>
        <v>11416</v>
      </c>
      <c r="L239">
        <f>projjava_matrixdeterminant[[#This Row],[pss_end]]-projjava_matrixdeterminant[[#This Row],[pss_start]]</f>
        <v>16268</v>
      </c>
    </row>
    <row r="240" spans="1:12" x14ac:dyDescent="0.3">
      <c r="A240">
        <v>238</v>
      </c>
      <c r="B240">
        <v>19049</v>
      </c>
      <c r="C240">
        <v>1420</v>
      </c>
      <c r="D240">
        <v>1422168</v>
      </c>
      <c r="E240">
        <v>18700208</v>
      </c>
      <c r="F240">
        <v>6516632</v>
      </c>
      <c r="G240">
        <v>6519520</v>
      </c>
      <c r="H240">
        <v>8886</v>
      </c>
      <c r="I240">
        <v>25942</v>
      </c>
      <c r="J240">
        <f>projjava_matrixdeterminant[[#This Row],[runtime_end]]-projjava_matrixdeterminant[[#This Row],[runtime_start]]</f>
        <v>17278040</v>
      </c>
      <c r="K240">
        <f>projjava_matrixdeterminant[[#This Row],[native_end]]-projjava_matrixdeterminant[[#This Row],[native_start]]</f>
        <v>2888</v>
      </c>
      <c r="L240">
        <f>projjava_matrixdeterminant[[#This Row],[pss_end]]-projjava_matrixdeterminant[[#This Row],[pss_start]]</f>
        <v>17056</v>
      </c>
    </row>
    <row r="241" spans="1:12" x14ac:dyDescent="0.3">
      <c r="A241">
        <v>239</v>
      </c>
      <c r="B241">
        <v>19187</v>
      </c>
      <c r="C241">
        <v>1402</v>
      </c>
      <c r="D241">
        <v>1422304</v>
      </c>
      <c r="E241">
        <v>18864184</v>
      </c>
      <c r="F241">
        <v>6508024</v>
      </c>
      <c r="G241">
        <v>6519408</v>
      </c>
      <c r="H241">
        <v>8898</v>
      </c>
      <c r="I241">
        <v>26114</v>
      </c>
      <c r="J241">
        <f>projjava_matrixdeterminant[[#This Row],[runtime_end]]-projjava_matrixdeterminant[[#This Row],[runtime_start]]</f>
        <v>17441880</v>
      </c>
      <c r="K241">
        <f>projjava_matrixdeterminant[[#This Row],[native_end]]-projjava_matrixdeterminant[[#This Row],[native_start]]</f>
        <v>11384</v>
      </c>
      <c r="L241">
        <f>projjava_matrixdeterminant[[#This Row],[pss_end]]-projjava_matrixdeterminant[[#This Row],[pss_start]]</f>
        <v>17216</v>
      </c>
    </row>
    <row r="242" spans="1:12" x14ac:dyDescent="0.3">
      <c r="A242">
        <v>240</v>
      </c>
      <c r="B242">
        <v>19321</v>
      </c>
      <c r="C242">
        <v>1443</v>
      </c>
      <c r="D242">
        <v>1422304</v>
      </c>
      <c r="E242">
        <v>18601976</v>
      </c>
      <c r="F242">
        <v>6509120</v>
      </c>
      <c r="G242">
        <v>6523584</v>
      </c>
      <c r="H242">
        <v>8904</v>
      </c>
      <c r="I242">
        <v>25875</v>
      </c>
      <c r="J242">
        <f>projjava_matrixdeterminant[[#This Row],[runtime_end]]-projjava_matrixdeterminant[[#This Row],[runtime_start]]</f>
        <v>17179672</v>
      </c>
      <c r="K242">
        <f>projjava_matrixdeterminant[[#This Row],[native_end]]-projjava_matrixdeterminant[[#This Row],[native_start]]</f>
        <v>14464</v>
      </c>
      <c r="L242">
        <f>projjava_matrixdeterminant[[#This Row],[pss_end]]-projjava_matrixdeterminant[[#This Row],[pss_start]]</f>
        <v>16971</v>
      </c>
    </row>
    <row r="243" spans="1:12" x14ac:dyDescent="0.3">
      <c r="A243">
        <v>241</v>
      </c>
      <c r="B243">
        <v>19453</v>
      </c>
      <c r="C243">
        <v>1403</v>
      </c>
      <c r="D243">
        <v>1422168</v>
      </c>
      <c r="E243">
        <v>18470832</v>
      </c>
      <c r="F243">
        <v>6507864</v>
      </c>
      <c r="G243">
        <v>6519344</v>
      </c>
      <c r="H243">
        <v>8890</v>
      </c>
      <c r="I243">
        <v>25734</v>
      </c>
      <c r="J243">
        <f>projjava_matrixdeterminant[[#This Row],[runtime_end]]-projjava_matrixdeterminant[[#This Row],[runtime_start]]</f>
        <v>17048664</v>
      </c>
      <c r="K243">
        <f>projjava_matrixdeterminant[[#This Row],[native_end]]-projjava_matrixdeterminant[[#This Row],[native_start]]</f>
        <v>11480</v>
      </c>
      <c r="L243">
        <f>projjava_matrixdeterminant[[#This Row],[pss_end]]-projjava_matrixdeterminant[[#This Row],[pss_start]]</f>
        <v>16844</v>
      </c>
    </row>
    <row r="244" spans="1:12" x14ac:dyDescent="0.3">
      <c r="A244">
        <v>242</v>
      </c>
      <c r="B244">
        <v>19523</v>
      </c>
      <c r="C244">
        <v>1434</v>
      </c>
      <c r="D244">
        <v>1422304</v>
      </c>
      <c r="E244">
        <v>19470368</v>
      </c>
      <c r="F244">
        <v>6508024</v>
      </c>
      <c r="G244">
        <v>6519760</v>
      </c>
      <c r="H244">
        <v>8898</v>
      </c>
      <c r="I244">
        <v>26702</v>
      </c>
      <c r="J244">
        <f>projjava_matrixdeterminant[[#This Row],[runtime_end]]-projjava_matrixdeterminant[[#This Row],[runtime_start]]</f>
        <v>18048064</v>
      </c>
      <c r="K244">
        <f>projjava_matrixdeterminant[[#This Row],[native_end]]-projjava_matrixdeterminant[[#This Row],[native_start]]</f>
        <v>11736</v>
      </c>
      <c r="L244">
        <f>projjava_matrixdeterminant[[#This Row],[pss_end]]-projjava_matrixdeterminant[[#This Row],[pss_start]]</f>
        <v>17804</v>
      </c>
    </row>
    <row r="245" spans="1:12" x14ac:dyDescent="0.3">
      <c r="A245">
        <v>243</v>
      </c>
      <c r="B245">
        <v>19654</v>
      </c>
      <c r="C245">
        <v>1433</v>
      </c>
      <c r="D245">
        <v>1422304</v>
      </c>
      <c r="E245">
        <v>18224864</v>
      </c>
      <c r="F245">
        <v>6508024</v>
      </c>
      <c r="G245">
        <v>6519472</v>
      </c>
      <c r="H245">
        <v>8898</v>
      </c>
      <c r="I245">
        <v>25494</v>
      </c>
      <c r="J245">
        <f>projjava_matrixdeterminant[[#This Row],[runtime_end]]-projjava_matrixdeterminant[[#This Row],[runtime_start]]</f>
        <v>16802560</v>
      </c>
      <c r="K245">
        <f>projjava_matrixdeterminant[[#This Row],[native_end]]-projjava_matrixdeterminant[[#This Row],[native_start]]</f>
        <v>11448</v>
      </c>
      <c r="L245">
        <f>projjava_matrixdeterminant[[#This Row],[pss_end]]-projjava_matrixdeterminant[[#This Row],[pss_start]]</f>
        <v>16596</v>
      </c>
    </row>
    <row r="246" spans="1:12" x14ac:dyDescent="0.3">
      <c r="A246">
        <v>244</v>
      </c>
      <c r="B246">
        <v>19773</v>
      </c>
      <c r="C246">
        <v>1432</v>
      </c>
      <c r="D246">
        <v>1422304</v>
      </c>
      <c r="E246">
        <v>18225072</v>
      </c>
      <c r="F246">
        <v>6508088</v>
      </c>
      <c r="G246">
        <v>6519984</v>
      </c>
      <c r="H246">
        <v>8902</v>
      </c>
      <c r="I246">
        <v>25506</v>
      </c>
      <c r="J246">
        <f>projjava_matrixdeterminant[[#This Row],[runtime_end]]-projjava_matrixdeterminant[[#This Row],[runtime_start]]</f>
        <v>16802768</v>
      </c>
      <c r="K246">
        <f>projjava_matrixdeterminant[[#This Row],[native_end]]-projjava_matrixdeterminant[[#This Row],[native_start]]</f>
        <v>11896</v>
      </c>
      <c r="L246">
        <f>projjava_matrixdeterminant[[#This Row],[pss_end]]-projjava_matrixdeterminant[[#This Row],[pss_start]]</f>
        <v>16604</v>
      </c>
    </row>
    <row r="247" spans="1:12" x14ac:dyDescent="0.3">
      <c r="A247">
        <v>245</v>
      </c>
      <c r="B247">
        <v>19914</v>
      </c>
      <c r="C247">
        <v>1406</v>
      </c>
      <c r="D247">
        <v>1438552</v>
      </c>
      <c r="E247">
        <v>18831168</v>
      </c>
      <c r="F247">
        <v>6507928</v>
      </c>
      <c r="G247">
        <v>6519328</v>
      </c>
      <c r="H247">
        <v>8890</v>
      </c>
      <c r="I247">
        <v>26074</v>
      </c>
      <c r="J247">
        <f>projjava_matrixdeterminant[[#This Row],[runtime_end]]-projjava_matrixdeterminant[[#This Row],[runtime_start]]</f>
        <v>17392616</v>
      </c>
      <c r="K247">
        <f>projjava_matrixdeterminant[[#This Row],[native_end]]-projjava_matrixdeterminant[[#This Row],[native_start]]</f>
        <v>11400</v>
      </c>
      <c r="L247">
        <f>projjava_matrixdeterminant[[#This Row],[pss_end]]-projjava_matrixdeterminant[[#This Row],[pss_start]]</f>
        <v>17184</v>
      </c>
    </row>
    <row r="248" spans="1:12" x14ac:dyDescent="0.3">
      <c r="A248">
        <v>246</v>
      </c>
      <c r="B248">
        <v>20049</v>
      </c>
      <c r="C248">
        <v>1452</v>
      </c>
      <c r="D248">
        <v>1438552</v>
      </c>
      <c r="E248">
        <v>19584856</v>
      </c>
      <c r="F248">
        <v>6507960</v>
      </c>
      <c r="G248">
        <v>6519408</v>
      </c>
      <c r="H248">
        <v>8892</v>
      </c>
      <c r="I248">
        <v>26812</v>
      </c>
      <c r="J248">
        <f>projjava_matrixdeterminant[[#This Row],[runtime_end]]-projjava_matrixdeterminant[[#This Row],[runtime_start]]</f>
        <v>18146304</v>
      </c>
      <c r="K248">
        <f>projjava_matrixdeterminant[[#This Row],[native_end]]-projjava_matrixdeterminant[[#This Row],[native_start]]</f>
        <v>11448</v>
      </c>
      <c r="L248">
        <f>projjava_matrixdeterminant[[#This Row],[pss_end]]-projjava_matrixdeterminant[[#This Row],[pss_start]]</f>
        <v>17920</v>
      </c>
    </row>
    <row r="249" spans="1:12" x14ac:dyDescent="0.3">
      <c r="A249">
        <v>247</v>
      </c>
      <c r="B249">
        <v>20183</v>
      </c>
      <c r="C249">
        <v>1417</v>
      </c>
      <c r="D249">
        <v>1438552</v>
      </c>
      <c r="E249">
        <v>18536432</v>
      </c>
      <c r="F249">
        <v>6508040</v>
      </c>
      <c r="G249">
        <v>6522312</v>
      </c>
      <c r="H249">
        <v>8892</v>
      </c>
      <c r="I249">
        <v>25810</v>
      </c>
      <c r="J249">
        <f>projjava_matrixdeterminant[[#This Row],[runtime_end]]-projjava_matrixdeterminant[[#This Row],[runtime_start]]</f>
        <v>17097880</v>
      </c>
      <c r="K249">
        <f>projjava_matrixdeterminant[[#This Row],[native_end]]-projjava_matrixdeterminant[[#This Row],[native_start]]</f>
        <v>14272</v>
      </c>
      <c r="L249">
        <f>projjava_matrixdeterminant[[#This Row],[pss_end]]-projjava_matrixdeterminant[[#This Row],[pss_start]]</f>
        <v>16918</v>
      </c>
    </row>
    <row r="250" spans="1:12" x14ac:dyDescent="0.3">
      <c r="A250">
        <v>248</v>
      </c>
      <c r="B250">
        <v>20322</v>
      </c>
      <c r="C250">
        <v>1397</v>
      </c>
      <c r="D250">
        <v>1422168</v>
      </c>
      <c r="E250">
        <v>18486992</v>
      </c>
      <c r="F250">
        <v>6507928</v>
      </c>
      <c r="G250">
        <v>6519216</v>
      </c>
      <c r="H250">
        <v>8888</v>
      </c>
      <c r="I250">
        <v>25744</v>
      </c>
      <c r="J250">
        <f>projjava_matrixdeterminant[[#This Row],[runtime_end]]-projjava_matrixdeterminant[[#This Row],[runtime_start]]</f>
        <v>17064824</v>
      </c>
      <c r="K250">
        <f>projjava_matrixdeterminant[[#This Row],[native_end]]-projjava_matrixdeterminant[[#This Row],[native_start]]</f>
        <v>11288</v>
      </c>
      <c r="L250">
        <f>projjava_matrixdeterminant[[#This Row],[pss_end]]-projjava_matrixdeterminant[[#This Row],[pss_start]]</f>
        <v>16856</v>
      </c>
    </row>
    <row r="251" spans="1:12" x14ac:dyDescent="0.3">
      <c r="A251">
        <v>249</v>
      </c>
      <c r="B251">
        <v>20459</v>
      </c>
      <c r="C251">
        <v>1395</v>
      </c>
      <c r="D251">
        <v>1438560</v>
      </c>
      <c r="E251">
        <v>18339400</v>
      </c>
      <c r="F251">
        <v>6507056</v>
      </c>
      <c r="G251">
        <v>6518200</v>
      </c>
      <c r="H251">
        <v>8888</v>
      </c>
      <c r="I251">
        <v>25592</v>
      </c>
      <c r="J251">
        <f>projjava_matrixdeterminant[[#This Row],[runtime_end]]-projjava_matrixdeterminant[[#This Row],[runtime_start]]</f>
        <v>16900840</v>
      </c>
      <c r="K251">
        <f>projjava_matrixdeterminant[[#This Row],[native_end]]-projjava_matrixdeterminant[[#This Row],[native_start]]</f>
        <v>11144</v>
      </c>
      <c r="L251">
        <f>projjava_matrixdeterminant[[#This Row],[pss_end]]-projjava_matrixdeterminant[[#This Row],[pss_start]]</f>
        <v>16704</v>
      </c>
    </row>
    <row r="252" spans="1:12" x14ac:dyDescent="0.3">
      <c r="A252">
        <v>250</v>
      </c>
      <c r="B252">
        <v>20607</v>
      </c>
      <c r="C252">
        <v>1401</v>
      </c>
      <c r="D252">
        <v>1422304</v>
      </c>
      <c r="E252">
        <v>19077200</v>
      </c>
      <c r="F252">
        <v>6508088</v>
      </c>
      <c r="G252">
        <v>6520144</v>
      </c>
      <c r="H252">
        <v>8900</v>
      </c>
      <c r="I252">
        <v>26328</v>
      </c>
      <c r="J252">
        <f>projjava_matrixdeterminant[[#This Row],[runtime_end]]-projjava_matrixdeterminant[[#This Row],[runtime_start]]</f>
        <v>17654896</v>
      </c>
      <c r="K252">
        <f>projjava_matrixdeterminant[[#This Row],[native_end]]-projjava_matrixdeterminant[[#This Row],[native_start]]</f>
        <v>12056</v>
      </c>
      <c r="L252">
        <f>projjava_matrixdeterminant[[#This Row],[pss_end]]-projjava_matrixdeterminant[[#This Row],[pss_start]]</f>
        <v>17428</v>
      </c>
    </row>
    <row r="253" spans="1:12" x14ac:dyDescent="0.3">
      <c r="A253">
        <v>251</v>
      </c>
      <c r="B253">
        <v>20741</v>
      </c>
      <c r="C253">
        <v>1391</v>
      </c>
      <c r="D253">
        <v>1438552</v>
      </c>
      <c r="E253">
        <v>19158936</v>
      </c>
      <c r="F253">
        <v>6506184</v>
      </c>
      <c r="G253">
        <v>6517312</v>
      </c>
      <c r="H253">
        <v>8878</v>
      </c>
      <c r="I253">
        <v>26390</v>
      </c>
      <c r="J253">
        <f>projjava_matrixdeterminant[[#This Row],[runtime_end]]-projjava_matrixdeterminant[[#This Row],[runtime_start]]</f>
        <v>17720384</v>
      </c>
      <c r="K253">
        <f>projjava_matrixdeterminant[[#This Row],[native_end]]-projjava_matrixdeterminant[[#This Row],[native_start]]</f>
        <v>11128</v>
      </c>
      <c r="L253">
        <f>projjava_matrixdeterminant[[#This Row],[pss_end]]-projjava_matrixdeterminant[[#This Row],[pss_start]]</f>
        <v>17512</v>
      </c>
    </row>
    <row r="254" spans="1:12" x14ac:dyDescent="0.3">
      <c r="A254">
        <v>252</v>
      </c>
      <c r="B254">
        <v>20878</v>
      </c>
      <c r="C254">
        <v>1462</v>
      </c>
      <c r="D254">
        <v>1438560</v>
      </c>
      <c r="E254">
        <v>18356064</v>
      </c>
      <c r="F254">
        <v>6507992</v>
      </c>
      <c r="G254">
        <v>6519344</v>
      </c>
      <c r="H254">
        <v>8888</v>
      </c>
      <c r="I254">
        <v>25612</v>
      </c>
      <c r="J254">
        <f>projjava_matrixdeterminant[[#This Row],[runtime_end]]-projjava_matrixdeterminant[[#This Row],[runtime_start]]</f>
        <v>16917504</v>
      </c>
      <c r="K254">
        <f>projjava_matrixdeterminant[[#This Row],[native_end]]-projjava_matrixdeterminant[[#This Row],[native_start]]</f>
        <v>11352</v>
      </c>
      <c r="L254">
        <f>projjava_matrixdeterminant[[#This Row],[pss_end]]-projjava_matrixdeterminant[[#This Row],[pss_start]]</f>
        <v>16724</v>
      </c>
    </row>
    <row r="255" spans="1:12" x14ac:dyDescent="0.3">
      <c r="A255">
        <v>253</v>
      </c>
      <c r="B255">
        <v>21015</v>
      </c>
      <c r="C255">
        <v>1408</v>
      </c>
      <c r="D255">
        <v>1438688</v>
      </c>
      <c r="E255">
        <v>18044728</v>
      </c>
      <c r="F255">
        <v>6508264</v>
      </c>
      <c r="G255">
        <v>6519568</v>
      </c>
      <c r="H255">
        <v>8900</v>
      </c>
      <c r="I255">
        <v>25312</v>
      </c>
      <c r="J255">
        <f>projjava_matrixdeterminant[[#This Row],[runtime_end]]-projjava_matrixdeterminant[[#This Row],[runtime_start]]</f>
        <v>16606040</v>
      </c>
      <c r="K255">
        <f>projjava_matrixdeterminant[[#This Row],[native_end]]-projjava_matrixdeterminant[[#This Row],[native_start]]</f>
        <v>11304</v>
      </c>
      <c r="L255">
        <f>projjava_matrixdeterminant[[#This Row],[pss_end]]-projjava_matrixdeterminant[[#This Row],[pss_start]]</f>
        <v>16412</v>
      </c>
    </row>
    <row r="256" spans="1:12" x14ac:dyDescent="0.3">
      <c r="A256">
        <v>254</v>
      </c>
      <c r="B256">
        <v>21078</v>
      </c>
      <c r="C256">
        <v>1402</v>
      </c>
      <c r="D256">
        <v>1422176</v>
      </c>
      <c r="E256">
        <v>18798320</v>
      </c>
      <c r="F256">
        <v>6507928</v>
      </c>
      <c r="G256">
        <v>6519472</v>
      </c>
      <c r="H256">
        <v>8888</v>
      </c>
      <c r="I256">
        <v>26048</v>
      </c>
      <c r="J256">
        <f>projjava_matrixdeterminant[[#This Row],[runtime_end]]-projjava_matrixdeterminant[[#This Row],[runtime_start]]</f>
        <v>17376144</v>
      </c>
      <c r="K256">
        <f>projjava_matrixdeterminant[[#This Row],[native_end]]-projjava_matrixdeterminant[[#This Row],[native_start]]</f>
        <v>11544</v>
      </c>
      <c r="L256">
        <f>projjava_matrixdeterminant[[#This Row],[pss_end]]-projjava_matrixdeterminant[[#This Row],[pss_start]]</f>
        <v>17160</v>
      </c>
    </row>
    <row r="257" spans="1:12" x14ac:dyDescent="0.3">
      <c r="A257">
        <v>255</v>
      </c>
      <c r="B257">
        <v>21239</v>
      </c>
      <c r="C257">
        <v>1414</v>
      </c>
      <c r="D257">
        <v>1422168</v>
      </c>
      <c r="E257">
        <v>19781272</v>
      </c>
      <c r="F257">
        <v>6507928</v>
      </c>
      <c r="G257">
        <v>6519280</v>
      </c>
      <c r="H257">
        <v>8896</v>
      </c>
      <c r="I257">
        <v>27012</v>
      </c>
      <c r="J257">
        <f>projjava_matrixdeterminant[[#This Row],[runtime_end]]-projjava_matrixdeterminant[[#This Row],[runtime_start]]</f>
        <v>18359104</v>
      </c>
      <c r="K257">
        <f>projjava_matrixdeterminant[[#This Row],[native_end]]-projjava_matrixdeterminant[[#This Row],[native_start]]</f>
        <v>11352</v>
      </c>
      <c r="L257">
        <f>projjava_matrixdeterminant[[#This Row],[pss_end]]-projjava_matrixdeterminant[[#This Row],[pss_start]]</f>
        <v>18116</v>
      </c>
    </row>
    <row r="258" spans="1:12" x14ac:dyDescent="0.3">
      <c r="A258">
        <v>256</v>
      </c>
      <c r="B258">
        <v>21369</v>
      </c>
      <c r="C258">
        <v>1423</v>
      </c>
      <c r="D258">
        <v>1422168</v>
      </c>
      <c r="E258">
        <v>19109696</v>
      </c>
      <c r="F258">
        <v>6507928</v>
      </c>
      <c r="G258">
        <v>6519504</v>
      </c>
      <c r="H258">
        <v>8898</v>
      </c>
      <c r="I258">
        <v>26358</v>
      </c>
      <c r="J258">
        <f>projjava_matrixdeterminant[[#This Row],[runtime_end]]-projjava_matrixdeterminant[[#This Row],[runtime_start]]</f>
        <v>17687528</v>
      </c>
      <c r="K258">
        <f>projjava_matrixdeterminant[[#This Row],[native_end]]-projjava_matrixdeterminant[[#This Row],[native_start]]</f>
        <v>11576</v>
      </c>
      <c r="L258">
        <f>projjava_matrixdeterminant[[#This Row],[pss_end]]-projjava_matrixdeterminant[[#This Row],[pss_start]]</f>
        <v>17460</v>
      </c>
    </row>
    <row r="259" spans="1:12" x14ac:dyDescent="0.3">
      <c r="A259">
        <v>257</v>
      </c>
      <c r="B259">
        <v>21502</v>
      </c>
      <c r="C259">
        <v>1439</v>
      </c>
      <c r="D259">
        <v>1422304</v>
      </c>
      <c r="E259">
        <v>20485896</v>
      </c>
      <c r="F259">
        <v>6516920</v>
      </c>
      <c r="G259">
        <v>6519760</v>
      </c>
      <c r="H259">
        <v>8906</v>
      </c>
      <c r="I259">
        <v>27718</v>
      </c>
      <c r="J259">
        <f>projjava_matrixdeterminant[[#This Row],[runtime_end]]-projjava_matrixdeterminant[[#This Row],[runtime_start]]</f>
        <v>19063592</v>
      </c>
      <c r="K259">
        <f>projjava_matrixdeterminant[[#This Row],[native_end]]-projjava_matrixdeterminant[[#This Row],[native_start]]</f>
        <v>2840</v>
      </c>
      <c r="L259">
        <f>projjava_matrixdeterminant[[#This Row],[pss_end]]-projjava_matrixdeterminant[[#This Row],[pss_start]]</f>
        <v>18812</v>
      </c>
    </row>
    <row r="260" spans="1:12" x14ac:dyDescent="0.3">
      <c r="A260">
        <v>258</v>
      </c>
      <c r="B260">
        <v>21637</v>
      </c>
      <c r="C260">
        <v>1414</v>
      </c>
      <c r="D260">
        <v>1422304</v>
      </c>
      <c r="E260">
        <v>18880336</v>
      </c>
      <c r="F260">
        <v>6508152</v>
      </c>
      <c r="G260">
        <v>6519600</v>
      </c>
      <c r="H260">
        <v>8906</v>
      </c>
      <c r="I260">
        <v>26142</v>
      </c>
      <c r="J260">
        <f>projjava_matrixdeterminant[[#This Row],[runtime_end]]-projjava_matrixdeterminant[[#This Row],[runtime_start]]</f>
        <v>17458032</v>
      </c>
      <c r="K260">
        <f>projjava_matrixdeterminant[[#This Row],[native_end]]-projjava_matrixdeterminant[[#This Row],[native_start]]</f>
        <v>11448</v>
      </c>
      <c r="L260">
        <f>projjava_matrixdeterminant[[#This Row],[pss_end]]-projjava_matrixdeterminant[[#This Row],[pss_start]]</f>
        <v>17236</v>
      </c>
    </row>
    <row r="261" spans="1:12" x14ac:dyDescent="0.3">
      <c r="A261">
        <v>259</v>
      </c>
      <c r="B261">
        <v>21769</v>
      </c>
      <c r="C261">
        <v>1440</v>
      </c>
      <c r="D261">
        <v>1438552</v>
      </c>
      <c r="E261">
        <v>19666472</v>
      </c>
      <c r="F261">
        <v>6507928</v>
      </c>
      <c r="G261">
        <v>6519216</v>
      </c>
      <c r="H261">
        <v>8894</v>
      </c>
      <c r="I261">
        <v>26902</v>
      </c>
      <c r="J261">
        <f>projjava_matrixdeterminant[[#This Row],[runtime_end]]-projjava_matrixdeterminant[[#This Row],[runtime_start]]</f>
        <v>18227920</v>
      </c>
      <c r="K261">
        <f>projjava_matrixdeterminant[[#This Row],[native_end]]-projjava_matrixdeterminant[[#This Row],[native_start]]</f>
        <v>11288</v>
      </c>
      <c r="L261">
        <f>projjava_matrixdeterminant[[#This Row],[pss_end]]-projjava_matrixdeterminant[[#This Row],[pss_start]]</f>
        <v>18008</v>
      </c>
    </row>
    <row r="262" spans="1:12" x14ac:dyDescent="0.3">
      <c r="A262">
        <v>260</v>
      </c>
      <c r="B262">
        <v>21903</v>
      </c>
      <c r="C262">
        <v>1450</v>
      </c>
      <c r="D262">
        <v>1422304</v>
      </c>
      <c r="E262">
        <v>17700784</v>
      </c>
      <c r="F262">
        <v>6508088</v>
      </c>
      <c r="G262">
        <v>6519888</v>
      </c>
      <c r="H262">
        <v>8910</v>
      </c>
      <c r="I262">
        <v>24990</v>
      </c>
      <c r="J262">
        <f>projjava_matrixdeterminant[[#This Row],[runtime_end]]-projjava_matrixdeterminant[[#This Row],[runtime_start]]</f>
        <v>16278480</v>
      </c>
      <c r="K262">
        <f>projjava_matrixdeterminant[[#This Row],[native_end]]-projjava_matrixdeterminant[[#This Row],[native_start]]</f>
        <v>11800</v>
      </c>
      <c r="L262">
        <f>projjava_matrixdeterminant[[#This Row],[pss_end]]-projjava_matrixdeterminant[[#This Row],[pss_start]]</f>
        <v>16080</v>
      </c>
    </row>
    <row r="263" spans="1:12" x14ac:dyDescent="0.3">
      <c r="A263">
        <v>261</v>
      </c>
      <c r="B263">
        <v>22034</v>
      </c>
      <c r="C263">
        <v>1424</v>
      </c>
      <c r="D263">
        <v>1438552</v>
      </c>
      <c r="E263">
        <v>19175256</v>
      </c>
      <c r="F263">
        <v>6507928</v>
      </c>
      <c r="G263">
        <v>6519216</v>
      </c>
      <c r="H263">
        <v>8896</v>
      </c>
      <c r="I263">
        <v>26416</v>
      </c>
      <c r="J263">
        <f>projjava_matrixdeterminant[[#This Row],[runtime_end]]-projjava_matrixdeterminant[[#This Row],[runtime_start]]</f>
        <v>17736704</v>
      </c>
      <c r="K263">
        <f>projjava_matrixdeterminant[[#This Row],[native_end]]-projjava_matrixdeterminant[[#This Row],[native_start]]</f>
        <v>11288</v>
      </c>
      <c r="L263">
        <f>projjava_matrixdeterminant[[#This Row],[pss_end]]-projjava_matrixdeterminant[[#This Row],[pss_start]]</f>
        <v>17520</v>
      </c>
    </row>
    <row r="264" spans="1:12" x14ac:dyDescent="0.3">
      <c r="A264">
        <v>262</v>
      </c>
      <c r="B264">
        <v>22164</v>
      </c>
      <c r="C264">
        <v>1398</v>
      </c>
      <c r="D264">
        <v>1422304</v>
      </c>
      <c r="E264">
        <v>18798368</v>
      </c>
      <c r="F264">
        <v>6508088</v>
      </c>
      <c r="G264">
        <v>6519984</v>
      </c>
      <c r="H264">
        <v>8902</v>
      </c>
      <c r="I264">
        <v>26062</v>
      </c>
      <c r="J264">
        <f>projjava_matrixdeterminant[[#This Row],[runtime_end]]-projjava_matrixdeterminant[[#This Row],[runtime_start]]</f>
        <v>17376064</v>
      </c>
      <c r="K264">
        <f>projjava_matrixdeterminant[[#This Row],[native_end]]-projjava_matrixdeterminant[[#This Row],[native_start]]</f>
        <v>11896</v>
      </c>
      <c r="L264">
        <f>projjava_matrixdeterminant[[#This Row],[pss_end]]-projjava_matrixdeterminant[[#This Row],[pss_start]]</f>
        <v>17160</v>
      </c>
    </row>
    <row r="265" spans="1:12" x14ac:dyDescent="0.3">
      <c r="A265">
        <v>263</v>
      </c>
      <c r="B265">
        <v>22300</v>
      </c>
      <c r="C265">
        <v>1434</v>
      </c>
      <c r="D265">
        <v>1438552</v>
      </c>
      <c r="E265">
        <v>19732312</v>
      </c>
      <c r="F265">
        <v>6507928</v>
      </c>
      <c r="G265">
        <v>6519248</v>
      </c>
      <c r="H265">
        <v>8894</v>
      </c>
      <c r="I265">
        <v>26966</v>
      </c>
      <c r="J265">
        <f>projjava_matrixdeterminant[[#This Row],[runtime_end]]-projjava_matrixdeterminant[[#This Row],[runtime_start]]</f>
        <v>18293760</v>
      </c>
      <c r="K265">
        <f>projjava_matrixdeterminant[[#This Row],[native_end]]-projjava_matrixdeterminant[[#This Row],[native_start]]</f>
        <v>11320</v>
      </c>
      <c r="L265">
        <f>projjava_matrixdeterminant[[#This Row],[pss_end]]-projjava_matrixdeterminant[[#This Row],[pss_start]]</f>
        <v>18072</v>
      </c>
    </row>
    <row r="266" spans="1:12" x14ac:dyDescent="0.3">
      <c r="A266">
        <v>264</v>
      </c>
      <c r="B266">
        <v>22437</v>
      </c>
      <c r="C266">
        <v>1430</v>
      </c>
      <c r="D266">
        <v>1438688</v>
      </c>
      <c r="E266">
        <v>19665664</v>
      </c>
      <c r="F266">
        <v>6509136</v>
      </c>
      <c r="G266">
        <v>6520440</v>
      </c>
      <c r="H266">
        <v>8914</v>
      </c>
      <c r="I266">
        <v>26915</v>
      </c>
      <c r="J266">
        <f>projjava_matrixdeterminant[[#This Row],[runtime_end]]-projjava_matrixdeterminant[[#This Row],[runtime_start]]</f>
        <v>18226976</v>
      </c>
      <c r="K266">
        <f>projjava_matrixdeterminant[[#This Row],[native_end]]-projjava_matrixdeterminant[[#This Row],[native_start]]</f>
        <v>11304</v>
      </c>
      <c r="L266">
        <f>projjava_matrixdeterminant[[#This Row],[pss_end]]-projjava_matrixdeterminant[[#This Row],[pss_start]]</f>
        <v>18001</v>
      </c>
    </row>
    <row r="267" spans="1:12" x14ac:dyDescent="0.3">
      <c r="A267">
        <v>265</v>
      </c>
      <c r="B267">
        <v>22583</v>
      </c>
      <c r="C267">
        <v>1470</v>
      </c>
      <c r="D267">
        <v>1422168</v>
      </c>
      <c r="E267">
        <v>18650968</v>
      </c>
      <c r="F267">
        <v>6507992</v>
      </c>
      <c r="G267">
        <v>6519696</v>
      </c>
      <c r="H267">
        <v>8896</v>
      </c>
      <c r="I267">
        <v>25911</v>
      </c>
      <c r="J267">
        <f>projjava_matrixdeterminant[[#This Row],[runtime_end]]-projjava_matrixdeterminant[[#This Row],[runtime_start]]</f>
        <v>17228800</v>
      </c>
      <c r="K267">
        <f>projjava_matrixdeterminant[[#This Row],[native_end]]-projjava_matrixdeterminant[[#This Row],[native_start]]</f>
        <v>11704</v>
      </c>
      <c r="L267">
        <f>projjava_matrixdeterminant[[#This Row],[pss_end]]-projjava_matrixdeterminant[[#This Row],[pss_start]]</f>
        <v>17015</v>
      </c>
    </row>
    <row r="268" spans="1:12" x14ac:dyDescent="0.3">
      <c r="A268">
        <v>266</v>
      </c>
      <c r="B268">
        <v>22717</v>
      </c>
      <c r="C268">
        <v>1398</v>
      </c>
      <c r="D268">
        <v>1438552</v>
      </c>
      <c r="E268">
        <v>18519344</v>
      </c>
      <c r="F268">
        <v>6507992</v>
      </c>
      <c r="G268">
        <v>6519440</v>
      </c>
      <c r="H268">
        <v>8900</v>
      </c>
      <c r="I268">
        <v>25787</v>
      </c>
      <c r="J268">
        <f>projjava_matrixdeterminant[[#This Row],[runtime_end]]-projjava_matrixdeterminant[[#This Row],[runtime_start]]</f>
        <v>17080792</v>
      </c>
      <c r="K268">
        <f>projjava_matrixdeterminant[[#This Row],[native_end]]-projjava_matrixdeterminant[[#This Row],[native_start]]</f>
        <v>11448</v>
      </c>
      <c r="L268">
        <f>projjava_matrixdeterminant[[#This Row],[pss_end]]-projjava_matrixdeterminant[[#This Row],[pss_start]]</f>
        <v>16887</v>
      </c>
    </row>
    <row r="269" spans="1:12" x14ac:dyDescent="0.3">
      <c r="A269">
        <v>267</v>
      </c>
      <c r="B269">
        <v>22856</v>
      </c>
      <c r="C269">
        <v>1447</v>
      </c>
      <c r="D269">
        <v>1422304</v>
      </c>
      <c r="E269">
        <v>19322800</v>
      </c>
      <c r="F269">
        <v>6508152</v>
      </c>
      <c r="G269">
        <v>6519824</v>
      </c>
      <c r="H269">
        <v>8910</v>
      </c>
      <c r="I269">
        <v>26565</v>
      </c>
      <c r="J269">
        <f>projjava_matrixdeterminant[[#This Row],[runtime_end]]-projjava_matrixdeterminant[[#This Row],[runtime_start]]</f>
        <v>17900496</v>
      </c>
      <c r="K269">
        <f>projjava_matrixdeterminant[[#This Row],[native_end]]-projjava_matrixdeterminant[[#This Row],[native_start]]</f>
        <v>11672</v>
      </c>
      <c r="L269">
        <f>projjava_matrixdeterminant[[#This Row],[pss_end]]-projjava_matrixdeterminant[[#This Row],[pss_start]]</f>
        <v>17655</v>
      </c>
    </row>
    <row r="270" spans="1:12" x14ac:dyDescent="0.3">
      <c r="A270">
        <v>268</v>
      </c>
      <c r="B270">
        <v>23046</v>
      </c>
      <c r="C270">
        <v>1406</v>
      </c>
      <c r="D270">
        <v>1422304</v>
      </c>
      <c r="E270">
        <v>18323536</v>
      </c>
      <c r="F270">
        <v>6515256</v>
      </c>
      <c r="G270">
        <v>6517712</v>
      </c>
      <c r="H270">
        <v>8902</v>
      </c>
      <c r="I270">
        <v>25598</v>
      </c>
      <c r="J270">
        <f>projjava_matrixdeterminant[[#This Row],[runtime_end]]-projjava_matrixdeterminant[[#This Row],[runtime_start]]</f>
        <v>16901232</v>
      </c>
      <c r="K270">
        <f>projjava_matrixdeterminant[[#This Row],[native_end]]-projjava_matrixdeterminant[[#This Row],[native_start]]</f>
        <v>2456</v>
      </c>
      <c r="L270">
        <f>projjava_matrixdeterminant[[#This Row],[pss_end]]-projjava_matrixdeterminant[[#This Row],[pss_start]]</f>
        <v>16696</v>
      </c>
    </row>
    <row r="271" spans="1:12" x14ac:dyDescent="0.3">
      <c r="A271">
        <v>269</v>
      </c>
      <c r="B271">
        <v>23183</v>
      </c>
      <c r="C271">
        <v>1407</v>
      </c>
      <c r="D271">
        <v>1422168</v>
      </c>
      <c r="E271">
        <v>19093312</v>
      </c>
      <c r="F271">
        <v>6507152</v>
      </c>
      <c r="G271">
        <v>6518520</v>
      </c>
      <c r="H271">
        <v>8904</v>
      </c>
      <c r="I271">
        <v>26347</v>
      </c>
      <c r="J271">
        <f>projjava_matrixdeterminant[[#This Row],[runtime_end]]-projjava_matrixdeterminant[[#This Row],[runtime_start]]</f>
        <v>17671144</v>
      </c>
      <c r="K271">
        <f>projjava_matrixdeterminant[[#This Row],[native_end]]-projjava_matrixdeterminant[[#This Row],[native_start]]</f>
        <v>11368</v>
      </c>
      <c r="L271">
        <f>projjava_matrixdeterminant[[#This Row],[pss_end]]-projjava_matrixdeterminant[[#This Row],[pss_start]]</f>
        <v>17443</v>
      </c>
    </row>
    <row r="272" spans="1:12" x14ac:dyDescent="0.3">
      <c r="A272">
        <v>270</v>
      </c>
      <c r="B272">
        <v>23325</v>
      </c>
      <c r="C272">
        <v>1431</v>
      </c>
      <c r="D272">
        <v>1422168</v>
      </c>
      <c r="E272">
        <v>18782040</v>
      </c>
      <c r="F272">
        <v>6507992</v>
      </c>
      <c r="G272">
        <v>6520336</v>
      </c>
      <c r="H272">
        <v>8900</v>
      </c>
      <c r="I272">
        <v>26051</v>
      </c>
      <c r="J272">
        <f>projjava_matrixdeterminant[[#This Row],[runtime_end]]-projjava_matrixdeterminant[[#This Row],[runtime_start]]</f>
        <v>17359872</v>
      </c>
      <c r="K272">
        <f>projjava_matrixdeterminant[[#This Row],[native_end]]-projjava_matrixdeterminant[[#This Row],[native_start]]</f>
        <v>12344</v>
      </c>
      <c r="L272">
        <f>projjava_matrixdeterminant[[#This Row],[pss_end]]-projjava_matrixdeterminant[[#This Row],[pss_start]]</f>
        <v>17151</v>
      </c>
    </row>
    <row r="273" spans="1:12" x14ac:dyDescent="0.3">
      <c r="A273">
        <v>271</v>
      </c>
      <c r="B273">
        <v>23459</v>
      </c>
      <c r="C273">
        <v>1434</v>
      </c>
      <c r="D273">
        <v>1422168</v>
      </c>
      <c r="E273">
        <v>19011112</v>
      </c>
      <c r="F273">
        <v>6507992</v>
      </c>
      <c r="G273">
        <v>6519376</v>
      </c>
      <c r="H273">
        <v>8906</v>
      </c>
      <c r="I273">
        <v>26261</v>
      </c>
      <c r="J273">
        <f>projjava_matrixdeterminant[[#This Row],[runtime_end]]-projjava_matrixdeterminant[[#This Row],[runtime_start]]</f>
        <v>17588944</v>
      </c>
      <c r="K273">
        <f>projjava_matrixdeterminant[[#This Row],[native_end]]-projjava_matrixdeterminant[[#This Row],[native_start]]</f>
        <v>11384</v>
      </c>
      <c r="L273">
        <f>projjava_matrixdeterminant[[#This Row],[pss_end]]-projjava_matrixdeterminant[[#This Row],[pss_start]]</f>
        <v>17355</v>
      </c>
    </row>
    <row r="274" spans="1:12" x14ac:dyDescent="0.3">
      <c r="A274">
        <v>272</v>
      </c>
      <c r="B274">
        <v>23594</v>
      </c>
      <c r="C274">
        <v>1393</v>
      </c>
      <c r="D274">
        <v>1422168</v>
      </c>
      <c r="E274">
        <v>18536368</v>
      </c>
      <c r="F274">
        <v>6507992</v>
      </c>
      <c r="G274">
        <v>6519344</v>
      </c>
      <c r="H274">
        <v>8904</v>
      </c>
      <c r="I274">
        <v>25811</v>
      </c>
      <c r="J274">
        <f>projjava_matrixdeterminant[[#This Row],[runtime_end]]-projjava_matrixdeterminant[[#This Row],[runtime_start]]</f>
        <v>17114200</v>
      </c>
      <c r="K274">
        <f>projjava_matrixdeterminant[[#This Row],[native_end]]-projjava_matrixdeterminant[[#This Row],[native_start]]</f>
        <v>11352</v>
      </c>
      <c r="L274">
        <f>projjava_matrixdeterminant[[#This Row],[pss_end]]-projjava_matrixdeterminant[[#This Row],[pss_start]]</f>
        <v>16907</v>
      </c>
    </row>
    <row r="275" spans="1:12" x14ac:dyDescent="0.3">
      <c r="A275">
        <v>273</v>
      </c>
      <c r="B275">
        <v>23672</v>
      </c>
      <c r="C275">
        <v>1413</v>
      </c>
      <c r="D275">
        <v>1422168</v>
      </c>
      <c r="E275">
        <v>18814920</v>
      </c>
      <c r="F275">
        <v>6507992</v>
      </c>
      <c r="G275">
        <v>6519824</v>
      </c>
      <c r="H275">
        <v>8896</v>
      </c>
      <c r="I275">
        <v>26079</v>
      </c>
      <c r="J275">
        <f>projjava_matrixdeterminant[[#This Row],[runtime_end]]-projjava_matrixdeterminant[[#This Row],[runtime_start]]</f>
        <v>17392752</v>
      </c>
      <c r="K275">
        <f>projjava_matrixdeterminant[[#This Row],[native_end]]-projjava_matrixdeterminant[[#This Row],[native_start]]</f>
        <v>11832</v>
      </c>
      <c r="L275">
        <f>projjava_matrixdeterminant[[#This Row],[pss_end]]-projjava_matrixdeterminant[[#This Row],[pss_start]]</f>
        <v>17183</v>
      </c>
    </row>
    <row r="276" spans="1:12" x14ac:dyDescent="0.3">
      <c r="A276">
        <v>274</v>
      </c>
      <c r="B276">
        <v>23820</v>
      </c>
      <c r="C276">
        <v>1403</v>
      </c>
      <c r="D276">
        <v>1438552</v>
      </c>
      <c r="E276">
        <v>18585104</v>
      </c>
      <c r="F276">
        <v>6507992</v>
      </c>
      <c r="G276">
        <v>6519664</v>
      </c>
      <c r="H276">
        <v>8904</v>
      </c>
      <c r="I276">
        <v>25851</v>
      </c>
      <c r="J276">
        <f>projjava_matrixdeterminant[[#This Row],[runtime_end]]-projjava_matrixdeterminant[[#This Row],[runtime_start]]</f>
        <v>17146552</v>
      </c>
      <c r="K276">
        <f>projjava_matrixdeterminant[[#This Row],[native_end]]-projjava_matrixdeterminant[[#This Row],[native_start]]</f>
        <v>11672</v>
      </c>
      <c r="L276">
        <f>projjava_matrixdeterminant[[#This Row],[pss_end]]-projjava_matrixdeterminant[[#This Row],[pss_start]]</f>
        <v>16947</v>
      </c>
    </row>
    <row r="277" spans="1:12" x14ac:dyDescent="0.3">
      <c r="A277">
        <v>275</v>
      </c>
      <c r="B277">
        <v>23962</v>
      </c>
      <c r="C277">
        <v>1409</v>
      </c>
      <c r="D277">
        <v>1422168</v>
      </c>
      <c r="E277">
        <v>19060480</v>
      </c>
      <c r="F277">
        <v>6517184</v>
      </c>
      <c r="G277">
        <v>6519536</v>
      </c>
      <c r="H277">
        <v>8900</v>
      </c>
      <c r="I277">
        <v>26315</v>
      </c>
      <c r="J277">
        <f>projjava_matrixdeterminant[[#This Row],[runtime_end]]-projjava_matrixdeterminant[[#This Row],[runtime_start]]</f>
        <v>17638312</v>
      </c>
      <c r="K277">
        <f>projjava_matrixdeterminant[[#This Row],[native_end]]-projjava_matrixdeterminant[[#This Row],[native_start]]</f>
        <v>2352</v>
      </c>
      <c r="L277">
        <f>projjava_matrixdeterminant[[#This Row],[pss_end]]-projjava_matrixdeterminant[[#This Row],[pss_start]]</f>
        <v>17415</v>
      </c>
    </row>
    <row r="278" spans="1:12" x14ac:dyDescent="0.3">
      <c r="A278">
        <v>276</v>
      </c>
      <c r="B278">
        <v>24104</v>
      </c>
      <c r="C278">
        <v>1404</v>
      </c>
      <c r="D278">
        <v>1422168</v>
      </c>
      <c r="E278">
        <v>18749384</v>
      </c>
      <c r="F278">
        <v>6507992</v>
      </c>
      <c r="G278">
        <v>6519600</v>
      </c>
      <c r="H278">
        <v>8908</v>
      </c>
      <c r="I278">
        <v>26015</v>
      </c>
      <c r="J278">
        <f>projjava_matrixdeterminant[[#This Row],[runtime_end]]-projjava_matrixdeterminant[[#This Row],[runtime_start]]</f>
        <v>17327216</v>
      </c>
      <c r="K278">
        <f>projjava_matrixdeterminant[[#This Row],[native_end]]-projjava_matrixdeterminant[[#This Row],[native_start]]</f>
        <v>11608</v>
      </c>
      <c r="L278">
        <f>projjava_matrixdeterminant[[#This Row],[pss_end]]-projjava_matrixdeterminant[[#This Row],[pss_start]]</f>
        <v>17107</v>
      </c>
    </row>
    <row r="279" spans="1:12" x14ac:dyDescent="0.3">
      <c r="A279">
        <v>277</v>
      </c>
      <c r="B279">
        <v>24244</v>
      </c>
      <c r="C279">
        <v>1401</v>
      </c>
      <c r="D279">
        <v>1422168</v>
      </c>
      <c r="E279">
        <v>18552472</v>
      </c>
      <c r="F279">
        <v>6507992</v>
      </c>
      <c r="G279">
        <v>6519600</v>
      </c>
      <c r="H279">
        <v>8900</v>
      </c>
      <c r="I279">
        <v>25811</v>
      </c>
      <c r="J279">
        <f>projjava_matrixdeterminant[[#This Row],[runtime_end]]-projjava_matrixdeterminant[[#This Row],[runtime_start]]</f>
        <v>17130304</v>
      </c>
      <c r="K279">
        <f>projjava_matrixdeterminant[[#This Row],[native_end]]-projjava_matrixdeterminant[[#This Row],[native_start]]</f>
        <v>11608</v>
      </c>
      <c r="L279">
        <f>projjava_matrixdeterminant[[#This Row],[pss_end]]-projjava_matrixdeterminant[[#This Row],[pss_start]]</f>
        <v>16911</v>
      </c>
    </row>
    <row r="280" spans="1:12" x14ac:dyDescent="0.3">
      <c r="A280">
        <v>278</v>
      </c>
      <c r="B280">
        <v>24412</v>
      </c>
      <c r="C280">
        <v>1399</v>
      </c>
      <c r="D280">
        <v>1422168</v>
      </c>
      <c r="E280">
        <v>18536368</v>
      </c>
      <c r="F280">
        <v>6507992</v>
      </c>
      <c r="G280">
        <v>6519280</v>
      </c>
      <c r="H280">
        <v>8900</v>
      </c>
      <c r="I280">
        <v>25803</v>
      </c>
      <c r="J280">
        <f>projjava_matrixdeterminant[[#This Row],[runtime_end]]-projjava_matrixdeterminant[[#This Row],[runtime_start]]</f>
        <v>17114200</v>
      </c>
      <c r="K280">
        <f>projjava_matrixdeterminant[[#This Row],[native_end]]-projjava_matrixdeterminant[[#This Row],[native_start]]</f>
        <v>11288</v>
      </c>
      <c r="L280">
        <f>projjava_matrixdeterminant[[#This Row],[pss_end]]-projjava_matrixdeterminant[[#This Row],[pss_start]]</f>
        <v>16903</v>
      </c>
    </row>
    <row r="281" spans="1:12" x14ac:dyDescent="0.3">
      <c r="A281">
        <v>279</v>
      </c>
      <c r="B281">
        <v>24561</v>
      </c>
      <c r="C281">
        <v>1452</v>
      </c>
      <c r="D281">
        <v>1422168</v>
      </c>
      <c r="E281">
        <v>18618176</v>
      </c>
      <c r="F281">
        <v>6507992</v>
      </c>
      <c r="G281">
        <v>6519664</v>
      </c>
      <c r="H281">
        <v>8908</v>
      </c>
      <c r="I281">
        <v>25883</v>
      </c>
      <c r="J281">
        <f>projjava_matrixdeterminant[[#This Row],[runtime_end]]-projjava_matrixdeterminant[[#This Row],[runtime_start]]</f>
        <v>17196008</v>
      </c>
      <c r="K281">
        <f>projjava_matrixdeterminant[[#This Row],[native_end]]-projjava_matrixdeterminant[[#This Row],[native_start]]</f>
        <v>11672</v>
      </c>
      <c r="L281">
        <f>projjava_matrixdeterminant[[#This Row],[pss_end]]-projjava_matrixdeterminant[[#This Row],[pss_start]]</f>
        <v>16975</v>
      </c>
    </row>
    <row r="282" spans="1:12" x14ac:dyDescent="0.3">
      <c r="A282">
        <v>280</v>
      </c>
      <c r="B282">
        <v>24692</v>
      </c>
      <c r="C282">
        <v>1438</v>
      </c>
      <c r="D282">
        <v>1422304</v>
      </c>
      <c r="E282">
        <v>19584968</v>
      </c>
      <c r="F282">
        <v>6508152</v>
      </c>
      <c r="G282">
        <v>6519856</v>
      </c>
      <c r="H282">
        <v>8916</v>
      </c>
      <c r="I282">
        <v>26843</v>
      </c>
      <c r="J282">
        <f>projjava_matrixdeterminant[[#This Row],[runtime_end]]-projjava_matrixdeterminant[[#This Row],[runtime_start]]</f>
        <v>18162664</v>
      </c>
      <c r="K282">
        <f>projjava_matrixdeterminant[[#This Row],[native_end]]-projjava_matrixdeterminant[[#This Row],[native_start]]</f>
        <v>11704</v>
      </c>
      <c r="L282">
        <f>projjava_matrixdeterminant[[#This Row],[pss_end]]-projjava_matrixdeterminant[[#This Row],[pss_start]]</f>
        <v>17927</v>
      </c>
    </row>
    <row r="283" spans="1:12" x14ac:dyDescent="0.3">
      <c r="A283">
        <v>281</v>
      </c>
      <c r="B283">
        <v>24838</v>
      </c>
      <c r="C283">
        <v>1406</v>
      </c>
      <c r="D283">
        <v>1438552</v>
      </c>
      <c r="E283">
        <v>18519984</v>
      </c>
      <c r="F283">
        <v>6507992</v>
      </c>
      <c r="G283">
        <v>6519312</v>
      </c>
      <c r="H283">
        <v>8908</v>
      </c>
      <c r="I283">
        <v>25799</v>
      </c>
      <c r="J283">
        <f>projjava_matrixdeterminant[[#This Row],[runtime_end]]-projjava_matrixdeterminant[[#This Row],[runtime_start]]</f>
        <v>17081432</v>
      </c>
      <c r="K283">
        <f>projjava_matrixdeterminant[[#This Row],[native_end]]-projjava_matrixdeterminant[[#This Row],[native_start]]</f>
        <v>11320</v>
      </c>
      <c r="L283">
        <f>projjava_matrixdeterminant[[#This Row],[pss_end]]-projjava_matrixdeterminant[[#This Row],[pss_start]]</f>
        <v>16891</v>
      </c>
    </row>
    <row r="284" spans="1:12" x14ac:dyDescent="0.3">
      <c r="A284">
        <v>282</v>
      </c>
      <c r="B284">
        <v>25009</v>
      </c>
      <c r="C284">
        <v>1458</v>
      </c>
      <c r="D284">
        <v>1422304</v>
      </c>
      <c r="E284">
        <v>18290848</v>
      </c>
      <c r="F284">
        <v>6508152</v>
      </c>
      <c r="G284">
        <v>6522536</v>
      </c>
      <c r="H284">
        <v>8916</v>
      </c>
      <c r="I284">
        <v>25585</v>
      </c>
      <c r="J284">
        <f>projjava_matrixdeterminant[[#This Row],[runtime_end]]-projjava_matrixdeterminant[[#This Row],[runtime_start]]</f>
        <v>16868544</v>
      </c>
      <c r="K284">
        <f>projjava_matrixdeterminant[[#This Row],[native_end]]-projjava_matrixdeterminant[[#This Row],[native_start]]</f>
        <v>14384</v>
      </c>
      <c r="L284">
        <f>projjava_matrixdeterminant[[#This Row],[pss_end]]-projjava_matrixdeterminant[[#This Row],[pss_start]]</f>
        <v>16669</v>
      </c>
    </row>
    <row r="285" spans="1:12" x14ac:dyDescent="0.3">
      <c r="A285">
        <v>283</v>
      </c>
      <c r="B285">
        <v>25074</v>
      </c>
      <c r="C285">
        <v>1404</v>
      </c>
      <c r="D285">
        <v>1422168</v>
      </c>
      <c r="E285">
        <v>19044296</v>
      </c>
      <c r="F285">
        <v>6517184</v>
      </c>
      <c r="G285">
        <v>6519344</v>
      </c>
      <c r="H285">
        <v>8908</v>
      </c>
      <c r="I285">
        <v>26307</v>
      </c>
      <c r="J285">
        <f>projjava_matrixdeterminant[[#This Row],[runtime_end]]-projjava_matrixdeterminant[[#This Row],[runtime_start]]</f>
        <v>17622128</v>
      </c>
      <c r="K285">
        <f>projjava_matrixdeterminant[[#This Row],[native_end]]-projjava_matrixdeterminant[[#This Row],[native_start]]</f>
        <v>2160</v>
      </c>
      <c r="L285">
        <f>projjava_matrixdeterminant[[#This Row],[pss_end]]-projjava_matrixdeterminant[[#This Row],[pss_start]]</f>
        <v>17399</v>
      </c>
    </row>
    <row r="286" spans="1:12" x14ac:dyDescent="0.3">
      <c r="A286">
        <v>284</v>
      </c>
      <c r="B286">
        <v>25208</v>
      </c>
      <c r="C286">
        <v>1443</v>
      </c>
      <c r="D286">
        <v>1422168</v>
      </c>
      <c r="E286">
        <v>18765496</v>
      </c>
      <c r="F286">
        <v>6507992</v>
      </c>
      <c r="G286">
        <v>6519440</v>
      </c>
      <c r="H286">
        <v>8904</v>
      </c>
      <c r="I286">
        <v>26031</v>
      </c>
      <c r="J286">
        <f>projjava_matrixdeterminant[[#This Row],[runtime_end]]-projjava_matrixdeterminant[[#This Row],[runtime_start]]</f>
        <v>17343328</v>
      </c>
      <c r="K286">
        <f>projjava_matrixdeterminant[[#This Row],[native_end]]-projjava_matrixdeterminant[[#This Row],[native_start]]</f>
        <v>11448</v>
      </c>
      <c r="L286">
        <f>projjava_matrixdeterminant[[#This Row],[pss_end]]-projjava_matrixdeterminant[[#This Row],[pss_start]]</f>
        <v>17127</v>
      </c>
    </row>
    <row r="287" spans="1:12" x14ac:dyDescent="0.3">
      <c r="A287">
        <v>285</v>
      </c>
      <c r="B287">
        <v>25341</v>
      </c>
      <c r="C287">
        <v>1454</v>
      </c>
      <c r="D287">
        <v>1438688</v>
      </c>
      <c r="E287">
        <v>19404632</v>
      </c>
      <c r="F287">
        <v>6509136</v>
      </c>
      <c r="G287">
        <v>6520808</v>
      </c>
      <c r="H287">
        <v>8922</v>
      </c>
      <c r="I287">
        <v>26666</v>
      </c>
      <c r="J287">
        <f>projjava_matrixdeterminant[[#This Row],[runtime_end]]-projjava_matrixdeterminant[[#This Row],[runtime_start]]</f>
        <v>17965944</v>
      </c>
      <c r="K287">
        <f>projjava_matrixdeterminant[[#This Row],[native_end]]-projjava_matrixdeterminant[[#This Row],[native_start]]</f>
        <v>11672</v>
      </c>
      <c r="L287">
        <f>projjava_matrixdeterminant[[#This Row],[pss_end]]-projjava_matrixdeterminant[[#This Row],[pss_start]]</f>
        <v>17744</v>
      </c>
    </row>
    <row r="288" spans="1:12" x14ac:dyDescent="0.3">
      <c r="A288">
        <v>286</v>
      </c>
      <c r="B288">
        <v>25480</v>
      </c>
      <c r="C288">
        <v>1400</v>
      </c>
      <c r="D288">
        <v>1438552</v>
      </c>
      <c r="E288">
        <v>18208664</v>
      </c>
      <c r="F288">
        <v>6507992</v>
      </c>
      <c r="G288">
        <v>6519408</v>
      </c>
      <c r="H288">
        <v>8904</v>
      </c>
      <c r="I288">
        <v>25487</v>
      </c>
      <c r="J288">
        <f>projjava_matrixdeterminant[[#This Row],[runtime_end]]-projjava_matrixdeterminant[[#This Row],[runtime_start]]</f>
        <v>16770112</v>
      </c>
      <c r="K288">
        <f>projjava_matrixdeterminant[[#This Row],[native_end]]-projjava_matrixdeterminant[[#This Row],[native_start]]</f>
        <v>11416</v>
      </c>
      <c r="L288">
        <f>projjava_matrixdeterminant[[#This Row],[pss_end]]-projjava_matrixdeterminant[[#This Row],[pss_start]]</f>
        <v>16583</v>
      </c>
    </row>
    <row r="289" spans="1:12" x14ac:dyDescent="0.3">
      <c r="A289">
        <v>287</v>
      </c>
      <c r="B289">
        <v>25615</v>
      </c>
      <c r="C289">
        <v>1468</v>
      </c>
      <c r="D289">
        <v>1422304</v>
      </c>
      <c r="E289">
        <v>18536280</v>
      </c>
      <c r="F289">
        <v>6516048</v>
      </c>
      <c r="G289">
        <v>6518728</v>
      </c>
      <c r="H289">
        <v>8916</v>
      </c>
      <c r="I289">
        <v>25811</v>
      </c>
      <c r="J289">
        <f>projjava_matrixdeterminant[[#This Row],[runtime_end]]-projjava_matrixdeterminant[[#This Row],[runtime_start]]</f>
        <v>17113976</v>
      </c>
      <c r="K289">
        <f>projjava_matrixdeterminant[[#This Row],[native_end]]-projjava_matrixdeterminant[[#This Row],[native_start]]</f>
        <v>2680</v>
      </c>
      <c r="L289">
        <f>projjava_matrixdeterminant[[#This Row],[pss_end]]-projjava_matrixdeterminant[[#This Row],[pss_start]]</f>
        <v>16895</v>
      </c>
    </row>
    <row r="290" spans="1:12" x14ac:dyDescent="0.3">
      <c r="A290">
        <v>288</v>
      </c>
      <c r="B290">
        <v>25749</v>
      </c>
      <c r="C290">
        <v>1452</v>
      </c>
      <c r="D290">
        <v>1422304</v>
      </c>
      <c r="E290">
        <v>18225208</v>
      </c>
      <c r="F290">
        <v>6508152</v>
      </c>
      <c r="G290">
        <v>6519536</v>
      </c>
      <c r="H290">
        <v>8918</v>
      </c>
      <c r="I290">
        <v>25521</v>
      </c>
      <c r="J290">
        <f>projjava_matrixdeterminant[[#This Row],[runtime_end]]-projjava_matrixdeterminant[[#This Row],[runtime_start]]</f>
        <v>16802904</v>
      </c>
      <c r="K290">
        <f>projjava_matrixdeterminant[[#This Row],[native_end]]-projjava_matrixdeterminant[[#This Row],[native_start]]</f>
        <v>11384</v>
      </c>
      <c r="L290">
        <f>projjava_matrixdeterminant[[#This Row],[pss_end]]-projjava_matrixdeterminant[[#This Row],[pss_start]]</f>
        <v>16603</v>
      </c>
    </row>
    <row r="291" spans="1:12" x14ac:dyDescent="0.3">
      <c r="A291">
        <v>289</v>
      </c>
      <c r="B291">
        <v>25901</v>
      </c>
      <c r="C291">
        <v>1395</v>
      </c>
      <c r="D291">
        <v>1438688</v>
      </c>
      <c r="E291">
        <v>19814232</v>
      </c>
      <c r="F291">
        <v>6508152</v>
      </c>
      <c r="G291">
        <v>6520016</v>
      </c>
      <c r="H291">
        <v>8922</v>
      </c>
      <c r="I291">
        <v>27069</v>
      </c>
      <c r="J291">
        <f>projjava_matrixdeterminant[[#This Row],[runtime_end]]-projjava_matrixdeterminant[[#This Row],[runtime_start]]</f>
        <v>18375544</v>
      </c>
      <c r="K291">
        <f>projjava_matrixdeterminant[[#This Row],[native_end]]-projjava_matrixdeterminant[[#This Row],[native_start]]</f>
        <v>11864</v>
      </c>
      <c r="L291">
        <f>projjava_matrixdeterminant[[#This Row],[pss_end]]-projjava_matrixdeterminant[[#This Row],[pss_start]]</f>
        <v>18147</v>
      </c>
    </row>
    <row r="292" spans="1:12" x14ac:dyDescent="0.3">
      <c r="A292">
        <v>290</v>
      </c>
      <c r="B292">
        <v>26039</v>
      </c>
      <c r="C292">
        <v>1404</v>
      </c>
      <c r="D292">
        <v>1422304</v>
      </c>
      <c r="E292">
        <v>18470968</v>
      </c>
      <c r="F292">
        <v>6511736</v>
      </c>
      <c r="G292">
        <v>6517648</v>
      </c>
      <c r="H292">
        <v>8904</v>
      </c>
      <c r="I292">
        <v>25748</v>
      </c>
      <c r="J292">
        <f>projjava_matrixdeterminant[[#This Row],[runtime_end]]-projjava_matrixdeterminant[[#This Row],[runtime_start]]</f>
        <v>17048664</v>
      </c>
      <c r="K292">
        <f>projjava_matrixdeterminant[[#This Row],[native_end]]-projjava_matrixdeterminant[[#This Row],[native_start]]</f>
        <v>5912</v>
      </c>
      <c r="L292">
        <f>projjava_matrixdeterminant[[#This Row],[pss_end]]-projjava_matrixdeterminant[[#This Row],[pss_start]]</f>
        <v>16844</v>
      </c>
    </row>
    <row r="293" spans="1:12" x14ac:dyDescent="0.3">
      <c r="A293">
        <v>291</v>
      </c>
      <c r="B293">
        <v>26232</v>
      </c>
      <c r="C293">
        <v>1396</v>
      </c>
      <c r="D293">
        <v>1422168</v>
      </c>
      <c r="E293">
        <v>18782104</v>
      </c>
      <c r="F293">
        <v>6507992</v>
      </c>
      <c r="G293">
        <v>6519376</v>
      </c>
      <c r="H293">
        <v>8914</v>
      </c>
      <c r="I293">
        <v>26061</v>
      </c>
      <c r="J293">
        <f>projjava_matrixdeterminant[[#This Row],[runtime_end]]-projjava_matrixdeterminant[[#This Row],[runtime_start]]</f>
        <v>17359936</v>
      </c>
      <c r="K293">
        <f>projjava_matrixdeterminant[[#This Row],[native_end]]-projjava_matrixdeterminant[[#This Row],[native_start]]</f>
        <v>11384</v>
      </c>
      <c r="L293">
        <f>projjava_matrixdeterminant[[#This Row],[pss_end]]-projjava_matrixdeterminant[[#This Row],[pss_start]]</f>
        <v>17147</v>
      </c>
    </row>
    <row r="294" spans="1:12" x14ac:dyDescent="0.3">
      <c r="A294">
        <v>292</v>
      </c>
      <c r="B294">
        <v>26406</v>
      </c>
      <c r="C294">
        <v>1436</v>
      </c>
      <c r="D294">
        <v>1422304</v>
      </c>
      <c r="E294">
        <v>19388224</v>
      </c>
      <c r="F294">
        <v>6508264</v>
      </c>
      <c r="G294">
        <v>6520304</v>
      </c>
      <c r="H294">
        <v>8924</v>
      </c>
      <c r="I294">
        <v>26651</v>
      </c>
      <c r="J294">
        <f>projjava_matrixdeterminant[[#This Row],[runtime_end]]-projjava_matrixdeterminant[[#This Row],[runtime_start]]</f>
        <v>17965920</v>
      </c>
      <c r="K294">
        <f>projjava_matrixdeterminant[[#This Row],[native_end]]-projjava_matrixdeterminant[[#This Row],[native_start]]</f>
        <v>12040</v>
      </c>
      <c r="L294">
        <f>projjava_matrixdeterminant[[#This Row],[pss_end]]-projjava_matrixdeterminant[[#This Row],[pss_start]]</f>
        <v>17727</v>
      </c>
    </row>
    <row r="295" spans="1:12" x14ac:dyDescent="0.3">
      <c r="A295">
        <v>293</v>
      </c>
      <c r="B295">
        <v>26553</v>
      </c>
      <c r="C295">
        <v>1437</v>
      </c>
      <c r="D295">
        <v>1438552</v>
      </c>
      <c r="E295">
        <v>18503208</v>
      </c>
      <c r="F295">
        <v>6507992</v>
      </c>
      <c r="G295">
        <v>6519376</v>
      </c>
      <c r="H295">
        <v>8910</v>
      </c>
      <c r="I295">
        <v>25773</v>
      </c>
      <c r="J295">
        <f>projjava_matrixdeterminant[[#This Row],[runtime_end]]-projjava_matrixdeterminant[[#This Row],[runtime_start]]</f>
        <v>17064656</v>
      </c>
      <c r="K295">
        <f>projjava_matrixdeterminant[[#This Row],[native_end]]-projjava_matrixdeterminant[[#This Row],[native_start]]</f>
        <v>11384</v>
      </c>
      <c r="L295">
        <f>projjava_matrixdeterminant[[#This Row],[pss_end]]-projjava_matrixdeterminant[[#This Row],[pss_start]]</f>
        <v>16863</v>
      </c>
    </row>
    <row r="296" spans="1:12" x14ac:dyDescent="0.3">
      <c r="A296">
        <v>294</v>
      </c>
      <c r="B296">
        <v>26764</v>
      </c>
      <c r="C296">
        <v>1443</v>
      </c>
      <c r="D296">
        <v>1422304</v>
      </c>
      <c r="E296">
        <v>18437896</v>
      </c>
      <c r="F296">
        <v>6508152</v>
      </c>
      <c r="G296">
        <v>6519440</v>
      </c>
      <c r="H296">
        <v>8918</v>
      </c>
      <c r="I296">
        <v>25725</v>
      </c>
      <c r="J296">
        <f>projjava_matrixdeterminant[[#This Row],[runtime_end]]-projjava_matrixdeterminant[[#This Row],[runtime_start]]</f>
        <v>17015592</v>
      </c>
      <c r="K296">
        <f>projjava_matrixdeterminant[[#This Row],[native_end]]-projjava_matrixdeterminant[[#This Row],[native_start]]</f>
        <v>11288</v>
      </c>
      <c r="L296">
        <f>projjava_matrixdeterminant[[#This Row],[pss_end]]-projjava_matrixdeterminant[[#This Row],[pss_start]]</f>
        <v>16807</v>
      </c>
    </row>
    <row r="297" spans="1:12" x14ac:dyDescent="0.3">
      <c r="A297">
        <v>295</v>
      </c>
      <c r="B297">
        <v>26944</v>
      </c>
      <c r="C297">
        <v>1431</v>
      </c>
      <c r="D297">
        <v>1422304</v>
      </c>
      <c r="E297">
        <v>18208824</v>
      </c>
      <c r="F297">
        <v>6517344</v>
      </c>
      <c r="G297">
        <v>6519504</v>
      </c>
      <c r="H297">
        <v>8918</v>
      </c>
      <c r="I297">
        <v>25497</v>
      </c>
      <c r="J297">
        <f>projjava_matrixdeterminant[[#This Row],[runtime_end]]-projjava_matrixdeterminant[[#This Row],[runtime_start]]</f>
        <v>16786520</v>
      </c>
      <c r="K297">
        <f>projjava_matrixdeterminant[[#This Row],[native_end]]-projjava_matrixdeterminant[[#This Row],[native_start]]</f>
        <v>2160</v>
      </c>
      <c r="L297">
        <f>projjava_matrixdeterminant[[#This Row],[pss_end]]-projjava_matrixdeterminant[[#This Row],[pss_start]]</f>
        <v>16579</v>
      </c>
    </row>
    <row r="298" spans="1:12" x14ac:dyDescent="0.3">
      <c r="A298">
        <v>296</v>
      </c>
      <c r="B298">
        <v>27091</v>
      </c>
      <c r="C298">
        <v>1388</v>
      </c>
      <c r="D298">
        <v>1422304</v>
      </c>
      <c r="E298">
        <v>19372000</v>
      </c>
      <c r="F298">
        <v>6508152</v>
      </c>
      <c r="G298">
        <v>6519568</v>
      </c>
      <c r="H298">
        <v>8918</v>
      </c>
      <c r="I298">
        <v>26625</v>
      </c>
      <c r="J298">
        <f>projjava_matrixdeterminant[[#This Row],[runtime_end]]-projjava_matrixdeterminant[[#This Row],[runtime_start]]</f>
        <v>17949696</v>
      </c>
      <c r="K298">
        <f>projjava_matrixdeterminant[[#This Row],[native_end]]-projjava_matrixdeterminant[[#This Row],[native_start]]</f>
        <v>11416</v>
      </c>
      <c r="L298">
        <f>projjava_matrixdeterminant[[#This Row],[pss_end]]-projjava_matrixdeterminant[[#This Row],[pss_start]]</f>
        <v>17707</v>
      </c>
    </row>
    <row r="299" spans="1:12" x14ac:dyDescent="0.3">
      <c r="A299">
        <v>297</v>
      </c>
      <c r="B299">
        <v>27223</v>
      </c>
      <c r="C299">
        <v>1394</v>
      </c>
      <c r="D299">
        <v>1422168</v>
      </c>
      <c r="E299">
        <v>19650200</v>
      </c>
      <c r="F299">
        <v>6516760</v>
      </c>
      <c r="G299">
        <v>6519376</v>
      </c>
      <c r="H299">
        <v>8910</v>
      </c>
      <c r="I299">
        <v>26885</v>
      </c>
      <c r="J299">
        <f>projjava_matrixdeterminant[[#This Row],[runtime_end]]-projjava_matrixdeterminant[[#This Row],[runtime_start]]</f>
        <v>18228032</v>
      </c>
      <c r="K299">
        <f>projjava_matrixdeterminant[[#This Row],[native_end]]-projjava_matrixdeterminant[[#This Row],[native_start]]</f>
        <v>2616</v>
      </c>
      <c r="L299">
        <f>projjava_matrixdeterminant[[#This Row],[pss_end]]-projjava_matrixdeterminant[[#This Row],[pss_start]]</f>
        <v>17975</v>
      </c>
    </row>
    <row r="300" spans="1:12" x14ac:dyDescent="0.3">
      <c r="A300">
        <v>298</v>
      </c>
      <c r="B300">
        <v>27359</v>
      </c>
      <c r="C300">
        <v>1431</v>
      </c>
      <c r="D300">
        <v>1422168</v>
      </c>
      <c r="E300">
        <v>18536368</v>
      </c>
      <c r="F300">
        <v>6514008</v>
      </c>
      <c r="G300">
        <v>6519376</v>
      </c>
      <c r="H300">
        <v>8914</v>
      </c>
      <c r="I300">
        <v>25801</v>
      </c>
      <c r="J300">
        <f>projjava_matrixdeterminant[[#This Row],[runtime_end]]-projjava_matrixdeterminant[[#This Row],[runtime_start]]</f>
        <v>17114200</v>
      </c>
      <c r="K300">
        <f>projjava_matrixdeterminant[[#This Row],[native_end]]-projjava_matrixdeterminant[[#This Row],[native_start]]</f>
        <v>5368</v>
      </c>
      <c r="L300">
        <f>projjava_matrixdeterminant[[#This Row],[pss_end]]-projjava_matrixdeterminant[[#This Row],[pss_start]]</f>
        <v>16887</v>
      </c>
    </row>
    <row r="301" spans="1:12" x14ac:dyDescent="0.3">
      <c r="A301">
        <v>299</v>
      </c>
      <c r="B301">
        <v>27493</v>
      </c>
      <c r="C301">
        <v>1417</v>
      </c>
      <c r="D301">
        <v>1422168</v>
      </c>
      <c r="E301">
        <v>18814952</v>
      </c>
      <c r="F301">
        <v>6516760</v>
      </c>
      <c r="G301">
        <v>6522408</v>
      </c>
      <c r="H301">
        <v>8914</v>
      </c>
      <c r="I301">
        <v>26087</v>
      </c>
      <c r="J301">
        <f>projjava_matrixdeterminant[[#This Row],[runtime_end]]-projjava_matrixdeterminant[[#This Row],[runtime_start]]</f>
        <v>17392784</v>
      </c>
      <c r="K301">
        <f>projjava_matrixdeterminant[[#This Row],[native_end]]-projjava_matrixdeterminant[[#This Row],[native_start]]</f>
        <v>5648</v>
      </c>
      <c r="L301">
        <f>projjava_matrixdeterminant[[#This Row],[pss_end]]-projjava_matrixdeterminant[[#This Row],[pss_start]]</f>
        <v>17173</v>
      </c>
    </row>
    <row r="302" spans="1:12" x14ac:dyDescent="0.3">
      <c r="A302">
        <v>300</v>
      </c>
      <c r="B302">
        <v>27594</v>
      </c>
      <c r="C302">
        <v>1424</v>
      </c>
      <c r="D302">
        <v>1422168</v>
      </c>
      <c r="E302">
        <v>18536088</v>
      </c>
      <c r="F302">
        <v>6507992</v>
      </c>
      <c r="G302">
        <v>6519632</v>
      </c>
      <c r="H302">
        <v>8918</v>
      </c>
      <c r="I302">
        <v>25801</v>
      </c>
      <c r="J302">
        <f>projjava_matrixdeterminant[[#This Row],[runtime_end]]-projjava_matrixdeterminant[[#This Row],[runtime_start]]</f>
        <v>17113920</v>
      </c>
      <c r="K302">
        <f>projjava_matrixdeterminant[[#This Row],[native_end]]-projjava_matrixdeterminant[[#This Row],[native_start]]</f>
        <v>11640</v>
      </c>
      <c r="L302">
        <f>projjava_matrixdeterminant[[#This Row],[pss_end]]-projjava_matrixdeterminant[[#This Row],[pss_start]]</f>
        <v>16883</v>
      </c>
    </row>
    <row r="303" spans="1:12" x14ac:dyDescent="0.3">
      <c r="A303">
        <v>301</v>
      </c>
      <c r="B303">
        <v>27733</v>
      </c>
      <c r="C303">
        <v>1423</v>
      </c>
      <c r="D303">
        <v>1422304</v>
      </c>
      <c r="E303">
        <v>20191136</v>
      </c>
      <c r="F303">
        <v>6517344</v>
      </c>
      <c r="G303">
        <v>6519472</v>
      </c>
      <c r="H303">
        <v>8922</v>
      </c>
      <c r="I303">
        <v>27437</v>
      </c>
      <c r="J303">
        <f>projjava_matrixdeterminant[[#This Row],[runtime_end]]-projjava_matrixdeterminant[[#This Row],[runtime_start]]</f>
        <v>18768832</v>
      </c>
      <c r="K303">
        <f>projjava_matrixdeterminant[[#This Row],[native_end]]-projjava_matrixdeterminant[[#This Row],[native_start]]</f>
        <v>2128</v>
      </c>
      <c r="L303">
        <f>projjava_matrixdeterminant[[#This Row],[pss_end]]-projjava_matrixdeterminant[[#This Row],[pss_start]]</f>
        <v>18515</v>
      </c>
    </row>
    <row r="304" spans="1:12" x14ac:dyDescent="0.3">
      <c r="A304">
        <v>302</v>
      </c>
      <c r="B304">
        <v>27852</v>
      </c>
      <c r="C304">
        <v>1427</v>
      </c>
      <c r="D304">
        <v>1422168</v>
      </c>
      <c r="E304">
        <v>19306304</v>
      </c>
      <c r="F304">
        <v>6508104</v>
      </c>
      <c r="G304">
        <v>6519440</v>
      </c>
      <c r="H304">
        <v>8918</v>
      </c>
      <c r="I304">
        <v>26565</v>
      </c>
      <c r="J304">
        <f>projjava_matrixdeterminant[[#This Row],[runtime_end]]-projjava_matrixdeterminant[[#This Row],[runtime_start]]</f>
        <v>17884136</v>
      </c>
      <c r="K304">
        <f>projjava_matrixdeterminant[[#This Row],[native_end]]-projjava_matrixdeterminant[[#This Row],[native_start]]</f>
        <v>11336</v>
      </c>
      <c r="L304">
        <f>projjava_matrixdeterminant[[#This Row],[pss_end]]-projjava_matrixdeterminant[[#This Row],[pss_start]]</f>
        <v>17647</v>
      </c>
    </row>
    <row r="305" spans="1:12" x14ac:dyDescent="0.3">
      <c r="A305">
        <v>303</v>
      </c>
      <c r="B305">
        <v>27995</v>
      </c>
      <c r="C305">
        <v>1393</v>
      </c>
      <c r="D305">
        <v>1422168</v>
      </c>
      <c r="E305">
        <v>18814784</v>
      </c>
      <c r="F305">
        <v>6507992</v>
      </c>
      <c r="G305">
        <v>6519440</v>
      </c>
      <c r="H305">
        <v>8922</v>
      </c>
      <c r="I305">
        <v>26073</v>
      </c>
      <c r="J305">
        <f>projjava_matrixdeterminant[[#This Row],[runtime_end]]-projjava_matrixdeterminant[[#This Row],[runtime_start]]</f>
        <v>17392616</v>
      </c>
      <c r="K305">
        <f>projjava_matrixdeterminant[[#This Row],[native_end]]-projjava_matrixdeterminant[[#This Row],[native_start]]</f>
        <v>11448</v>
      </c>
      <c r="L305">
        <f>projjava_matrixdeterminant[[#This Row],[pss_end]]-projjava_matrixdeterminant[[#This Row],[pss_start]]</f>
        <v>17151</v>
      </c>
    </row>
    <row r="306" spans="1:12" x14ac:dyDescent="0.3">
      <c r="A306">
        <v>304</v>
      </c>
      <c r="B306">
        <v>28129</v>
      </c>
      <c r="C306">
        <v>1399</v>
      </c>
      <c r="D306">
        <v>1422168</v>
      </c>
      <c r="E306">
        <v>18306768</v>
      </c>
      <c r="F306">
        <v>6518168</v>
      </c>
      <c r="G306">
        <v>6520488</v>
      </c>
      <c r="H306">
        <v>8922</v>
      </c>
      <c r="I306">
        <v>25586</v>
      </c>
      <c r="J306">
        <f>projjava_matrixdeterminant[[#This Row],[runtime_end]]-projjava_matrixdeterminant[[#This Row],[runtime_start]]</f>
        <v>16884600</v>
      </c>
      <c r="K306">
        <f>projjava_matrixdeterminant[[#This Row],[native_end]]-projjava_matrixdeterminant[[#This Row],[native_start]]</f>
        <v>2320</v>
      </c>
      <c r="L306">
        <f>projjava_matrixdeterminant[[#This Row],[pss_end]]-projjava_matrixdeterminant[[#This Row],[pss_start]]</f>
        <v>16664</v>
      </c>
    </row>
    <row r="307" spans="1:12" x14ac:dyDescent="0.3">
      <c r="A307">
        <v>305</v>
      </c>
      <c r="B307">
        <v>28271</v>
      </c>
      <c r="C307">
        <v>1407</v>
      </c>
      <c r="D307">
        <v>1422168</v>
      </c>
      <c r="E307">
        <v>19060656</v>
      </c>
      <c r="F307">
        <v>6507992</v>
      </c>
      <c r="G307">
        <v>6519680</v>
      </c>
      <c r="H307">
        <v>8918</v>
      </c>
      <c r="I307">
        <v>26305</v>
      </c>
      <c r="J307">
        <f>projjava_matrixdeterminant[[#This Row],[runtime_end]]-projjava_matrixdeterminant[[#This Row],[runtime_start]]</f>
        <v>17638488</v>
      </c>
      <c r="K307">
        <f>projjava_matrixdeterminant[[#This Row],[native_end]]-projjava_matrixdeterminant[[#This Row],[native_start]]</f>
        <v>11688</v>
      </c>
      <c r="L307">
        <f>projjava_matrixdeterminant[[#This Row],[pss_end]]-projjava_matrixdeterminant[[#This Row],[pss_start]]</f>
        <v>17387</v>
      </c>
    </row>
    <row r="308" spans="1:12" x14ac:dyDescent="0.3">
      <c r="A308">
        <v>306</v>
      </c>
      <c r="B308">
        <v>28408</v>
      </c>
      <c r="C308">
        <v>1414</v>
      </c>
      <c r="D308">
        <v>1438552</v>
      </c>
      <c r="E308">
        <v>18797928</v>
      </c>
      <c r="F308">
        <v>6507992</v>
      </c>
      <c r="G308">
        <v>6519792</v>
      </c>
      <c r="H308">
        <v>8920</v>
      </c>
      <c r="I308">
        <v>26059</v>
      </c>
      <c r="J308">
        <f>projjava_matrixdeterminant[[#This Row],[runtime_end]]-projjava_matrixdeterminant[[#This Row],[runtime_start]]</f>
        <v>17359376</v>
      </c>
      <c r="K308">
        <f>projjava_matrixdeterminant[[#This Row],[native_end]]-projjava_matrixdeterminant[[#This Row],[native_start]]</f>
        <v>11800</v>
      </c>
      <c r="L308">
        <f>projjava_matrixdeterminant[[#This Row],[pss_end]]-projjava_matrixdeterminant[[#This Row],[pss_start]]</f>
        <v>17139</v>
      </c>
    </row>
    <row r="309" spans="1:12" x14ac:dyDescent="0.3">
      <c r="A309">
        <v>307</v>
      </c>
      <c r="B309">
        <v>28541</v>
      </c>
      <c r="C309">
        <v>1445</v>
      </c>
      <c r="D309">
        <v>1422168</v>
      </c>
      <c r="E309">
        <v>18552200</v>
      </c>
      <c r="F309">
        <v>6507992</v>
      </c>
      <c r="G309">
        <v>6519504</v>
      </c>
      <c r="H309">
        <v>8916</v>
      </c>
      <c r="I309">
        <v>25827</v>
      </c>
      <c r="J309">
        <f>projjava_matrixdeterminant[[#This Row],[runtime_end]]-projjava_matrixdeterminant[[#This Row],[runtime_start]]</f>
        <v>17130032</v>
      </c>
      <c r="K309">
        <f>projjava_matrixdeterminant[[#This Row],[native_end]]-projjava_matrixdeterminant[[#This Row],[native_start]]</f>
        <v>11512</v>
      </c>
      <c r="L309">
        <f>projjava_matrixdeterminant[[#This Row],[pss_end]]-projjava_matrixdeterminant[[#This Row],[pss_start]]</f>
        <v>16911</v>
      </c>
    </row>
    <row r="310" spans="1:12" x14ac:dyDescent="0.3">
      <c r="A310">
        <v>308</v>
      </c>
      <c r="B310">
        <v>28668</v>
      </c>
      <c r="C310">
        <v>1466</v>
      </c>
      <c r="D310">
        <v>1422304</v>
      </c>
      <c r="E310">
        <v>18388960</v>
      </c>
      <c r="F310">
        <v>6508264</v>
      </c>
      <c r="G310">
        <v>6519872</v>
      </c>
      <c r="H310">
        <v>8932</v>
      </c>
      <c r="I310">
        <v>25676</v>
      </c>
      <c r="J310">
        <f>projjava_matrixdeterminant[[#This Row],[runtime_end]]-projjava_matrixdeterminant[[#This Row],[runtime_start]]</f>
        <v>16966656</v>
      </c>
      <c r="K310">
        <f>projjava_matrixdeterminant[[#This Row],[native_end]]-projjava_matrixdeterminant[[#This Row],[native_start]]</f>
        <v>11608</v>
      </c>
      <c r="L310">
        <f>projjava_matrixdeterminant[[#This Row],[pss_end]]-projjava_matrixdeterminant[[#This Row],[pss_start]]</f>
        <v>16744</v>
      </c>
    </row>
    <row r="311" spans="1:12" x14ac:dyDescent="0.3">
      <c r="A311">
        <v>309</v>
      </c>
      <c r="B311">
        <v>28812</v>
      </c>
      <c r="C311">
        <v>1429</v>
      </c>
      <c r="D311">
        <v>1422168</v>
      </c>
      <c r="E311">
        <v>18470632</v>
      </c>
      <c r="F311">
        <v>6507992</v>
      </c>
      <c r="G311">
        <v>6519696</v>
      </c>
      <c r="H311">
        <v>8920</v>
      </c>
      <c r="I311">
        <v>25747</v>
      </c>
      <c r="J311">
        <f>projjava_matrixdeterminant[[#This Row],[runtime_end]]-projjava_matrixdeterminant[[#This Row],[runtime_start]]</f>
        <v>17048464</v>
      </c>
      <c r="K311">
        <f>projjava_matrixdeterminant[[#This Row],[native_end]]-projjava_matrixdeterminant[[#This Row],[native_start]]</f>
        <v>11704</v>
      </c>
      <c r="L311">
        <f>projjava_matrixdeterminant[[#This Row],[pss_end]]-projjava_matrixdeterminant[[#This Row],[pss_start]]</f>
        <v>16827</v>
      </c>
    </row>
    <row r="312" spans="1:12" x14ac:dyDescent="0.3">
      <c r="A312">
        <v>310</v>
      </c>
      <c r="B312">
        <v>28952</v>
      </c>
      <c r="C312">
        <v>1403</v>
      </c>
      <c r="D312">
        <v>1422168</v>
      </c>
      <c r="E312">
        <v>18257840</v>
      </c>
      <c r="F312">
        <v>6507992</v>
      </c>
      <c r="G312">
        <v>6519664</v>
      </c>
      <c r="H312">
        <v>8920</v>
      </c>
      <c r="I312">
        <v>25535</v>
      </c>
      <c r="J312">
        <f>projjava_matrixdeterminant[[#This Row],[runtime_end]]-projjava_matrixdeterminant[[#This Row],[runtime_start]]</f>
        <v>16835672</v>
      </c>
      <c r="K312">
        <f>projjava_matrixdeterminant[[#This Row],[native_end]]-projjava_matrixdeterminant[[#This Row],[native_start]]</f>
        <v>11672</v>
      </c>
      <c r="L312">
        <f>projjava_matrixdeterminant[[#This Row],[pss_end]]-projjava_matrixdeterminant[[#This Row],[pss_start]]</f>
        <v>16615</v>
      </c>
    </row>
    <row r="313" spans="1:12" x14ac:dyDescent="0.3">
      <c r="A313">
        <v>311</v>
      </c>
      <c r="B313">
        <v>29089</v>
      </c>
      <c r="C313">
        <v>1413</v>
      </c>
      <c r="D313">
        <v>1422304</v>
      </c>
      <c r="E313">
        <v>18503432</v>
      </c>
      <c r="F313">
        <v>6508184</v>
      </c>
      <c r="G313">
        <v>6519760</v>
      </c>
      <c r="H313">
        <v>8928</v>
      </c>
      <c r="I313">
        <v>25791</v>
      </c>
      <c r="J313">
        <f>projjava_matrixdeterminant[[#This Row],[runtime_end]]-projjava_matrixdeterminant[[#This Row],[runtime_start]]</f>
        <v>17081128</v>
      </c>
      <c r="K313">
        <f>projjava_matrixdeterminant[[#This Row],[native_end]]-projjava_matrixdeterminant[[#This Row],[native_start]]</f>
        <v>11576</v>
      </c>
      <c r="L313">
        <f>projjava_matrixdeterminant[[#This Row],[pss_end]]-projjava_matrixdeterminant[[#This Row],[pss_start]]</f>
        <v>16863</v>
      </c>
    </row>
    <row r="314" spans="1:12" x14ac:dyDescent="0.3">
      <c r="A314">
        <v>312</v>
      </c>
      <c r="B314">
        <v>29154</v>
      </c>
      <c r="C314">
        <v>1439</v>
      </c>
      <c r="D314">
        <v>1438552</v>
      </c>
      <c r="E314">
        <v>20207512</v>
      </c>
      <c r="F314">
        <v>6508136</v>
      </c>
      <c r="G314">
        <v>6519696</v>
      </c>
      <c r="H314">
        <v>8920</v>
      </c>
      <c r="I314">
        <v>27447</v>
      </c>
      <c r="J314">
        <f>projjava_matrixdeterminant[[#This Row],[runtime_end]]-projjava_matrixdeterminant[[#This Row],[runtime_start]]</f>
        <v>18768960</v>
      </c>
      <c r="K314">
        <f>projjava_matrixdeterminant[[#This Row],[native_end]]-projjava_matrixdeterminant[[#This Row],[native_start]]</f>
        <v>11560</v>
      </c>
      <c r="L314">
        <f>projjava_matrixdeterminant[[#This Row],[pss_end]]-projjava_matrixdeterminant[[#This Row],[pss_start]]</f>
        <v>18527</v>
      </c>
    </row>
    <row r="315" spans="1:12" x14ac:dyDescent="0.3">
      <c r="A315">
        <v>313</v>
      </c>
      <c r="B315">
        <v>29289</v>
      </c>
      <c r="C315">
        <v>1449</v>
      </c>
      <c r="D315">
        <v>1422392</v>
      </c>
      <c r="E315">
        <v>18585632</v>
      </c>
      <c r="F315">
        <v>6505760</v>
      </c>
      <c r="G315">
        <v>6516760</v>
      </c>
      <c r="H315">
        <v>8926</v>
      </c>
      <c r="I315">
        <v>25853</v>
      </c>
      <c r="J315">
        <f>projjava_matrixdeterminant[[#This Row],[runtime_end]]-projjava_matrixdeterminant[[#This Row],[runtime_start]]</f>
        <v>17163240</v>
      </c>
      <c r="K315">
        <f>projjava_matrixdeterminant[[#This Row],[native_end]]-projjava_matrixdeterminant[[#This Row],[native_start]]</f>
        <v>11000</v>
      </c>
      <c r="L315">
        <f>projjava_matrixdeterminant[[#This Row],[pss_end]]-projjava_matrixdeterminant[[#This Row],[pss_start]]</f>
        <v>16927</v>
      </c>
    </row>
    <row r="316" spans="1:12" x14ac:dyDescent="0.3">
      <c r="A316">
        <v>314</v>
      </c>
      <c r="B316">
        <v>29425</v>
      </c>
      <c r="C316">
        <v>1449</v>
      </c>
      <c r="D316">
        <v>1438552</v>
      </c>
      <c r="E316">
        <v>18618008</v>
      </c>
      <c r="F316">
        <v>6508104</v>
      </c>
      <c r="G316">
        <v>6519504</v>
      </c>
      <c r="H316">
        <v>8920</v>
      </c>
      <c r="I316">
        <v>25883</v>
      </c>
      <c r="J316">
        <f>projjava_matrixdeterminant[[#This Row],[runtime_end]]-projjava_matrixdeterminant[[#This Row],[runtime_start]]</f>
        <v>17179456</v>
      </c>
      <c r="K316">
        <f>projjava_matrixdeterminant[[#This Row],[native_end]]-projjava_matrixdeterminant[[#This Row],[native_start]]</f>
        <v>11400</v>
      </c>
      <c r="L316">
        <f>projjava_matrixdeterminant[[#This Row],[pss_end]]-projjava_matrixdeterminant[[#This Row],[pss_start]]</f>
        <v>16963</v>
      </c>
    </row>
    <row r="317" spans="1:12" x14ac:dyDescent="0.3">
      <c r="A317">
        <v>315</v>
      </c>
      <c r="B317">
        <v>29560</v>
      </c>
      <c r="C317">
        <v>1403</v>
      </c>
      <c r="D317">
        <v>1422168</v>
      </c>
      <c r="E317">
        <v>18896680</v>
      </c>
      <c r="F317">
        <v>6508248</v>
      </c>
      <c r="G317">
        <v>6519760</v>
      </c>
      <c r="H317">
        <v>8922</v>
      </c>
      <c r="I317">
        <v>26161</v>
      </c>
      <c r="J317">
        <f>projjava_matrixdeterminant[[#This Row],[runtime_end]]-projjava_matrixdeterminant[[#This Row],[runtime_start]]</f>
        <v>17474512</v>
      </c>
      <c r="K317">
        <f>projjava_matrixdeterminant[[#This Row],[native_end]]-projjava_matrixdeterminant[[#This Row],[native_start]]</f>
        <v>11512</v>
      </c>
      <c r="L317">
        <f>projjava_matrixdeterminant[[#This Row],[pss_end]]-projjava_matrixdeterminant[[#This Row],[pss_start]]</f>
        <v>17239</v>
      </c>
    </row>
    <row r="318" spans="1:12" x14ac:dyDescent="0.3">
      <c r="A318">
        <v>316</v>
      </c>
      <c r="B318">
        <v>29697</v>
      </c>
      <c r="C318">
        <v>1401</v>
      </c>
      <c r="D318">
        <v>1422304</v>
      </c>
      <c r="E318">
        <v>18749496</v>
      </c>
      <c r="F318">
        <v>6509136</v>
      </c>
      <c r="G318">
        <v>6520936</v>
      </c>
      <c r="H318">
        <v>8938</v>
      </c>
      <c r="I318">
        <v>26038</v>
      </c>
      <c r="J318">
        <f>projjava_matrixdeterminant[[#This Row],[runtime_end]]-projjava_matrixdeterminant[[#This Row],[runtime_start]]</f>
        <v>17327192</v>
      </c>
      <c r="K318">
        <f>projjava_matrixdeterminant[[#This Row],[native_end]]-projjava_matrixdeterminant[[#This Row],[native_start]]</f>
        <v>11800</v>
      </c>
      <c r="L318">
        <f>projjava_matrixdeterminant[[#This Row],[pss_end]]-projjava_matrixdeterminant[[#This Row],[pss_start]]</f>
        <v>17100</v>
      </c>
    </row>
    <row r="319" spans="1:12" x14ac:dyDescent="0.3">
      <c r="A319">
        <v>317</v>
      </c>
      <c r="B319">
        <v>29826</v>
      </c>
      <c r="C319">
        <v>1451</v>
      </c>
      <c r="D319">
        <v>1422168</v>
      </c>
      <c r="E319">
        <v>18863848</v>
      </c>
      <c r="F319">
        <v>6507992</v>
      </c>
      <c r="G319">
        <v>6519472</v>
      </c>
      <c r="H319">
        <v>8924</v>
      </c>
      <c r="I319">
        <v>26131</v>
      </c>
      <c r="J319">
        <f>projjava_matrixdeterminant[[#This Row],[runtime_end]]-projjava_matrixdeterminant[[#This Row],[runtime_start]]</f>
        <v>17441680</v>
      </c>
      <c r="K319">
        <f>projjava_matrixdeterminant[[#This Row],[native_end]]-projjava_matrixdeterminant[[#This Row],[native_start]]</f>
        <v>11480</v>
      </c>
      <c r="L319">
        <f>projjava_matrixdeterminant[[#This Row],[pss_end]]-projjava_matrixdeterminant[[#This Row],[pss_start]]</f>
        <v>17207</v>
      </c>
    </row>
    <row r="320" spans="1:12" x14ac:dyDescent="0.3">
      <c r="A320">
        <v>318</v>
      </c>
      <c r="B320">
        <v>29962</v>
      </c>
      <c r="C320">
        <v>1416</v>
      </c>
      <c r="D320">
        <v>1438688</v>
      </c>
      <c r="E320">
        <v>18585848</v>
      </c>
      <c r="F320">
        <v>6508152</v>
      </c>
      <c r="G320">
        <v>6522264</v>
      </c>
      <c r="H320">
        <v>8932</v>
      </c>
      <c r="I320">
        <v>25877</v>
      </c>
      <c r="J320">
        <f>projjava_matrixdeterminant[[#This Row],[runtime_end]]-projjava_matrixdeterminant[[#This Row],[runtime_start]]</f>
        <v>17147160</v>
      </c>
      <c r="K320">
        <f>projjava_matrixdeterminant[[#This Row],[native_end]]-projjava_matrixdeterminant[[#This Row],[native_start]]</f>
        <v>14112</v>
      </c>
      <c r="L320">
        <f>projjava_matrixdeterminant[[#This Row],[pss_end]]-projjava_matrixdeterminant[[#This Row],[pss_start]]</f>
        <v>16945</v>
      </c>
    </row>
    <row r="321" spans="1:12" x14ac:dyDescent="0.3">
      <c r="A321">
        <v>319</v>
      </c>
      <c r="B321">
        <v>30103</v>
      </c>
      <c r="C321">
        <v>1439</v>
      </c>
      <c r="D321">
        <v>1422304</v>
      </c>
      <c r="E321">
        <v>19519544</v>
      </c>
      <c r="F321">
        <v>6508152</v>
      </c>
      <c r="G321">
        <v>6519472</v>
      </c>
      <c r="H321">
        <v>8928</v>
      </c>
      <c r="I321">
        <v>26775</v>
      </c>
      <c r="J321">
        <f>projjava_matrixdeterminant[[#This Row],[runtime_end]]-projjava_matrixdeterminant[[#This Row],[runtime_start]]</f>
        <v>18097240</v>
      </c>
      <c r="K321">
        <f>projjava_matrixdeterminant[[#This Row],[native_end]]-projjava_matrixdeterminant[[#This Row],[native_start]]</f>
        <v>11320</v>
      </c>
      <c r="L321">
        <f>projjava_matrixdeterminant[[#This Row],[pss_end]]-projjava_matrixdeterminant[[#This Row],[pss_start]]</f>
        <v>17847</v>
      </c>
    </row>
    <row r="322" spans="1:12" x14ac:dyDescent="0.3">
      <c r="A322">
        <v>320</v>
      </c>
      <c r="B322">
        <v>30238</v>
      </c>
      <c r="C322">
        <v>1399</v>
      </c>
      <c r="D322">
        <v>1422168</v>
      </c>
      <c r="E322">
        <v>19666616</v>
      </c>
      <c r="F322">
        <v>6507992</v>
      </c>
      <c r="G322">
        <v>6519344</v>
      </c>
      <c r="H322">
        <v>8924</v>
      </c>
      <c r="I322">
        <v>26911</v>
      </c>
      <c r="J322">
        <f>projjava_matrixdeterminant[[#This Row],[runtime_end]]-projjava_matrixdeterminant[[#This Row],[runtime_start]]</f>
        <v>18244448</v>
      </c>
      <c r="K322">
        <f>projjava_matrixdeterminant[[#This Row],[native_end]]-projjava_matrixdeterminant[[#This Row],[native_start]]</f>
        <v>11352</v>
      </c>
      <c r="L322">
        <f>projjava_matrixdeterminant[[#This Row],[pss_end]]-projjava_matrixdeterminant[[#This Row],[pss_start]]</f>
        <v>17987</v>
      </c>
    </row>
    <row r="323" spans="1:12" x14ac:dyDescent="0.3">
      <c r="A323">
        <v>321</v>
      </c>
      <c r="B323">
        <v>30373</v>
      </c>
      <c r="C323">
        <v>1404</v>
      </c>
      <c r="D323">
        <v>1422168</v>
      </c>
      <c r="E323">
        <v>19027776</v>
      </c>
      <c r="F323">
        <v>6507992</v>
      </c>
      <c r="G323">
        <v>6519600</v>
      </c>
      <c r="H323">
        <v>8919</v>
      </c>
      <c r="I323">
        <v>26299</v>
      </c>
      <c r="J323">
        <f>projjava_matrixdeterminant[[#This Row],[runtime_end]]-projjava_matrixdeterminant[[#This Row],[runtime_start]]</f>
        <v>17605608</v>
      </c>
      <c r="K323">
        <f>projjava_matrixdeterminant[[#This Row],[native_end]]-projjava_matrixdeterminant[[#This Row],[native_start]]</f>
        <v>11608</v>
      </c>
      <c r="L323">
        <f>projjava_matrixdeterminant[[#This Row],[pss_end]]-projjava_matrixdeterminant[[#This Row],[pss_start]]</f>
        <v>17380</v>
      </c>
    </row>
    <row r="324" spans="1:12" x14ac:dyDescent="0.3">
      <c r="A324">
        <v>322</v>
      </c>
      <c r="B324">
        <v>30513</v>
      </c>
      <c r="C324">
        <v>1403</v>
      </c>
      <c r="D324">
        <v>1422304</v>
      </c>
      <c r="E324">
        <v>19076872</v>
      </c>
      <c r="F324">
        <v>6506376</v>
      </c>
      <c r="G324">
        <v>6517472</v>
      </c>
      <c r="H324">
        <v>8922</v>
      </c>
      <c r="I324">
        <v>26337</v>
      </c>
      <c r="J324">
        <f>projjava_matrixdeterminant[[#This Row],[runtime_end]]-projjava_matrixdeterminant[[#This Row],[runtime_start]]</f>
        <v>17654568</v>
      </c>
      <c r="K324">
        <f>projjava_matrixdeterminant[[#This Row],[native_end]]-projjava_matrixdeterminant[[#This Row],[native_start]]</f>
        <v>11096</v>
      </c>
      <c r="L324">
        <f>projjava_matrixdeterminant[[#This Row],[pss_end]]-projjava_matrixdeterminant[[#This Row],[pss_start]]</f>
        <v>17415</v>
      </c>
    </row>
    <row r="325" spans="1:12" x14ac:dyDescent="0.3">
      <c r="A325">
        <v>323</v>
      </c>
      <c r="B325">
        <v>30649</v>
      </c>
      <c r="C325">
        <v>1406</v>
      </c>
      <c r="D325">
        <v>1438688</v>
      </c>
      <c r="E325">
        <v>18487352</v>
      </c>
      <c r="F325">
        <v>6509392</v>
      </c>
      <c r="G325">
        <v>6520840</v>
      </c>
      <c r="H325">
        <v>8944</v>
      </c>
      <c r="I325">
        <v>25788</v>
      </c>
      <c r="J325">
        <f>projjava_matrixdeterminant[[#This Row],[runtime_end]]-projjava_matrixdeterminant[[#This Row],[runtime_start]]</f>
        <v>17048664</v>
      </c>
      <c r="K325">
        <f>projjava_matrixdeterminant[[#This Row],[native_end]]-projjava_matrixdeterminant[[#This Row],[native_start]]</f>
        <v>11448</v>
      </c>
      <c r="L325">
        <f>projjava_matrixdeterminant[[#This Row],[pss_end]]-projjava_matrixdeterminant[[#This Row],[pss_start]]</f>
        <v>16844</v>
      </c>
    </row>
    <row r="326" spans="1:12" x14ac:dyDescent="0.3">
      <c r="A326">
        <v>324</v>
      </c>
      <c r="B326">
        <v>30786</v>
      </c>
      <c r="C326">
        <v>1438</v>
      </c>
      <c r="D326">
        <v>1422168</v>
      </c>
      <c r="E326">
        <v>19929008</v>
      </c>
      <c r="F326">
        <v>6508120</v>
      </c>
      <c r="G326">
        <v>6519600</v>
      </c>
      <c r="H326">
        <v>8934</v>
      </c>
      <c r="I326">
        <v>27181</v>
      </c>
      <c r="J326">
        <f>projjava_matrixdeterminant[[#This Row],[runtime_end]]-projjava_matrixdeterminant[[#This Row],[runtime_start]]</f>
        <v>18506840</v>
      </c>
      <c r="K326">
        <f>projjava_matrixdeterminant[[#This Row],[native_end]]-projjava_matrixdeterminant[[#This Row],[native_start]]</f>
        <v>11480</v>
      </c>
      <c r="L326">
        <f>projjava_matrixdeterminant[[#This Row],[pss_end]]-projjava_matrixdeterminant[[#This Row],[pss_start]]</f>
        <v>18247</v>
      </c>
    </row>
    <row r="327" spans="1:12" x14ac:dyDescent="0.3">
      <c r="A327">
        <v>325</v>
      </c>
      <c r="B327">
        <v>30919</v>
      </c>
      <c r="C327">
        <v>1405</v>
      </c>
      <c r="D327">
        <v>1438552</v>
      </c>
      <c r="E327">
        <v>18667416</v>
      </c>
      <c r="F327">
        <v>6507992</v>
      </c>
      <c r="G327">
        <v>6519328</v>
      </c>
      <c r="H327">
        <v>8926</v>
      </c>
      <c r="I327">
        <v>25946</v>
      </c>
      <c r="J327">
        <f>projjava_matrixdeterminant[[#This Row],[runtime_end]]-projjava_matrixdeterminant[[#This Row],[runtime_start]]</f>
        <v>17228864</v>
      </c>
      <c r="K327">
        <f>projjava_matrixdeterminant[[#This Row],[native_end]]-projjava_matrixdeterminant[[#This Row],[native_start]]</f>
        <v>11336</v>
      </c>
      <c r="L327">
        <f>projjava_matrixdeterminant[[#This Row],[pss_end]]-projjava_matrixdeterminant[[#This Row],[pss_start]]</f>
        <v>17020</v>
      </c>
    </row>
    <row r="328" spans="1:12" x14ac:dyDescent="0.3">
      <c r="A328">
        <v>326</v>
      </c>
      <c r="B328">
        <v>31053</v>
      </c>
      <c r="C328">
        <v>1426</v>
      </c>
      <c r="D328">
        <v>1438688</v>
      </c>
      <c r="E328">
        <v>19077064</v>
      </c>
      <c r="F328">
        <v>6507408</v>
      </c>
      <c r="G328">
        <v>6518472</v>
      </c>
      <c r="H328">
        <v>8930</v>
      </c>
      <c r="I328">
        <v>26341</v>
      </c>
      <c r="J328">
        <f>projjava_matrixdeterminant[[#This Row],[runtime_end]]-projjava_matrixdeterminant[[#This Row],[runtime_start]]</f>
        <v>17638376</v>
      </c>
      <c r="K328">
        <f>projjava_matrixdeterminant[[#This Row],[native_end]]-projjava_matrixdeterminant[[#This Row],[native_start]]</f>
        <v>11064</v>
      </c>
      <c r="L328">
        <f>projjava_matrixdeterminant[[#This Row],[pss_end]]-projjava_matrixdeterminant[[#This Row],[pss_start]]</f>
        <v>17411</v>
      </c>
    </row>
    <row r="329" spans="1:12" x14ac:dyDescent="0.3">
      <c r="A329">
        <v>327</v>
      </c>
      <c r="B329">
        <v>31192</v>
      </c>
      <c r="C329">
        <v>1453</v>
      </c>
      <c r="D329">
        <v>1438688</v>
      </c>
      <c r="E329">
        <v>18045008</v>
      </c>
      <c r="F329">
        <v>6508152</v>
      </c>
      <c r="G329">
        <v>6519856</v>
      </c>
      <c r="H329">
        <v>8938</v>
      </c>
      <c r="I329">
        <v>25349</v>
      </c>
      <c r="J329">
        <f>projjava_matrixdeterminant[[#This Row],[runtime_end]]-projjava_matrixdeterminant[[#This Row],[runtime_start]]</f>
        <v>16606320</v>
      </c>
      <c r="K329">
        <f>projjava_matrixdeterminant[[#This Row],[native_end]]-projjava_matrixdeterminant[[#This Row],[native_start]]</f>
        <v>11704</v>
      </c>
      <c r="L329">
        <f>projjava_matrixdeterminant[[#This Row],[pss_end]]-projjava_matrixdeterminant[[#This Row],[pss_start]]</f>
        <v>16411</v>
      </c>
    </row>
    <row r="330" spans="1:12" x14ac:dyDescent="0.3">
      <c r="A330">
        <v>328</v>
      </c>
      <c r="B330">
        <v>31329</v>
      </c>
      <c r="C330">
        <v>1402</v>
      </c>
      <c r="D330">
        <v>1422304</v>
      </c>
      <c r="E330">
        <v>18454384</v>
      </c>
      <c r="F330">
        <v>6508152</v>
      </c>
      <c r="G330">
        <v>6519536</v>
      </c>
      <c r="H330">
        <v>8938</v>
      </c>
      <c r="I330">
        <v>25725</v>
      </c>
      <c r="J330">
        <f>projjava_matrixdeterminant[[#This Row],[runtime_end]]-projjava_matrixdeterminant[[#This Row],[runtime_start]]</f>
        <v>17032080</v>
      </c>
      <c r="K330">
        <f>projjava_matrixdeterminant[[#This Row],[native_end]]-projjava_matrixdeterminant[[#This Row],[native_start]]</f>
        <v>11384</v>
      </c>
      <c r="L330">
        <f>projjava_matrixdeterminant[[#This Row],[pss_end]]-projjava_matrixdeterminant[[#This Row],[pss_start]]</f>
        <v>16787</v>
      </c>
    </row>
    <row r="331" spans="1:12" x14ac:dyDescent="0.3">
      <c r="A331">
        <v>329</v>
      </c>
      <c r="B331">
        <v>31463</v>
      </c>
      <c r="C331">
        <v>1423</v>
      </c>
      <c r="D331">
        <v>1438688</v>
      </c>
      <c r="E331">
        <v>18946104</v>
      </c>
      <c r="F331">
        <v>6508152</v>
      </c>
      <c r="G331">
        <v>6519504</v>
      </c>
      <c r="H331">
        <v>8942</v>
      </c>
      <c r="I331">
        <v>26213</v>
      </c>
      <c r="J331">
        <f>projjava_matrixdeterminant[[#This Row],[runtime_end]]-projjava_matrixdeterminant[[#This Row],[runtime_start]]</f>
        <v>17507416</v>
      </c>
      <c r="K331">
        <f>projjava_matrixdeterminant[[#This Row],[native_end]]-projjava_matrixdeterminant[[#This Row],[native_start]]</f>
        <v>11352</v>
      </c>
      <c r="L331">
        <f>projjava_matrixdeterminant[[#This Row],[pss_end]]-projjava_matrixdeterminant[[#This Row],[pss_start]]</f>
        <v>17271</v>
      </c>
    </row>
    <row r="332" spans="1:12" x14ac:dyDescent="0.3">
      <c r="A332">
        <v>330</v>
      </c>
      <c r="B332">
        <v>31597</v>
      </c>
      <c r="C332">
        <v>1408</v>
      </c>
      <c r="D332">
        <v>1422304</v>
      </c>
      <c r="E332">
        <v>18454584</v>
      </c>
      <c r="F332">
        <v>6508312</v>
      </c>
      <c r="G332">
        <v>6519664</v>
      </c>
      <c r="H332">
        <v>8936</v>
      </c>
      <c r="I332">
        <v>25735</v>
      </c>
      <c r="J332">
        <f>projjava_matrixdeterminant[[#This Row],[runtime_end]]-projjava_matrixdeterminant[[#This Row],[runtime_start]]</f>
        <v>17032280</v>
      </c>
      <c r="K332">
        <f>projjava_matrixdeterminant[[#This Row],[native_end]]-projjava_matrixdeterminant[[#This Row],[native_start]]</f>
        <v>11352</v>
      </c>
      <c r="L332">
        <f>projjava_matrixdeterminant[[#This Row],[pss_end]]-projjava_matrixdeterminant[[#This Row],[pss_start]]</f>
        <v>16799</v>
      </c>
    </row>
    <row r="333" spans="1:12" x14ac:dyDescent="0.3">
      <c r="A333">
        <v>331</v>
      </c>
      <c r="B333">
        <v>31659</v>
      </c>
      <c r="C333">
        <v>1398</v>
      </c>
      <c r="D333">
        <v>1422168</v>
      </c>
      <c r="E333">
        <v>18585384</v>
      </c>
      <c r="F333">
        <v>6507992</v>
      </c>
      <c r="G333">
        <v>6519408</v>
      </c>
      <c r="H333">
        <v>8934</v>
      </c>
      <c r="I333">
        <v>25853</v>
      </c>
      <c r="J333">
        <f>projjava_matrixdeterminant[[#This Row],[runtime_end]]-projjava_matrixdeterminant[[#This Row],[runtime_start]]</f>
        <v>17163216</v>
      </c>
      <c r="K333">
        <f>projjava_matrixdeterminant[[#This Row],[native_end]]-projjava_matrixdeterminant[[#This Row],[native_start]]</f>
        <v>11416</v>
      </c>
      <c r="L333">
        <f>projjava_matrixdeterminant[[#This Row],[pss_end]]-projjava_matrixdeterminant[[#This Row],[pss_start]]</f>
        <v>16919</v>
      </c>
    </row>
    <row r="334" spans="1:12" x14ac:dyDescent="0.3">
      <c r="A334">
        <v>332</v>
      </c>
      <c r="B334">
        <v>31799</v>
      </c>
      <c r="C334">
        <v>1410</v>
      </c>
      <c r="D334">
        <v>1422304</v>
      </c>
      <c r="E334">
        <v>18175192</v>
      </c>
      <c r="F334">
        <v>6508152</v>
      </c>
      <c r="G334">
        <v>6519856</v>
      </c>
      <c r="H334">
        <v>8934</v>
      </c>
      <c r="I334">
        <v>25473</v>
      </c>
      <c r="J334">
        <f>projjava_matrixdeterminant[[#This Row],[runtime_end]]-projjava_matrixdeterminant[[#This Row],[runtime_start]]</f>
        <v>16752888</v>
      </c>
      <c r="K334">
        <f>projjava_matrixdeterminant[[#This Row],[native_end]]-projjava_matrixdeterminant[[#This Row],[native_start]]</f>
        <v>11704</v>
      </c>
      <c r="L334">
        <f>projjava_matrixdeterminant[[#This Row],[pss_end]]-projjava_matrixdeterminant[[#This Row],[pss_start]]</f>
        <v>16539</v>
      </c>
    </row>
    <row r="335" spans="1:12" x14ac:dyDescent="0.3">
      <c r="A335">
        <v>333</v>
      </c>
      <c r="B335">
        <v>31949</v>
      </c>
      <c r="C335">
        <v>1426</v>
      </c>
      <c r="D335">
        <v>1422168</v>
      </c>
      <c r="E335">
        <v>19011480</v>
      </c>
      <c r="F335">
        <v>6506216</v>
      </c>
      <c r="G335">
        <v>6517376</v>
      </c>
      <c r="H335">
        <v>8920</v>
      </c>
      <c r="I335">
        <v>26259</v>
      </c>
      <c r="J335">
        <f>projjava_matrixdeterminant[[#This Row],[runtime_end]]-projjava_matrixdeterminant[[#This Row],[runtime_start]]</f>
        <v>17589312</v>
      </c>
      <c r="K335">
        <f>projjava_matrixdeterminant[[#This Row],[native_end]]-projjava_matrixdeterminant[[#This Row],[native_start]]</f>
        <v>11160</v>
      </c>
      <c r="L335">
        <f>projjava_matrixdeterminant[[#This Row],[pss_end]]-projjava_matrixdeterminant[[#This Row],[pss_start]]</f>
        <v>17339</v>
      </c>
    </row>
    <row r="336" spans="1:12" x14ac:dyDescent="0.3">
      <c r="A336">
        <v>334</v>
      </c>
      <c r="B336">
        <v>32081</v>
      </c>
      <c r="C336">
        <v>1430</v>
      </c>
      <c r="D336">
        <v>1438552</v>
      </c>
      <c r="E336">
        <v>18798424</v>
      </c>
      <c r="F336">
        <v>6507992</v>
      </c>
      <c r="G336">
        <v>6519328</v>
      </c>
      <c r="H336">
        <v>8930</v>
      </c>
      <c r="I336">
        <v>26057</v>
      </c>
      <c r="J336">
        <f>projjava_matrixdeterminant[[#This Row],[runtime_end]]-projjava_matrixdeterminant[[#This Row],[runtime_start]]</f>
        <v>17359872</v>
      </c>
      <c r="K336">
        <f>projjava_matrixdeterminant[[#This Row],[native_end]]-projjava_matrixdeterminant[[#This Row],[native_start]]</f>
        <v>11336</v>
      </c>
      <c r="L336">
        <f>projjava_matrixdeterminant[[#This Row],[pss_end]]-projjava_matrixdeterminant[[#This Row],[pss_start]]</f>
        <v>17127</v>
      </c>
    </row>
    <row r="337" spans="1:12" x14ac:dyDescent="0.3">
      <c r="A337">
        <v>335</v>
      </c>
      <c r="B337">
        <v>32215</v>
      </c>
      <c r="C337">
        <v>1407</v>
      </c>
      <c r="D337">
        <v>1422168</v>
      </c>
      <c r="E337">
        <v>19027664</v>
      </c>
      <c r="F337">
        <v>6509088</v>
      </c>
      <c r="G337">
        <v>6520488</v>
      </c>
      <c r="H337">
        <v>8940</v>
      </c>
      <c r="I337">
        <v>26292</v>
      </c>
      <c r="J337">
        <f>projjava_matrixdeterminant[[#This Row],[runtime_end]]-projjava_matrixdeterminant[[#This Row],[runtime_start]]</f>
        <v>17605496</v>
      </c>
      <c r="K337">
        <f>projjava_matrixdeterminant[[#This Row],[native_end]]-projjava_matrixdeterminant[[#This Row],[native_start]]</f>
        <v>11400</v>
      </c>
      <c r="L337">
        <f>projjava_matrixdeterminant[[#This Row],[pss_end]]-projjava_matrixdeterminant[[#This Row],[pss_start]]</f>
        <v>17352</v>
      </c>
    </row>
    <row r="338" spans="1:12" x14ac:dyDescent="0.3">
      <c r="A338">
        <v>336</v>
      </c>
      <c r="B338">
        <v>32346</v>
      </c>
      <c r="C338">
        <v>1395</v>
      </c>
      <c r="D338">
        <v>1422168</v>
      </c>
      <c r="E338">
        <v>18454424</v>
      </c>
      <c r="F338">
        <v>6505344</v>
      </c>
      <c r="G338">
        <v>6516200</v>
      </c>
      <c r="H338">
        <v>8920</v>
      </c>
      <c r="I338">
        <v>25715</v>
      </c>
      <c r="J338">
        <f>projjava_matrixdeterminant[[#This Row],[runtime_end]]-projjava_matrixdeterminant[[#This Row],[runtime_start]]</f>
        <v>17032256</v>
      </c>
      <c r="K338">
        <f>projjava_matrixdeterminant[[#This Row],[native_end]]-projjava_matrixdeterminant[[#This Row],[native_start]]</f>
        <v>10856</v>
      </c>
      <c r="L338">
        <f>projjava_matrixdeterminant[[#This Row],[pss_end]]-projjava_matrixdeterminant[[#This Row],[pss_start]]</f>
        <v>16795</v>
      </c>
    </row>
    <row r="339" spans="1:12" x14ac:dyDescent="0.3">
      <c r="A339">
        <v>337</v>
      </c>
      <c r="B339">
        <v>32487</v>
      </c>
      <c r="C339">
        <v>1444</v>
      </c>
      <c r="D339">
        <v>1438688</v>
      </c>
      <c r="E339">
        <v>18503760</v>
      </c>
      <c r="F339">
        <v>6508280</v>
      </c>
      <c r="G339">
        <v>6519632</v>
      </c>
      <c r="H339">
        <v>8940</v>
      </c>
      <c r="I339">
        <v>25787</v>
      </c>
      <c r="J339">
        <f>projjava_matrixdeterminant[[#This Row],[runtime_end]]-projjava_matrixdeterminant[[#This Row],[runtime_start]]</f>
        <v>17065072</v>
      </c>
      <c r="K339">
        <f>projjava_matrixdeterminant[[#This Row],[native_end]]-projjava_matrixdeterminant[[#This Row],[native_start]]</f>
        <v>11352</v>
      </c>
      <c r="L339">
        <f>projjava_matrixdeterminant[[#This Row],[pss_end]]-projjava_matrixdeterminant[[#This Row],[pss_start]]</f>
        <v>16847</v>
      </c>
    </row>
    <row r="340" spans="1:12" x14ac:dyDescent="0.3">
      <c r="A340">
        <v>338</v>
      </c>
      <c r="B340">
        <v>32631</v>
      </c>
      <c r="C340">
        <v>1383</v>
      </c>
      <c r="D340">
        <v>1422168</v>
      </c>
      <c r="E340">
        <v>21042816</v>
      </c>
      <c r="F340">
        <v>6508976</v>
      </c>
      <c r="G340">
        <v>6520408</v>
      </c>
      <c r="H340">
        <v>8942</v>
      </c>
      <c r="I340">
        <v>28250</v>
      </c>
      <c r="J340">
        <f>projjava_matrixdeterminant[[#This Row],[runtime_end]]-projjava_matrixdeterminant[[#This Row],[runtime_start]]</f>
        <v>19620648</v>
      </c>
      <c r="K340">
        <f>projjava_matrixdeterminant[[#This Row],[native_end]]-projjava_matrixdeterminant[[#This Row],[native_start]]</f>
        <v>11432</v>
      </c>
      <c r="L340">
        <f>projjava_matrixdeterminant[[#This Row],[pss_end]]-projjava_matrixdeterminant[[#This Row],[pss_start]]</f>
        <v>19308</v>
      </c>
    </row>
    <row r="341" spans="1:12" x14ac:dyDescent="0.3">
      <c r="A341">
        <v>339</v>
      </c>
      <c r="B341">
        <v>350</v>
      </c>
      <c r="C341">
        <v>1419</v>
      </c>
      <c r="D341">
        <v>1422168</v>
      </c>
      <c r="E341">
        <v>20174488</v>
      </c>
      <c r="F341">
        <v>6508120</v>
      </c>
      <c r="G341">
        <v>6519696</v>
      </c>
      <c r="H341">
        <v>8936</v>
      </c>
      <c r="I341">
        <v>27407</v>
      </c>
      <c r="J341">
        <f>projjava_matrixdeterminant[[#This Row],[runtime_end]]-projjava_matrixdeterminant[[#This Row],[runtime_start]]</f>
        <v>18752320</v>
      </c>
      <c r="K341">
        <f>projjava_matrixdeterminant[[#This Row],[native_end]]-projjava_matrixdeterminant[[#This Row],[native_start]]</f>
        <v>11576</v>
      </c>
      <c r="L341">
        <f>projjava_matrixdeterminant[[#This Row],[pss_end]]-projjava_matrixdeterminant[[#This Row],[pss_start]]</f>
        <v>18471</v>
      </c>
    </row>
    <row r="342" spans="1:12" x14ac:dyDescent="0.3">
      <c r="A342">
        <v>340</v>
      </c>
      <c r="B342">
        <v>712</v>
      </c>
      <c r="C342">
        <v>1405</v>
      </c>
      <c r="D342">
        <v>1422168</v>
      </c>
      <c r="E342">
        <v>18847416</v>
      </c>
      <c r="F342">
        <v>6516760</v>
      </c>
      <c r="G342">
        <v>6519344</v>
      </c>
      <c r="H342">
        <v>8940</v>
      </c>
      <c r="I342">
        <v>26111</v>
      </c>
      <c r="J342">
        <f>projjava_matrixdeterminant[[#This Row],[runtime_end]]-projjava_matrixdeterminant[[#This Row],[runtime_start]]</f>
        <v>17425248</v>
      </c>
      <c r="K342">
        <f>projjava_matrixdeterminant[[#This Row],[native_end]]-projjava_matrixdeterminant[[#This Row],[native_start]]</f>
        <v>2584</v>
      </c>
      <c r="L342">
        <f>projjava_matrixdeterminant[[#This Row],[pss_end]]-projjava_matrixdeterminant[[#This Row],[pss_start]]</f>
        <v>17171</v>
      </c>
    </row>
    <row r="343" spans="1:12" x14ac:dyDescent="0.3">
      <c r="A343">
        <v>341</v>
      </c>
      <c r="B343">
        <v>1015</v>
      </c>
      <c r="C343">
        <v>1403</v>
      </c>
      <c r="D343">
        <v>1422168</v>
      </c>
      <c r="E343">
        <v>18290520</v>
      </c>
      <c r="F343">
        <v>6508120</v>
      </c>
      <c r="G343">
        <v>6519600</v>
      </c>
      <c r="H343">
        <v>8934</v>
      </c>
      <c r="I343">
        <v>25565</v>
      </c>
      <c r="J343">
        <f>projjava_matrixdeterminant[[#This Row],[runtime_end]]-projjava_matrixdeterminant[[#This Row],[runtime_start]]</f>
        <v>16868352</v>
      </c>
      <c r="K343">
        <f>projjava_matrixdeterminant[[#This Row],[native_end]]-projjava_matrixdeterminant[[#This Row],[native_start]]</f>
        <v>11480</v>
      </c>
      <c r="L343">
        <f>projjava_matrixdeterminant[[#This Row],[pss_end]]-projjava_matrixdeterminant[[#This Row],[pss_start]]</f>
        <v>16631</v>
      </c>
    </row>
    <row r="344" spans="1:12" x14ac:dyDescent="0.3">
      <c r="A344">
        <v>342</v>
      </c>
      <c r="B344">
        <v>1384</v>
      </c>
      <c r="C344">
        <v>1446</v>
      </c>
      <c r="D344">
        <v>1438688</v>
      </c>
      <c r="E344">
        <v>18356032</v>
      </c>
      <c r="F344">
        <v>6508280</v>
      </c>
      <c r="G344">
        <v>6519568</v>
      </c>
      <c r="H344">
        <v>8944</v>
      </c>
      <c r="I344">
        <v>25639</v>
      </c>
      <c r="J344">
        <f>projjava_matrixdeterminant[[#This Row],[runtime_end]]-projjava_matrixdeterminant[[#This Row],[runtime_start]]</f>
        <v>16917344</v>
      </c>
      <c r="K344">
        <f>projjava_matrixdeterminant[[#This Row],[native_end]]-projjava_matrixdeterminant[[#This Row],[native_start]]</f>
        <v>11288</v>
      </c>
      <c r="L344">
        <f>projjava_matrixdeterminant[[#This Row],[pss_end]]-projjava_matrixdeterminant[[#This Row],[pss_start]]</f>
        <v>16695</v>
      </c>
    </row>
    <row r="345" spans="1:12" x14ac:dyDescent="0.3">
      <c r="A345">
        <v>343</v>
      </c>
      <c r="B345">
        <v>1593</v>
      </c>
      <c r="C345">
        <v>1413</v>
      </c>
      <c r="D345">
        <v>1438688</v>
      </c>
      <c r="E345">
        <v>18765768</v>
      </c>
      <c r="F345">
        <v>6508152</v>
      </c>
      <c r="G345">
        <v>6519488</v>
      </c>
      <c r="H345">
        <v>8944</v>
      </c>
      <c r="I345">
        <v>26043</v>
      </c>
      <c r="J345">
        <f>projjava_matrixdeterminant[[#This Row],[runtime_end]]-projjava_matrixdeterminant[[#This Row],[runtime_start]]</f>
        <v>17327080</v>
      </c>
      <c r="K345">
        <f>projjava_matrixdeterminant[[#This Row],[native_end]]-projjava_matrixdeterminant[[#This Row],[native_start]]</f>
        <v>11336</v>
      </c>
      <c r="L345">
        <f>projjava_matrixdeterminant[[#This Row],[pss_end]]-projjava_matrixdeterminant[[#This Row],[pss_start]]</f>
        <v>17099</v>
      </c>
    </row>
    <row r="346" spans="1:12" x14ac:dyDescent="0.3">
      <c r="A346">
        <v>344</v>
      </c>
      <c r="B346">
        <v>1905</v>
      </c>
      <c r="C346">
        <v>1379</v>
      </c>
      <c r="D346">
        <v>1422168</v>
      </c>
      <c r="E346">
        <v>20829904</v>
      </c>
      <c r="F346">
        <v>6508248</v>
      </c>
      <c r="G346">
        <v>6519560</v>
      </c>
      <c r="H346">
        <v>8940</v>
      </c>
      <c r="I346">
        <v>28039</v>
      </c>
      <c r="J346">
        <f>projjava_matrixdeterminant[[#This Row],[runtime_end]]-projjava_matrixdeterminant[[#This Row],[runtime_start]]</f>
        <v>19407736</v>
      </c>
      <c r="K346">
        <f>projjava_matrixdeterminant[[#This Row],[native_end]]-projjava_matrixdeterminant[[#This Row],[native_start]]</f>
        <v>11312</v>
      </c>
      <c r="L346">
        <f>projjava_matrixdeterminant[[#This Row],[pss_end]]-projjava_matrixdeterminant[[#This Row],[pss_start]]</f>
        <v>19099</v>
      </c>
    </row>
    <row r="347" spans="1:12" x14ac:dyDescent="0.3">
      <c r="A347">
        <v>345</v>
      </c>
      <c r="B347">
        <v>2139</v>
      </c>
      <c r="C347">
        <v>1462</v>
      </c>
      <c r="D347">
        <v>1422168</v>
      </c>
      <c r="E347">
        <v>18470832</v>
      </c>
      <c r="F347">
        <v>6507120</v>
      </c>
      <c r="G347">
        <v>6518504</v>
      </c>
      <c r="H347">
        <v>8948</v>
      </c>
      <c r="I347">
        <v>25755</v>
      </c>
      <c r="J347">
        <f>projjava_matrixdeterminant[[#This Row],[runtime_end]]-projjava_matrixdeterminant[[#This Row],[runtime_start]]</f>
        <v>17048664</v>
      </c>
      <c r="K347">
        <f>projjava_matrixdeterminant[[#This Row],[native_end]]-projjava_matrixdeterminant[[#This Row],[native_start]]</f>
        <v>11384</v>
      </c>
      <c r="L347">
        <f>projjava_matrixdeterminant[[#This Row],[pss_end]]-projjava_matrixdeterminant[[#This Row],[pss_start]]</f>
        <v>16807</v>
      </c>
    </row>
    <row r="348" spans="1:12" x14ac:dyDescent="0.3">
      <c r="A348">
        <v>346</v>
      </c>
      <c r="B348">
        <v>2374</v>
      </c>
      <c r="C348">
        <v>1404</v>
      </c>
      <c r="D348">
        <v>1438552</v>
      </c>
      <c r="E348">
        <v>19880016</v>
      </c>
      <c r="F348">
        <v>6508976</v>
      </c>
      <c r="G348">
        <v>6520376</v>
      </c>
      <c r="H348">
        <v>8950</v>
      </c>
      <c r="I348">
        <v>27154</v>
      </c>
      <c r="J348">
        <f>projjava_matrixdeterminant[[#This Row],[runtime_end]]-projjava_matrixdeterminant[[#This Row],[runtime_start]]</f>
        <v>18441464</v>
      </c>
      <c r="K348">
        <f>projjava_matrixdeterminant[[#This Row],[native_end]]-projjava_matrixdeterminant[[#This Row],[native_start]]</f>
        <v>11400</v>
      </c>
      <c r="L348">
        <f>projjava_matrixdeterminant[[#This Row],[pss_end]]-projjava_matrixdeterminant[[#This Row],[pss_start]]</f>
        <v>18204</v>
      </c>
    </row>
    <row r="349" spans="1:12" x14ac:dyDescent="0.3">
      <c r="A349">
        <v>347</v>
      </c>
      <c r="B349">
        <v>2542</v>
      </c>
      <c r="C349">
        <v>1408</v>
      </c>
      <c r="D349">
        <v>1422168</v>
      </c>
      <c r="E349">
        <v>18257608</v>
      </c>
      <c r="F349">
        <v>6507992</v>
      </c>
      <c r="G349">
        <v>6519440</v>
      </c>
      <c r="H349">
        <v>8944</v>
      </c>
      <c r="I349">
        <v>25547</v>
      </c>
      <c r="J349">
        <f>projjava_matrixdeterminant[[#This Row],[runtime_end]]-projjava_matrixdeterminant[[#This Row],[runtime_start]]</f>
        <v>16835440</v>
      </c>
      <c r="K349">
        <f>projjava_matrixdeterminant[[#This Row],[native_end]]-projjava_matrixdeterminant[[#This Row],[native_start]]</f>
        <v>11448</v>
      </c>
      <c r="L349">
        <f>projjava_matrixdeterminant[[#This Row],[pss_end]]-projjava_matrixdeterminant[[#This Row],[pss_start]]</f>
        <v>16603</v>
      </c>
    </row>
    <row r="350" spans="1:12" x14ac:dyDescent="0.3">
      <c r="A350">
        <v>348</v>
      </c>
      <c r="B350">
        <v>2708</v>
      </c>
      <c r="C350">
        <v>1454</v>
      </c>
      <c r="D350">
        <v>1422168</v>
      </c>
      <c r="E350">
        <v>18782128</v>
      </c>
      <c r="F350">
        <v>6507992</v>
      </c>
      <c r="G350">
        <v>6519504</v>
      </c>
      <c r="H350">
        <v>8944</v>
      </c>
      <c r="I350">
        <v>26067</v>
      </c>
      <c r="J350">
        <f>projjava_matrixdeterminant[[#This Row],[runtime_end]]-projjava_matrixdeterminant[[#This Row],[runtime_start]]</f>
        <v>17359960</v>
      </c>
      <c r="K350">
        <f>projjava_matrixdeterminant[[#This Row],[native_end]]-projjava_matrixdeterminant[[#This Row],[native_start]]</f>
        <v>11512</v>
      </c>
      <c r="L350">
        <f>projjava_matrixdeterminant[[#This Row],[pss_end]]-projjava_matrixdeterminant[[#This Row],[pss_start]]</f>
        <v>17123</v>
      </c>
    </row>
    <row r="351" spans="1:12" x14ac:dyDescent="0.3">
      <c r="A351">
        <v>349</v>
      </c>
      <c r="B351">
        <v>2957</v>
      </c>
      <c r="C351">
        <v>1395</v>
      </c>
      <c r="D351">
        <v>1422304</v>
      </c>
      <c r="E351">
        <v>18618360</v>
      </c>
      <c r="F351">
        <v>6517344</v>
      </c>
      <c r="G351">
        <v>6519472</v>
      </c>
      <c r="H351">
        <v>8952</v>
      </c>
      <c r="I351">
        <v>25903</v>
      </c>
      <c r="J351">
        <f>projjava_matrixdeterminant[[#This Row],[runtime_end]]-projjava_matrixdeterminant[[#This Row],[runtime_start]]</f>
        <v>17196056</v>
      </c>
      <c r="K351">
        <f>projjava_matrixdeterminant[[#This Row],[native_end]]-projjava_matrixdeterminant[[#This Row],[native_start]]</f>
        <v>2128</v>
      </c>
      <c r="L351">
        <f>projjava_matrixdeterminant[[#This Row],[pss_end]]-projjava_matrixdeterminant[[#This Row],[pss_start]]</f>
        <v>16951</v>
      </c>
    </row>
    <row r="352" spans="1:12" x14ac:dyDescent="0.3">
      <c r="A352">
        <v>350</v>
      </c>
      <c r="B352">
        <v>3132</v>
      </c>
      <c r="C352">
        <v>1400</v>
      </c>
      <c r="D352">
        <v>1422304</v>
      </c>
      <c r="E352">
        <v>19044408</v>
      </c>
      <c r="F352">
        <v>6508184</v>
      </c>
      <c r="G352">
        <v>6519424</v>
      </c>
      <c r="H352">
        <v>8948</v>
      </c>
      <c r="I352">
        <v>26315</v>
      </c>
      <c r="J352">
        <f>projjava_matrixdeterminant[[#This Row],[runtime_end]]-projjava_matrixdeterminant[[#This Row],[runtime_start]]</f>
        <v>17622104</v>
      </c>
      <c r="K352">
        <f>projjava_matrixdeterminant[[#This Row],[native_end]]-projjava_matrixdeterminant[[#This Row],[native_start]]</f>
        <v>11240</v>
      </c>
      <c r="L352">
        <f>projjava_matrixdeterminant[[#This Row],[pss_end]]-projjava_matrixdeterminant[[#This Row],[pss_start]]</f>
        <v>17367</v>
      </c>
    </row>
    <row r="353" spans="1:12" x14ac:dyDescent="0.3">
      <c r="A353">
        <v>351</v>
      </c>
      <c r="B353">
        <v>3301</v>
      </c>
      <c r="C353">
        <v>1441</v>
      </c>
      <c r="D353">
        <v>1422168</v>
      </c>
      <c r="E353">
        <v>18536504</v>
      </c>
      <c r="F353">
        <v>6507992</v>
      </c>
      <c r="G353">
        <v>6519664</v>
      </c>
      <c r="H353">
        <v>8944</v>
      </c>
      <c r="I353">
        <v>25823</v>
      </c>
      <c r="J353">
        <f>projjava_matrixdeterminant[[#This Row],[runtime_end]]-projjava_matrixdeterminant[[#This Row],[runtime_start]]</f>
        <v>17114336</v>
      </c>
      <c r="K353">
        <f>projjava_matrixdeterminant[[#This Row],[native_end]]-projjava_matrixdeterminant[[#This Row],[native_start]]</f>
        <v>11672</v>
      </c>
      <c r="L353">
        <f>projjava_matrixdeterminant[[#This Row],[pss_end]]-projjava_matrixdeterminant[[#This Row],[pss_start]]</f>
        <v>16879</v>
      </c>
    </row>
    <row r="354" spans="1:12" x14ac:dyDescent="0.3">
      <c r="A354">
        <v>352</v>
      </c>
      <c r="B354">
        <v>3509</v>
      </c>
      <c r="C354">
        <v>1402</v>
      </c>
      <c r="D354">
        <v>1422168</v>
      </c>
      <c r="E354">
        <v>18798376</v>
      </c>
      <c r="F354">
        <v>6507992</v>
      </c>
      <c r="G354">
        <v>6519312</v>
      </c>
      <c r="H354">
        <v>8948</v>
      </c>
      <c r="I354">
        <v>26071</v>
      </c>
      <c r="J354">
        <f>projjava_matrixdeterminant[[#This Row],[runtime_end]]-projjava_matrixdeterminant[[#This Row],[runtime_start]]</f>
        <v>17376208</v>
      </c>
      <c r="K354">
        <f>projjava_matrixdeterminant[[#This Row],[native_end]]-projjava_matrixdeterminant[[#This Row],[native_start]]</f>
        <v>11320</v>
      </c>
      <c r="L354">
        <f>projjava_matrixdeterminant[[#This Row],[pss_end]]-projjava_matrixdeterminant[[#This Row],[pss_start]]</f>
        <v>17123</v>
      </c>
    </row>
    <row r="355" spans="1:12" x14ac:dyDescent="0.3">
      <c r="A355">
        <v>353</v>
      </c>
      <c r="B355">
        <v>3702</v>
      </c>
      <c r="C355">
        <v>1418</v>
      </c>
      <c r="D355">
        <v>1438552</v>
      </c>
      <c r="E355">
        <v>18749336</v>
      </c>
      <c r="F355">
        <v>6507992</v>
      </c>
      <c r="G355">
        <v>6519264</v>
      </c>
      <c r="H355">
        <v>8948</v>
      </c>
      <c r="I355">
        <v>26031</v>
      </c>
      <c r="J355">
        <f>projjava_matrixdeterminant[[#This Row],[runtime_end]]-projjava_matrixdeterminant[[#This Row],[runtime_start]]</f>
        <v>17310784</v>
      </c>
      <c r="K355">
        <f>projjava_matrixdeterminant[[#This Row],[native_end]]-projjava_matrixdeterminant[[#This Row],[native_start]]</f>
        <v>11272</v>
      </c>
      <c r="L355">
        <f>projjava_matrixdeterminant[[#This Row],[pss_end]]-projjava_matrixdeterminant[[#This Row],[pss_start]]</f>
        <v>17083</v>
      </c>
    </row>
    <row r="356" spans="1:12" x14ac:dyDescent="0.3">
      <c r="A356">
        <v>354</v>
      </c>
      <c r="B356">
        <v>3857</v>
      </c>
      <c r="C356">
        <v>1414</v>
      </c>
      <c r="D356">
        <v>1422168</v>
      </c>
      <c r="E356">
        <v>18273944</v>
      </c>
      <c r="F356">
        <v>6507992</v>
      </c>
      <c r="G356">
        <v>6519296</v>
      </c>
      <c r="H356">
        <v>8948</v>
      </c>
      <c r="I356">
        <v>25561</v>
      </c>
      <c r="J356">
        <f>projjava_matrixdeterminant[[#This Row],[runtime_end]]-projjava_matrixdeterminant[[#This Row],[runtime_start]]</f>
        <v>16851776</v>
      </c>
      <c r="K356">
        <f>projjava_matrixdeterminant[[#This Row],[native_end]]-projjava_matrixdeterminant[[#This Row],[native_start]]</f>
        <v>11304</v>
      </c>
      <c r="L356">
        <f>projjava_matrixdeterminant[[#This Row],[pss_end]]-projjava_matrixdeterminant[[#This Row],[pss_start]]</f>
        <v>16613</v>
      </c>
    </row>
    <row r="357" spans="1:12" x14ac:dyDescent="0.3">
      <c r="A357">
        <v>355</v>
      </c>
      <c r="B357">
        <v>4005</v>
      </c>
      <c r="C357">
        <v>1443</v>
      </c>
      <c r="D357">
        <v>1438552</v>
      </c>
      <c r="E357">
        <v>18765464</v>
      </c>
      <c r="F357">
        <v>6508104</v>
      </c>
      <c r="G357">
        <v>6519504</v>
      </c>
      <c r="H357">
        <v>8941</v>
      </c>
      <c r="I357">
        <v>26041</v>
      </c>
      <c r="J357">
        <f>projjava_matrixdeterminant[[#This Row],[runtime_end]]-projjava_matrixdeterminant[[#This Row],[runtime_start]]</f>
        <v>17326912</v>
      </c>
      <c r="K357">
        <f>projjava_matrixdeterminant[[#This Row],[native_end]]-projjava_matrixdeterminant[[#This Row],[native_start]]</f>
        <v>11400</v>
      </c>
      <c r="L357">
        <f>projjava_matrixdeterminant[[#This Row],[pss_end]]-projjava_matrixdeterminant[[#This Row],[pss_start]]</f>
        <v>17100</v>
      </c>
    </row>
    <row r="358" spans="1:12" x14ac:dyDescent="0.3">
      <c r="A358">
        <v>356</v>
      </c>
      <c r="B358">
        <v>4150</v>
      </c>
      <c r="C358">
        <v>1402</v>
      </c>
      <c r="D358">
        <v>1422304</v>
      </c>
      <c r="E358">
        <v>18896840</v>
      </c>
      <c r="F358">
        <v>6509536</v>
      </c>
      <c r="G358">
        <v>6520296</v>
      </c>
      <c r="H358">
        <v>8959</v>
      </c>
      <c r="I358">
        <v>26176</v>
      </c>
      <c r="J358">
        <f>projjava_matrixdeterminant[[#This Row],[runtime_end]]-projjava_matrixdeterminant[[#This Row],[runtime_start]]</f>
        <v>17474536</v>
      </c>
      <c r="K358">
        <f>projjava_matrixdeterminant[[#This Row],[native_end]]-projjava_matrixdeterminant[[#This Row],[native_start]]</f>
        <v>10760</v>
      </c>
      <c r="L358">
        <f>projjava_matrixdeterminant[[#This Row],[pss_end]]-projjava_matrixdeterminant[[#This Row],[pss_start]]</f>
        <v>17217</v>
      </c>
    </row>
    <row r="359" spans="1:12" x14ac:dyDescent="0.3">
      <c r="A359">
        <v>357</v>
      </c>
      <c r="B359">
        <v>4318</v>
      </c>
      <c r="C359">
        <v>1407</v>
      </c>
      <c r="D359">
        <v>1422304</v>
      </c>
      <c r="E359">
        <v>18864184</v>
      </c>
      <c r="F359">
        <v>6508152</v>
      </c>
      <c r="G359">
        <v>6519472</v>
      </c>
      <c r="H359">
        <v>8955</v>
      </c>
      <c r="I359">
        <v>26155</v>
      </c>
      <c r="J359">
        <f>projjava_matrixdeterminant[[#This Row],[runtime_end]]-projjava_matrixdeterminant[[#This Row],[runtime_start]]</f>
        <v>17441880</v>
      </c>
      <c r="K359">
        <f>projjava_matrixdeterminant[[#This Row],[native_end]]-projjava_matrixdeterminant[[#This Row],[native_start]]</f>
        <v>11320</v>
      </c>
      <c r="L359">
        <f>projjava_matrixdeterminant[[#This Row],[pss_end]]-projjava_matrixdeterminant[[#This Row],[pss_start]]</f>
        <v>17200</v>
      </c>
    </row>
    <row r="360" spans="1:12" x14ac:dyDescent="0.3">
      <c r="A360">
        <v>358</v>
      </c>
      <c r="B360">
        <v>4387</v>
      </c>
      <c r="C360">
        <v>1390</v>
      </c>
      <c r="D360">
        <v>1422168</v>
      </c>
      <c r="E360">
        <v>18503296</v>
      </c>
      <c r="F360">
        <v>6507992</v>
      </c>
      <c r="G360">
        <v>6519120</v>
      </c>
      <c r="H360">
        <v>8943</v>
      </c>
      <c r="I360">
        <v>25791</v>
      </c>
      <c r="J360">
        <f>projjava_matrixdeterminant[[#This Row],[runtime_end]]-projjava_matrixdeterminant[[#This Row],[runtime_start]]</f>
        <v>17081128</v>
      </c>
      <c r="K360">
        <f>projjava_matrixdeterminant[[#This Row],[native_end]]-projjava_matrixdeterminant[[#This Row],[native_start]]</f>
        <v>11128</v>
      </c>
      <c r="L360">
        <f>projjava_matrixdeterminant[[#This Row],[pss_end]]-projjava_matrixdeterminant[[#This Row],[pss_start]]</f>
        <v>16848</v>
      </c>
    </row>
    <row r="361" spans="1:12" x14ac:dyDescent="0.3">
      <c r="A361">
        <v>359</v>
      </c>
      <c r="B361">
        <v>4535</v>
      </c>
      <c r="C361">
        <v>1416</v>
      </c>
      <c r="D361">
        <v>1422168</v>
      </c>
      <c r="E361">
        <v>19601128</v>
      </c>
      <c r="F361">
        <v>6507992</v>
      </c>
      <c r="G361">
        <v>6519568</v>
      </c>
      <c r="H361">
        <v>8947</v>
      </c>
      <c r="I361">
        <v>26855</v>
      </c>
      <c r="J361">
        <f>projjava_matrixdeterminant[[#This Row],[runtime_end]]-projjava_matrixdeterminant[[#This Row],[runtime_start]]</f>
        <v>18178960</v>
      </c>
      <c r="K361">
        <f>projjava_matrixdeterminant[[#This Row],[native_end]]-projjava_matrixdeterminant[[#This Row],[native_start]]</f>
        <v>11576</v>
      </c>
      <c r="L361">
        <f>projjava_matrixdeterminant[[#This Row],[pss_end]]-projjava_matrixdeterminant[[#This Row],[pss_start]]</f>
        <v>17908</v>
      </c>
    </row>
    <row r="362" spans="1:12" x14ac:dyDescent="0.3">
      <c r="A362">
        <v>360</v>
      </c>
      <c r="B362">
        <v>4660</v>
      </c>
      <c r="C362">
        <v>1438</v>
      </c>
      <c r="D362">
        <v>1422168</v>
      </c>
      <c r="E362">
        <v>19093400</v>
      </c>
      <c r="F362">
        <v>6507200</v>
      </c>
      <c r="G362">
        <v>6518264</v>
      </c>
      <c r="H362">
        <v>8943</v>
      </c>
      <c r="I362">
        <v>26344</v>
      </c>
      <c r="J362">
        <f>projjava_matrixdeterminant[[#This Row],[runtime_end]]-projjava_matrixdeterminant[[#This Row],[runtime_start]]</f>
        <v>17671232</v>
      </c>
      <c r="K362">
        <f>projjava_matrixdeterminant[[#This Row],[native_end]]-projjava_matrixdeterminant[[#This Row],[native_start]]</f>
        <v>11064</v>
      </c>
      <c r="L362">
        <f>projjava_matrixdeterminant[[#This Row],[pss_end]]-projjava_matrixdeterminant[[#This Row],[pss_start]]</f>
        <v>17401</v>
      </c>
    </row>
    <row r="363" spans="1:12" x14ac:dyDescent="0.3">
      <c r="A363">
        <v>361</v>
      </c>
      <c r="B363">
        <v>4832</v>
      </c>
      <c r="C363">
        <v>1405</v>
      </c>
      <c r="D363">
        <v>1422168</v>
      </c>
      <c r="E363">
        <v>18028376</v>
      </c>
      <c r="F363">
        <v>6517184</v>
      </c>
      <c r="G363">
        <v>6519888</v>
      </c>
      <c r="H363">
        <v>8951</v>
      </c>
      <c r="I363">
        <v>25331</v>
      </c>
      <c r="J363">
        <f>projjava_matrixdeterminant[[#This Row],[runtime_end]]-projjava_matrixdeterminant[[#This Row],[runtime_start]]</f>
        <v>16606208</v>
      </c>
      <c r="K363">
        <f>projjava_matrixdeterminant[[#This Row],[native_end]]-projjava_matrixdeterminant[[#This Row],[native_start]]</f>
        <v>2704</v>
      </c>
      <c r="L363">
        <f>projjava_matrixdeterminant[[#This Row],[pss_end]]-projjava_matrixdeterminant[[#This Row],[pss_start]]</f>
        <v>16380</v>
      </c>
    </row>
    <row r="364" spans="1:12" x14ac:dyDescent="0.3">
      <c r="A364">
        <v>362</v>
      </c>
      <c r="B364">
        <v>4965</v>
      </c>
      <c r="C364">
        <v>1401</v>
      </c>
      <c r="D364">
        <v>1422168</v>
      </c>
      <c r="E364">
        <v>19322664</v>
      </c>
      <c r="F364">
        <v>6507992</v>
      </c>
      <c r="G364">
        <v>6519632</v>
      </c>
      <c r="H364">
        <v>8947</v>
      </c>
      <c r="I364">
        <v>26595</v>
      </c>
      <c r="J364">
        <f>projjava_matrixdeterminant[[#This Row],[runtime_end]]-projjava_matrixdeterminant[[#This Row],[runtime_start]]</f>
        <v>17900496</v>
      </c>
      <c r="K364">
        <f>projjava_matrixdeterminant[[#This Row],[native_end]]-projjava_matrixdeterminant[[#This Row],[native_start]]</f>
        <v>11640</v>
      </c>
      <c r="L364">
        <f>projjava_matrixdeterminant[[#This Row],[pss_end]]-projjava_matrixdeterminant[[#This Row],[pss_start]]</f>
        <v>17648</v>
      </c>
    </row>
    <row r="365" spans="1:12" x14ac:dyDescent="0.3">
      <c r="A365">
        <v>363</v>
      </c>
      <c r="B365">
        <v>5108</v>
      </c>
      <c r="C365">
        <v>1424</v>
      </c>
      <c r="D365">
        <v>1438688</v>
      </c>
      <c r="E365">
        <v>19306552</v>
      </c>
      <c r="F365">
        <v>6508520</v>
      </c>
      <c r="G365">
        <v>6520048</v>
      </c>
      <c r="H365">
        <v>8959</v>
      </c>
      <c r="I365">
        <v>26587</v>
      </c>
      <c r="J365">
        <f>projjava_matrixdeterminant[[#This Row],[runtime_end]]-projjava_matrixdeterminant[[#This Row],[runtime_start]]</f>
        <v>17867864</v>
      </c>
      <c r="K365">
        <f>projjava_matrixdeterminant[[#This Row],[native_end]]-projjava_matrixdeterminant[[#This Row],[native_start]]</f>
        <v>11528</v>
      </c>
      <c r="L365">
        <f>projjava_matrixdeterminant[[#This Row],[pss_end]]-projjava_matrixdeterminant[[#This Row],[pss_start]]</f>
        <v>17628</v>
      </c>
    </row>
    <row r="366" spans="1:12" x14ac:dyDescent="0.3">
      <c r="A366">
        <v>364</v>
      </c>
      <c r="B366">
        <v>5240</v>
      </c>
      <c r="C366">
        <v>1404</v>
      </c>
      <c r="D366">
        <v>1438688</v>
      </c>
      <c r="E366">
        <v>19601072</v>
      </c>
      <c r="F366">
        <v>6508280</v>
      </c>
      <c r="G366">
        <v>6519504</v>
      </c>
      <c r="H366">
        <v>8959</v>
      </c>
      <c r="I366">
        <v>26883</v>
      </c>
      <c r="J366">
        <f>projjava_matrixdeterminant[[#This Row],[runtime_end]]-projjava_matrixdeterminant[[#This Row],[runtime_start]]</f>
        <v>18162384</v>
      </c>
      <c r="K366">
        <f>projjava_matrixdeterminant[[#This Row],[native_end]]-projjava_matrixdeterminant[[#This Row],[native_start]]</f>
        <v>11224</v>
      </c>
      <c r="L366">
        <f>projjava_matrixdeterminant[[#This Row],[pss_end]]-projjava_matrixdeterminant[[#This Row],[pss_start]]</f>
        <v>17924</v>
      </c>
    </row>
    <row r="367" spans="1:12" x14ac:dyDescent="0.3">
      <c r="A367">
        <v>365</v>
      </c>
      <c r="B367">
        <v>5406</v>
      </c>
      <c r="C367">
        <v>1446</v>
      </c>
      <c r="D367">
        <v>1422168</v>
      </c>
      <c r="E367">
        <v>17930136</v>
      </c>
      <c r="F367">
        <v>6508120</v>
      </c>
      <c r="G367">
        <v>6519440</v>
      </c>
      <c r="H367">
        <v>8947</v>
      </c>
      <c r="I367">
        <v>25239</v>
      </c>
      <c r="J367">
        <f>projjava_matrixdeterminant[[#This Row],[runtime_end]]-projjava_matrixdeterminant[[#This Row],[runtime_start]]</f>
        <v>16507968</v>
      </c>
      <c r="K367">
        <f>projjava_matrixdeterminant[[#This Row],[native_end]]-projjava_matrixdeterminant[[#This Row],[native_start]]</f>
        <v>11320</v>
      </c>
      <c r="L367">
        <f>projjava_matrixdeterminant[[#This Row],[pss_end]]-projjava_matrixdeterminant[[#This Row],[pss_start]]</f>
        <v>16292</v>
      </c>
    </row>
    <row r="368" spans="1:12" x14ac:dyDescent="0.3">
      <c r="A368">
        <v>366</v>
      </c>
      <c r="B368">
        <v>5552</v>
      </c>
      <c r="C368">
        <v>1388</v>
      </c>
      <c r="D368">
        <v>1422168</v>
      </c>
      <c r="E368">
        <v>19289616</v>
      </c>
      <c r="F368">
        <v>6508120</v>
      </c>
      <c r="G368">
        <v>6519408</v>
      </c>
      <c r="H368">
        <v>8951</v>
      </c>
      <c r="I368">
        <v>26567</v>
      </c>
      <c r="J368">
        <f>projjava_matrixdeterminant[[#This Row],[runtime_end]]-projjava_matrixdeterminant[[#This Row],[runtime_start]]</f>
        <v>17867448</v>
      </c>
      <c r="K368">
        <f>projjava_matrixdeterminant[[#This Row],[native_end]]-projjava_matrixdeterminant[[#This Row],[native_start]]</f>
        <v>11288</v>
      </c>
      <c r="L368">
        <f>projjava_matrixdeterminant[[#This Row],[pss_end]]-projjava_matrixdeterminant[[#This Row],[pss_start]]</f>
        <v>17616</v>
      </c>
    </row>
    <row r="369" spans="1:12" x14ac:dyDescent="0.3">
      <c r="A369">
        <v>367</v>
      </c>
      <c r="B369">
        <v>5688</v>
      </c>
      <c r="C369">
        <v>1415</v>
      </c>
      <c r="D369">
        <v>1422304</v>
      </c>
      <c r="E369">
        <v>20125640</v>
      </c>
      <c r="F369">
        <v>6508280</v>
      </c>
      <c r="G369">
        <v>6519472</v>
      </c>
      <c r="H369">
        <v>8959</v>
      </c>
      <c r="I369">
        <v>27383</v>
      </c>
      <c r="J369">
        <f>projjava_matrixdeterminant[[#This Row],[runtime_end]]-projjava_matrixdeterminant[[#This Row],[runtime_start]]</f>
        <v>18703336</v>
      </c>
      <c r="K369">
        <f>projjava_matrixdeterminant[[#This Row],[native_end]]-projjava_matrixdeterminant[[#This Row],[native_start]]</f>
        <v>11192</v>
      </c>
      <c r="L369">
        <f>projjava_matrixdeterminant[[#This Row],[pss_end]]-projjava_matrixdeterminant[[#This Row],[pss_start]]</f>
        <v>18424</v>
      </c>
    </row>
    <row r="370" spans="1:12" x14ac:dyDescent="0.3">
      <c r="A370">
        <v>368</v>
      </c>
      <c r="B370">
        <v>5828</v>
      </c>
      <c r="C370">
        <v>1438</v>
      </c>
      <c r="D370">
        <v>1422168</v>
      </c>
      <c r="E370">
        <v>19404744</v>
      </c>
      <c r="F370">
        <v>6508120</v>
      </c>
      <c r="G370">
        <v>6519376</v>
      </c>
      <c r="H370">
        <v>8951</v>
      </c>
      <c r="I370">
        <v>26675</v>
      </c>
      <c r="J370">
        <f>projjava_matrixdeterminant[[#This Row],[runtime_end]]-projjava_matrixdeterminant[[#This Row],[runtime_start]]</f>
        <v>17982576</v>
      </c>
      <c r="K370">
        <f>projjava_matrixdeterminant[[#This Row],[native_end]]-projjava_matrixdeterminant[[#This Row],[native_start]]</f>
        <v>11256</v>
      </c>
      <c r="L370">
        <f>projjava_matrixdeterminant[[#This Row],[pss_end]]-projjava_matrixdeterminant[[#This Row],[pss_start]]</f>
        <v>17724</v>
      </c>
    </row>
    <row r="371" spans="1:12" x14ac:dyDescent="0.3">
      <c r="A371">
        <v>369</v>
      </c>
      <c r="B371">
        <v>5967</v>
      </c>
      <c r="C371">
        <v>1408</v>
      </c>
      <c r="D371">
        <v>1422168</v>
      </c>
      <c r="E371">
        <v>18798536</v>
      </c>
      <c r="F371">
        <v>6508232</v>
      </c>
      <c r="G371">
        <v>6519088</v>
      </c>
      <c r="H371">
        <v>8949</v>
      </c>
      <c r="I371">
        <v>26093</v>
      </c>
      <c r="J371">
        <f>projjava_matrixdeterminant[[#This Row],[runtime_end]]-projjava_matrixdeterminant[[#This Row],[runtime_start]]</f>
        <v>17376368</v>
      </c>
      <c r="K371">
        <f>projjava_matrixdeterminant[[#This Row],[native_end]]-projjava_matrixdeterminant[[#This Row],[native_start]]</f>
        <v>10856</v>
      </c>
      <c r="L371">
        <f>projjava_matrixdeterminant[[#This Row],[pss_end]]-projjava_matrixdeterminant[[#This Row],[pss_start]]</f>
        <v>17144</v>
      </c>
    </row>
    <row r="372" spans="1:12" x14ac:dyDescent="0.3">
      <c r="A372">
        <v>370</v>
      </c>
      <c r="B372">
        <v>6034</v>
      </c>
      <c r="C372">
        <v>1415</v>
      </c>
      <c r="D372">
        <v>1422168</v>
      </c>
      <c r="E372">
        <v>19010696</v>
      </c>
      <c r="F372">
        <v>6516888</v>
      </c>
      <c r="G372">
        <v>6519920</v>
      </c>
      <c r="H372">
        <v>8947</v>
      </c>
      <c r="I372">
        <v>26291</v>
      </c>
      <c r="J372">
        <f>projjava_matrixdeterminant[[#This Row],[runtime_end]]-projjava_matrixdeterminant[[#This Row],[runtime_start]]</f>
        <v>17588528</v>
      </c>
      <c r="K372">
        <f>projjava_matrixdeterminant[[#This Row],[native_end]]-projjava_matrixdeterminant[[#This Row],[native_start]]</f>
        <v>3032</v>
      </c>
      <c r="L372">
        <f>projjava_matrixdeterminant[[#This Row],[pss_end]]-projjava_matrixdeterminant[[#This Row],[pss_start]]</f>
        <v>17344</v>
      </c>
    </row>
    <row r="373" spans="1:12" x14ac:dyDescent="0.3">
      <c r="A373">
        <v>371</v>
      </c>
      <c r="B373">
        <v>6169</v>
      </c>
      <c r="C373">
        <v>1466</v>
      </c>
      <c r="D373">
        <v>1422168</v>
      </c>
      <c r="E373">
        <v>18454192</v>
      </c>
      <c r="F373">
        <v>6517312</v>
      </c>
      <c r="G373">
        <v>6519376</v>
      </c>
      <c r="H373">
        <v>8947</v>
      </c>
      <c r="I373">
        <v>25743</v>
      </c>
      <c r="J373">
        <f>projjava_matrixdeterminant[[#This Row],[runtime_end]]-projjava_matrixdeterminant[[#This Row],[runtime_start]]</f>
        <v>17032024</v>
      </c>
      <c r="K373">
        <f>projjava_matrixdeterminant[[#This Row],[native_end]]-projjava_matrixdeterminant[[#This Row],[native_start]]</f>
        <v>2064</v>
      </c>
      <c r="L373">
        <f>projjava_matrixdeterminant[[#This Row],[pss_end]]-projjava_matrixdeterminant[[#This Row],[pss_start]]</f>
        <v>16796</v>
      </c>
    </row>
    <row r="374" spans="1:12" x14ac:dyDescent="0.3">
      <c r="A374">
        <v>372</v>
      </c>
      <c r="B374">
        <v>6310</v>
      </c>
      <c r="C374">
        <v>1407</v>
      </c>
      <c r="D374">
        <v>1438688</v>
      </c>
      <c r="E374">
        <v>18896840</v>
      </c>
      <c r="F374">
        <v>6506536</v>
      </c>
      <c r="G374">
        <v>6517504</v>
      </c>
      <c r="H374">
        <v>8949</v>
      </c>
      <c r="I374">
        <v>26165</v>
      </c>
      <c r="J374">
        <f>projjava_matrixdeterminant[[#This Row],[runtime_end]]-projjava_matrixdeterminant[[#This Row],[runtime_start]]</f>
        <v>17458152</v>
      </c>
      <c r="K374">
        <f>projjava_matrixdeterminant[[#This Row],[native_end]]-projjava_matrixdeterminant[[#This Row],[native_start]]</f>
        <v>10968</v>
      </c>
      <c r="L374">
        <f>projjava_matrixdeterminant[[#This Row],[pss_end]]-projjava_matrixdeterminant[[#This Row],[pss_start]]</f>
        <v>17216</v>
      </c>
    </row>
    <row r="375" spans="1:12" x14ac:dyDescent="0.3">
      <c r="A375">
        <v>373</v>
      </c>
      <c r="B375">
        <v>6577</v>
      </c>
      <c r="C375">
        <v>1445</v>
      </c>
      <c r="D375">
        <v>1438552</v>
      </c>
      <c r="E375">
        <v>20453272</v>
      </c>
      <c r="F375">
        <v>6508120</v>
      </c>
      <c r="G375">
        <v>6519408</v>
      </c>
      <c r="H375">
        <v>8869</v>
      </c>
      <c r="I375">
        <v>27607</v>
      </c>
      <c r="J375">
        <f>projjava_matrixdeterminant[[#This Row],[runtime_end]]-projjava_matrixdeterminant[[#This Row],[runtime_start]]</f>
        <v>19014720</v>
      </c>
      <c r="K375">
        <f>projjava_matrixdeterminant[[#This Row],[native_end]]-projjava_matrixdeterminant[[#This Row],[native_start]]</f>
        <v>11288</v>
      </c>
      <c r="L375">
        <f>projjava_matrixdeterminant[[#This Row],[pss_end]]-projjava_matrixdeterminant[[#This Row],[pss_start]]</f>
        <v>18738</v>
      </c>
    </row>
    <row r="376" spans="1:12" x14ac:dyDescent="0.3">
      <c r="A376">
        <v>374</v>
      </c>
      <c r="B376">
        <v>6746</v>
      </c>
      <c r="C376">
        <v>1394</v>
      </c>
      <c r="D376">
        <v>1438640</v>
      </c>
      <c r="E376">
        <v>19011176</v>
      </c>
      <c r="F376">
        <v>6507248</v>
      </c>
      <c r="G376">
        <v>6518216</v>
      </c>
      <c r="H376">
        <v>8971</v>
      </c>
      <c r="I376">
        <v>26295</v>
      </c>
      <c r="J376">
        <f>projjava_matrixdeterminant[[#This Row],[runtime_end]]-projjava_matrixdeterminant[[#This Row],[runtime_start]]</f>
        <v>17572536</v>
      </c>
      <c r="K376">
        <f>projjava_matrixdeterminant[[#This Row],[native_end]]-projjava_matrixdeterminant[[#This Row],[native_start]]</f>
        <v>10968</v>
      </c>
      <c r="L376">
        <f>projjava_matrixdeterminant[[#This Row],[pss_end]]-projjava_matrixdeterminant[[#This Row],[pss_start]]</f>
        <v>17324</v>
      </c>
    </row>
    <row r="377" spans="1:12" x14ac:dyDescent="0.3">
      <c r="A377">
        <v>375</v>
      </c>
      <c r="B377">
        <v>6930</v>
      </c>
      <c r="C377">
        <v>1456</v>
      </c>
      <c r="D377">
        <v>1422168</v>
      </c>
      <c r="E377">
        <v>19978160</v>
      </c>
      <c r="F377">
        <v>6517712</v>
      </c>
      <c r="G377">
        <v>6519376</v>
      </c>
      <c r="H377">
        <v>8967</v>
      </c>
      <c r="I377">
        <v>27251</v>
      </c>
      <c r="J377">
        <f>projjava_matrixdeterminant[[#This Row],[runtime_end]]-projjava_matrixdeterminant[[#This Row],[runtime_start]]</f>
        <v>18555992</v>
      </c>
      <c r="K377">
        <f>projjava_matrixdeterminant[[#This Row],[native_end]]-projjava_matrixdeterminant[[#This Row],[native_start]]</f>
        <v>1664</v>
      </c>
      <c r="L377">
        <f>projjava_matrixdeterminant[[#This Row],[pss_end]]-projjava_matrixdeterminant[[#This Row],[pss_start]]</f>
        <v>18284</v>
      </c>
    </row>
    <row r="378" spans="1:12" x14ac:dyDescent="0.3">
      <c r="A378">
        <v>376</v>
      </c>
      <c r="B378">
        <v>7075</v>
      </c>
      <c r="C378">
        <v>1459</v>
      </c>
      <c r="D378">
        <v>1422304</v>
      </c>
      <c r="E378">
        <v>18307152</v>
      </c>
      <c r="F378">
        <v>6508280</v>
      </c>
      <c r="G378">
        <v>6520016</v>
      </c>
      <c r="H378">
        <v>8979</v>
      </c>
      <c r="I378">
        <v>25639</v>
      </c>
      <c r="J378">
        <f>projjava_matrixdeterminant[[#This Row],[runtime_end]]-projjava_matrixdeterminant[[#This Row],[runtime_start]]</f>
        <v>16884848</v>
      </c>
      <c r="K378">
        <f>projjava_matrixdeterminant[[#This Row],[native_end]]-projjava_matrixdeterminant[[#This Row],[native_start]]</f>
        <v>11736</v>
      </c>
      <c r="L378">
        <f>projjava_matrixdeterminant[[#This Row],[pss_end]]-projjava_matrixdeterminant[[#This Row],[pss_start]]</f>
        <v>16660</v>
      </c>
    </row>
    <row r="379" spans="1:12" x14ac:dyDescent="0.3">
      <c r="A379">
        <v>377</v>
      </c>
      <c r="B379">
        <v>7212</v>
      </c>
      <c r="C379">
        <v>1414</v>
      </c>
      <c r="D379">
        <v>1422168</v>
      </c>
      <c r="E379">
        <v>18503120</v>
      </c>
      <c r="F379">
        <v>6508120</v>
      </c>
      <c r="G379">
        <v>6519920</v>
      </c>
      <c r="H379">
        <v>8971</v>
      </c>
      <c r="I379">
        <v>25815</v>
      </c>
      <c r="J379">
        <f>projjava_matrixdeterminant[[#This Row],[runtime_end]]-projjava_matrixdeterminant[[#This Row],[runtime_start]]</f>
        <v>17080952</v>
      </c>
      <c r="K379">
        <f>projjava_matrixdeterminant[[#This Row],[native_end]]-projjava_matrixdeterminant[[#This Row],[native_start]]</f>
        <v>11800</v>
      </c>
      <c r="L379">
        <f>projjava_matrixdeterminant[[#This Row],[pss_end]]-projjava_matrixdeterminant[[#This Row],[pss_start]]</f>
        <v>16844</v>
      </c>
    </row>
    <row r="380" spans="1:12" x14ac:dyDescent="0.3">
      <c r="A380">
        <v>378</v>
      </c>
      <c r="B380">
        <v>7349</v>
      </c>
      <c r="C380">
        <v>1409</v>
      </c>
      <c r="D380">
        <v>1422304</v>
      </c>
      <c r="E380">
        <v>18241504</v>
      </c>
      <c r="F380">
        <v>6508392</v>
      </c>
      <c r="G380">
        <v>6519456</v>
      </c>
      <c r="H380">
        <v>8983</v>
      </c>
      <c r="I380">
        <v>25576</v>
      </c>
      <c r="J380">
        <f>projjava_matrixdeterminant[[#This Row],[runtime_end]]-projjava_matrixdeterminant[[#This Row],[runtime_start]]</f>
        <v>16819200</v>
      </c>
      <c r="K380">
        <f>projjava_matrixdeterminant[[#This Row],[native_end]]-projjava_matrixdeterminant[[#This Row],[native_start]]</f>
        <v>11064</v>
      </c>
      <c r="L380">
        <f>projjava_matrixdeterminant[[#This Row],[pss_end]]-projjava_matrixdeterminant[[#This Row],[pss_start]]</f>
        <v>16593</v>
      </c>
    </row>
    <row r="381" spans="1:12" x14ac:dyDescent="0.3">
      <c r="A381">
        <v>379</v>
      </c>
      <c r="B381">
        <v>7489</v>
      </c>
      <c r="C381">
        <v>1418</v>
      </c>
      <c r="D381">
        <v>1438688</v>
      </c>
      <c r="E381">
        <v>19716064</v>
      </c>
      <c r="F381">
        <v>6508392</v>
      </c>
      <c r="G381">
        <v>6519504</v>
      </c>
      <c r="H381">
        <v>8979</v>
      </c>
      <c r="I381">
        <v>27011</v>
      </c>
      <c r="J381">
        <f>projjava_matrixdeterminant[[#This Row],[runtime_end]]-projjava_matrixdeterminant[[#This Row],[runtime_start]]</f>
        <v>18277376</v>
      </c>
      <c r="K381">
        <f>projjava_matrixdeterminant[[#This Row],[native_end]]-projjava_matrixdeterminant[[#This Row],[native_start]]</f>
        <v>11112</v>
      </c>
      <c r="L381">
        <f>projjava_matrixdeterminant[[#This Row],[pss_end]]-projjava_matrixdeterminant[[#This Row],[pss_start]]</f>
        <v>18032</v>
      </c>
    </row>
    <row r="382" spans="1:12" x14ac:dyDescent="0.3">
      <c r="A382">
        <v>380</v>
      </c>
      <c r="B382">
        <v>7682</v>
      </c>
      <c r="C382">
        <v>1406</v>
      </c>
      <c r="D382">
        <v>1438688</v>
      </c>
      <c r="E382">
        <v>18831304</v>
      </c>
      <c r="F382">
        <v>6506664</v>
      </c>
      <c r="G382">
        <v>6517520</v>
      </c>
      <c r="H382">
        <v>8908</v>
      </c>
      <c r="I382">
        <v>26058</v>
      </c>
      <c r="J382">
        <f>projjava_matrixdeterminant[[#This Row],[runtime_end]]-projjava_matrixdeterminant[[#This Row],[runtime_start]]</f>
        <v>17392616</v>
      </c>
      <c r="K382">
        <f>projjava_matrixdeterminant[[#This Row],[native_end]]-projjava_matrixdeterminant[[#This Row],[native_start]]</f>
        <v>10856</v>
      </c>
      <c r="L382">
        <f>projjava_matrixdeterminant[[#This Row],[pss_end]]-projjava_matrixdeterminant[[#This Row],[pss_start]]</f>
        <v>17150</v>
      </c>
    </row>
    <row r="383" spans="1:12" x14ac:dyDescent="0.3">
      <c r="A383">
        <v>381</v>
      </c>
      <c r="B383">
        <v>7810</v>
      </c>
      <c r="C383">
        <v>1400</v>
      </c>
      <c r="D383">
        <v>1422168</v>
      </c>
      <c r="E383">
        <v>18847528</v>
      </c>
      <c r="F383">
        <v>6508120</v>
      </c>
      <c r="G383">
        <v>6519472</v>
      </c>
      <c r="H383">
        <v>8943</v>
      </c>
      <c r="I383">
        <v>26102</v>
      </c>
      <c r="J383">
        <f>projjava_matrixdeterminant[[#This Row],[runtime_end]]-projjava_matrixdeterminant[[#This Row],[runtime_start]]</f>
        <v>17425360</v>
      </c>
      <c r="K383">
        <f>projjava_matrixdeterminant[[#This Row],[native_end]]-projjava_matrixdeterminant[[#This Row],[native_start]]</f>
        <v>11352</v>
      </c>
      <c r="L383">
        <f>projjava_matrixdeterminant[[#This Row],[pss_end]]-projjava_matrixdeterminant[[#This Row],[pss_start]]</f>
        <v>17159</v>
      </c>
    </row>
    <row r="384" spans="1:12" x14ac:dyDescent="0.3">
      <c r="A384">
        <v>382</v>
      </c>
      <c r="B384">
        <v>7950</v>
      </c>
      <c r="C384">
        <v>1452</v>
      </c>
      <c r="D384">
        <v>1422168</v>
      </c>
      <c r="E384">
        <v>18044672</v>
      </c>
      <c r="F384">
        <v>6508120</v>
      </c>
      <c r="G384">
        <v>6519376</v>
      </c>
      <c r="H384">
        <v>8947</v>
      </c>
      <c r="I384">
        <v>25318</v>
      </c>
      <c r="J384">
        <f>projjava_matrixdeterminant[[#This Row],[runtime_end]]-projjava_matrixdeterminant[[#This Row],[runtime_start]]</f>
        <v>16622504</v>
      </c>
      <c r="K384">
        <f>projjava_matrixdeterminant[[#This Row],[native_end]]-projjava_matrixdeterminant[[#This Row],[native_start]]</f>
        <v>11256</v>
      </c>
      <c r="L384">
        <f>projjava_matrixdeterminant[[#This Row],[pss_end]]-projjava_matrixdeterminant[[#This Row],[pss_start]]</f>
        <v>16371</v>
      </c>
    </row>
    <row r="385" spans="1:12" x14ac:dyDescent="0.3">
      <c r="A385">
        <v>383</v>
      </c>
      <c r="B385">
        <v>8157</v>
      </c>
      <c r="C385">
        <v>1421</v>
      </c>
      <c r="D385">
        <v>1439064</v>
      </c>
      <c r="E385">
        <v>19028016</v>
      </c>
      <c r="F385">
        <v>6508120</v>
      </c>
      <c r="G385">
        <v>6519888</v>
      </c>
      <c r="H385">
        <v>8999</v>
      </c>
      <c r="I385">
        <v>26336</v>
      </c>
      <c r="J385">
        <f>projjava_matrixdeterminant[[#This Row],[runtime_end]]-projjava_matrixdeterminant[[#This Row],[runtime_start]]</f>
        <v>17588952</v>
      </c>
      <c r="K385">
        <f>projjava_matrixdeterminant[[#This Row],[native_end]]-projjava_matrixdeterminant[[#This Row],[native_start]]</f>
        <v>11768</v>
      </c>
      <c r="L385">
        <f>projjava_matrixdeterminant[[#This Row],[pss_end]]-projjava_matrixdeterminant[[#This Row],[pss_start]]</f>
        <v>17337</v>
      </c>
    </row>
    <row r="386" spans="1:12" x14ac:dyDescent="0.3">
      <c r="A386">
        <v>384</v>
      </c>
      <c r="B386">
        <v>8297</v>
      </c>
      <c r="C386">
        <v>1392</v>
      </c>
      <c r="D386">
        <v>1422680</v>
      </c>
      <c r="E386">
        <v>18160032</v>
      </c>
      <c r="F386">
        <v>6516224</v>
      </c>
      <c r="G386">
        <v>6517568</v>
      </c>
      <c r="H386">
        <v>8990</v>
      </c>
      <c r="I386">
        <v>25480</v>
      </c>
      <c r="J386">
        <f>projjava_matrixdeterminant[[#This Row],[runtime_end]]-projjava_matrixdeterminant[[#This Row],[runtime_start]]</f>
        <v>16737352</v>
      </c>
      <c r="K386">
        <f>projjava_matrixdeterminant[[#This Row],[native_end]]-projjava_matrixdeterminant[[#This Row],[native_start]]</f>
        <v>1344</v>
      </c>
      <c r="L386">
        <f>projjava_matrixdeterminant[[#This Row],[pss_end]]-projjava_matrixdeterminant[[#This Row],[pss_start]]</f>
        <v>16490</v>
      </c>
    </row>
    <row r="387" spans="1:12" x14ac:dyDescent="0.3">
      <c r="A387">
        <v>385</v>
      </c>
      <c r="B387">
        <v>8436</v>
      </c>
      <c r="C387">
        <v>1428</v>
      </c>
      <c r="D387">
        <v>1439064</v>
      </c>
      <c r="E387">
        <v>18782512</v>
      </c>
      <c r="F387">
        <v>6508120</v>
      </c>
      <c r="G387">
        <v>6519360</v>
      </c>
      <c r="H387">
        <v>8995</v>
      </c>
      <c r="I387">
        <v>26100</v>
      </c>
      <c r="J387">
        <f>projjava_matrixdeterminant[[#This Row],[runtime_end]]-projjava_matrixdeterminant[[#This Row],[runtime_start]]</f>
        <v>17343448</v>
      </c>
      <c r="K387">
        <f>projjava_matrixdeterminant[[#This Row],[native_end]]-projjava_matrixdeterminant[[#This Row],[native_start]]</f>
        <v>11240</v>
      </c>
      <c r="L387">
        <f>projjava_matrixdeterminant[[#This Row],[pss_end]]-projjava_matrixdeterminant[[#This Row],[pss_start]]</f>
        <v>17105</v>
      </c>
    </row>
    <row r="388" spans="1:12" x14ac:dyDescent="0.3">
      <c r="A388">
        <v>386</v>
      </c>
      <c r="B388">
        <v>8570</v>
      </c>
      <c r="C388">
        <v>1401</v>
      </c>
      <c r="D388">
        <v>1422680</v>
      </c>
      <c r="E388">
        <v>18438608</v>
      </c>
      <c r="F388">
        <v>6514392</v>
      </c>
      <c r="G388">
        <v>6519600</v>
      </c>
      <c r="H388">
        <v>8999</v>
      </c>
      <c r="I388">
        <v>25764</v>
      </c>
      <c r="J388">
        <f>projjava_matrixdeterminant[[#This Row],[runtime_end]]-projjava_matrixdeterminant[[#This Row],[runtime_start]]</f>
        <v>17015928</v>
      </c>
      <c r="K388">
        <f>projjava_matrixdeterminant[[#This Row],[native_end]]-projjava_matrixdeterminant[[#This Row],[native_start]]</f>
        <v>5208</v>
      </c>
      <c r="L388">
        <f>projjava_matrixdeterminant[[#This Row],[pss_end]]-projjava_matrixdeterminant[[#This Row],[pss_start]]</f>
        <v>16765</v>
      </c>
    </row>
    <row r="389" spans="1:12" x14ac:dyDescent="0.3">
      <c r="A389">
        <v>387</v>
      </c>
      <c r="B389">
        <v>8706</v>
      </c>
      <c r="C389">
        <v>1444</v>
      </c>
      <c r="D389">
        <v>1422680</v>
      </c>
      <c r="E389">
        <v>18733448</v>
      </c>
      <c r="F389">
        <v>6506344</v>
      </c>
      <c r="G389">
        <v>6517200</v>
      </c>
      <c r="H389">
        <v>8987</v>
      </c>
      <c r="I389">
        <v>26020</v>
      </c>
      <c r="J389">
        <f>projjava_matrixdeterminant[[#This Row],[runtime_end]]-projjava_matrixdeterminant[[#This Row],[runtime_start]]</f>
        <v>17310768</v>
      </c>
      <c r="K389">
        <f>projjava_matrixdeterminant[[#This Row],[native_end]]-projjava_matrixdeterminant[[#This Row],[native_start]]</f>
        <v>10856</v>
      </c>
      <c r="L389">
        <f>projjava_matrixdeterminant[[#This Row],[pss_end]]-projjava_matrixdeterminant[[#This Row],[pss_start]]</f>
        <v>17033</v>
      </c>
    </row>
    <row r="390" spans="1:12" x14ac:dyDescent="0.3">
      <c r="A390">
        <v>388</v>
      </c>
      <c r="B390">
        <v>8841</v>
      </c>
      <c r="C390">
        <v>1408</v>
      </c>
      <c r="D390">
        <v>1439064</v>
      </c>
      <c r="E390">
        <v>19061152</v>
      </c>
      <c r="F390">
        <v>6508248</v>
      </c>
      <c r="G390">
        <v>6519696</v>
      </c>
      <c r="H390">
        <v>8999</v>
      </c>
      <c r="I390">
        <v>26348</v>
      </c>
      <c r="J390">
        <f>projjava_matrixdeterminant[[#This Row],[runtime_end]]-projjava_matrixdeterminant[[#This Row],[runtime_start]]</f>
        <v>17622088</v>
      </c>
      <c r="K390">
        <f>projjava_matrixdeterminant[[#This Row],[native_end]]-projjava_matrixdeterminant[[#This Row],[native_start]]</f>
        <v>11448</v>
      </c>
      <c r="L390">
        <f>projjava_matrixdeterminant[[#This Row],[pss_end]]-projjava_matrixdeterminant[[#This Row],[pss_start]]</f>
        <v>17349</v>
      </c>
    </row>
    <row r="391" spans="1:12" x14ac:dyDescent="0.3">
      <c r="A391">
        <v>389</v>
      </c>
      <c r="B391">
        <v>8925</v>
      </c>
      <c r="C391">
        <v>1407</v>
      </c>
      <c r="D391">
        <v>1422680</v>
      </c>
      <c r="E391">
        <v>19290504</v>
      </c>
      <c r="F391">
        <v>6508120</v>
      </c>
      <c r="G391">
        <v>6519312</v>
      </c>
      <c r="H391">
        <v>8991</v>
      </c>
      <c r="I391">
        <v>26580</v>
      </c>
      <c r="J391">
        <f>projjava_matrixdeterminant[[#This Row],[runtime_end]]-projjava_matrixdeterminant[[#This Row],[runtime_start]]</f>
        <v>17867824</v>
      </c>
      <c r="K391">
        <f>projjava_matrixdeterminant[[#This Row],[native_end]]-projjava_matrixdeterminant[[#This Row],[native_start]]</f>
        <v>11192</v>
      </c>
      <c r="L391">
        <f>projjava_matrixdeterminant[[#This Row],[pss_end]]-projjava_matrixdeterminant[[#This Row],[pss_start]]</f>
        <v>17589</v>
      </c>
    </row>
    <row r="392" spans="1:12" x14ac:dyDescent="0.3">
      <c r="A392">
        <v>390</v>
      </c>
      <c r="B392">
        <v>9069</v>
      </c>
      <c r="C392">
        <v>1414</v>
      </c>
      <c r="D392">
        <v>1422680</v>
      </c>
      <c r="E392">
        <v>19011912</v>
      </c>
      <c r="F392">
        <v>6508120</v>
      </c>
      <c r="G392">
        <v>6519616</v>
      </c>
      <c r="H392">
        <v>9003</v>
      </c>
      <c r="I392">
        <v>26316</v>
      </c>
      <c r="J392">
        <f>projjava_matrixdeterminant[[#This Row],[runtime_end]]-projjava_matrixdeterminant[[#This Row],[runtime_start]]</f>
        <v>17589232</v>
      </c>
      <c r="K392">
        <f>projjava_matrixdeterminant[[#This Row],[native_end]]-projjava_matrixdeterminant[[#This Row],[native_start]]</f>
        <v>11496</v>
      </c>
      <c r="L392">
        <f>projjava_matrixdeterminant[[#This Row],[pss_end]]-projjava_matrixdeterminant[[#This Row],[pss_start]]</f>
        <v>17313</v>
      </c>
    </row>
    <row r="393" spans="1:12" x14ac:dyDescent="0.3">
      <c r="A393">
        <v>391</v>
      </c>
      <c r="B393">
        <v>9207</v>
      </c>
      <c r="C393">
        <v>1439</v>
      </c>
      <c r="D393">
        <v>1439064</v>
      </c>
      <c r="E393">
        <v>19093664</v>
      </c>
      <c r="F393">
        <v>6508248</v>
      </c>
      <c r="G393">
        <v>6519440</v>
      </c>
      <c r="H393">
        <v>9003</v>
      </c>
      <c r="I393">
        <v>26392</v>
      </c>
      <c r="J393">
        <f>projjava_matrixdeterminant[[#This Row],[runtime_end]]-projjava_matrixdeterminant[[#This Row],[runtime_start]]</f>
        <v>17654600</v>
      </c>
      <c r="K393">
        <f>projjava_matrixdeterminant[[#This Row],[native_end]]-projjava_matrixdeterminant[[#This Row],[native_start]]</f>
        <v>11192</v>
      </c>
      <c r="L393">
        <f>projjava_matrixdeterminant[[#This Row],[pss_end]]-projjava_matrixdeterminant[[#This Row],[pss_start]]</f>
        <v>17389</v>
      </c>
    </row>
    <row r="394" spans="1:12" x14ac:dyDescent="0.3">
      <c r="A394">
        <v>392</v>
      </c>
      <c r="B394">
        <v>9340</v>
      </c>
      <c r="C394">
        <v>1412</v>
      </c>
      <c r="D394">
        <v>1422680</v>
      </c>
      <c r="E394">
        <v>18831664</v>
      </c>
      <c r="F394">
        <v>6508120</v>
      </c>
      <c r="G394">
        <v>6519600</v>
      </c>
      <c r="H394">
        <v>9003</v>
      </c>
      <c r="I394">
        <v>26136</v>
      </c>
      <c r="J394">
        <f>projjava_matrixdeterminant[[#This Row],[runtime_end]]-projjava_matrixdeterminant[[#This Row],[runtime_start]]</f>
        <v>17408984</v>
      </c>
      <c r="K394">
        <f>projjava_matrixdeterminant[[#This Row],[native_end]]-projjava_matrixdeterminant[[#This Row],[native_start]]</f>
        <v>11480</v>
      </c>
      <c r="L394">
        <f>projjava_matrixdeterminant[[#This Row],[pss_end]]-projjava_matrixdeterminant[[#This Row],[pss_start]]</f>
        <v>17133</v>
      </c>
    </row>
    <row r="395" spans="1:12" x14ac:dyDescent="0.3">
      <c r="A395">
        <v>393</v>
      </c>
      <c r="B395">
        <v>9529</v>
      </c>
      <c r="C395">
        <v>1443</v>
      </c>
      <c r="D395">
        <v>1422304</v>
      </c>
      <c r="E395">
        <v>18241368</v>
      </c>
      <c r="F395">
        <v>6506504</v>
      </c>
      <c r="G395">
        <v>6517504</v>
      </c>
      <c r="H395">
        <v>8913</v>
      </c>
      <c r="I395">
        <v>25471</v>
      </c>
      <c r="J395">
        <f>projjava_matrixdeterminant[[#This Row],[runtime_end]]-projjava_matrixdeterminant[[#This Row],[runtime_start]]</f>
        <v>16819064</v>
      </c>
      <c r="K395">
        <f>projjava_matrixdeterminant[[#This Row],[native_end]]-projjava_matrixdeterminant[[#This Row],[native_start]]</f>
        <v>11000</v>
      </c>
      <c r="L395">
        <f>projjava_matrixdeterminant[[#This Row],[pss_end]]-projjava_matrixdeterminant[[#This Row],[pss_start]]</f>
        <v>16558</v>
      </c>
    </row>
    <row r="396" spans="1:12" x14ac:dyDescent="0.3">
      <c r="A396">
        <v>394</v>
      </c>
      <c r="B396">
        <v>9648</v>
      </c>
      <c r="C396">
        <v>1398</v>
      </c>
      <c r="D396">
        <v>1422168</v>
      </c>
      <c r="E396">
        <v>18798264</v>
      </c>
      <c r="F396">
        <v>6508248</v>
      </c>
      <c r="G396">
        <v>6519536</v>
      </c>
      <c r="H396">
        <v>8921</v>
      </c>
      <c r="I396">
        <v>26019</v>
      </c>
      <c r="J396">
        <f>projjava_matrixdeterminant[[#This Row],[runtime_end]]-projjava_matrixdeterminant[[#This Row],[runtime_start]]</f>
        <v>17376096</v>
      </c>
      <c r="K396">
        <f>projjava_matrixdeterminant[[#This Row],[native_end]]-projjava_matrixdeterminant[[#This Row],[native_start]]</f>
        <v>11288</v>
      </c>
      <c r="L396">
        <f>projjava_matrixdeterminant[[#This Row],[pss_end]]-projjava_matrixdeterminant[[#This Row],[pss_start]]</f>
        <v>17098</v>
      </c>
    </row>
    <row r="397" spans="1:12" x14ac:dyDescent="0.3">
      <c r="A397">
        <v>395</v>
      </c>
      <c r="B397">
        <v>9784</v>
      </c>
      <c r="C397">
        <v>1398</v>
      </c>
      <c r="D397">
        <v>1422304</v>
      </c>
      <c r="E397">
        <v>19322400</v>
      </c>
      <c r="F397">
        <v>6508408</v>
      </c>
      <c r="G397">
        <v>6519632</v>
      </c>
      <c r="H397">
        <v>8925</v>
      </c>
      <c r="I397">
        <v>26535</v>
      </c>
      <c r="J397">
        <f>projjava_matrixdeterminant[[#This Row],[runtime_end]]-projjava_matrixdeterminant[[#This Row],[runtime_start]]</f>
        <v>17900096</v>
      </c>
      <c r="K397">
        <f>projjava_matrixdeterminant[[#This Row],[native_end]]-projjava_matrixdeterminant[[#This Row],[native_start]]</f>
        <v>11224</v>
      </c>
      <c r="L397">
        <f>projjava_matrixdeterminant[[#This Row],[pss_end]]-projjava_matrixdeterminant[[#This Row],[pss_start]]</f>
        <v>17610</v>
      </c>
    </row>
    <row r="398" spans="1:12" x14ac:dyDescent="0.3">
      <c r="A398">
        <v>396</v>
      </c>
      <c r="B398">
        <v>9920</v>
      </c>
      <c r="C398">
        <v>1455</v>
      </c>
      <c r="D398">
        <v>1422168</v>
      </c>
      <c r="E398">
        <v>19879576</v>
      </c>
      <c r="F398">
        <v>6517312</v>
      </c>
      <c r="G398">
        <v>6519664</v>
      </c>
      <c r="H398">
        <v>8913</v>
      </c>
      <c r="I398">
        <v>27079</v>
      </c>
      <c r="J398">
        <f>projjava_matrixdeterminant[[#This Row],[runtime_end]]-projjava_matrixdeterminant[[#This Row],[runtime_start]]</f>
        <v>18457408</v>
      </c>
      <c r="K398">
        <f>projjava_matrixdeterminant[[#This Row],[native_end]]-projjava_matrixdeterminant[[#This Row],[native_start]]</f>
        <v>2352</v>
      </c>
      <c r="L398">
        <f>projjava_matrixdeterminant[[#This Row],[pss_end]]-projjava_matrixdeterminant[[#This Row],[pss_start]]</f>
        <v>18166</v>
      </c>
    </row>
    <row r="399" spans="1:12" x14ac:dyDescent="0.3">
      <c r="A399">
        <v>397</v>
      </c>
      <c r="B399">
        <v>10057</v>
      </c>
      <c r="C399">
        <v>1398</v>
      </c>
      <c r="D399">
        <v>1422304</v>
      </c>
      <c r="E399">
        <v>18012152</v>
      </c>
      <c r="F399">
        <v>6518584</v>
      </c>
      <c r="G399">
        <v>6521192</v>
      </c>
      <c r="H399">
        <v>8935</v>
      </c>
      <c r="I399">
        <v>25269</v>
      </c>
      <c r="J399">
        <f>projjava_matrixdeterminant[[#This Row],[runtime_end]]-projjava_matrixdeterminant[[#This Row],[runtime_start]]</f>
        <v>16589848</v>
      </c>
      <c r="K399">
        <f>projjava_matrixdeterminant[[#This Row],[native_end]]-projjava_matrixdeterminant[[#This Row],[native_start]]</f>
        <v>2608</v>
      </c>
      <c r="L399">
        <f>projjava_matrixdeterminant[[#This Row],[pss_end]]-projjava_matrixdeterminant[[#This Row],[pss_start]]</f>
        <v>16334</v>
      </c>
    </row>
    <row r="400" spans="1:12" x14ac:dyDescent="0.3">
      <c r="A400">
        <v>398</v>
      </c>
      <c r="B400">
        <v>10196</v>
      </c>
      <c r="C400">
        <v>1401</v>
      </c>
      <c r="D400">
        <v>1422304</v>
      </c>
      <c r="E400">
        <v>19044296</v>
      </c>
      <c r="F400">
        <v>6506504</v>
      </c>
      <c r="G400">
        <v>6517456</v>
      </c>
      <c r="H400">
        <v>8917</v>
      </c>
      <c r="I400">
        <v>26259</v>
      </c>
      <c r="J400">
        <f>projjava_matrixdeterminant[[#This Row],[runtime_end]]-projjava_matrixdeterminant[[#This Row],[runtime_start]]</f>
        <v>17621992</v>
      </c>
      <c r="K400">
        <f>projjava_matrixdeterminant[[#This Row],[native_end]]-projjava_matrixdeterminant[[#This Row],[native_start]]</f>
        <v>10952</v>
      </c>
      <c r="L400">
        <f>projjava_matrixdeterminant[[#This Row],[pss_end]]-projjava_matrixdeterminant[[#This Row],[pss_start]]</f>
        <v>17342</v>
      </c>
    </row>
    <row r="401" spans="1:12" x14ac:dyDescent="0.3">
      <c r="A401">
        <v>399</v>
      </c>
      <c r="B401">
        <v>10260</v>
      </c>
      <c r="C401">
        <v>1468</v>
      </c>
      <c r="D401">
        <v>1438688</v>
      </c>
      <c r="E401">
        <v>18683640</v>
      </c>
      <c r="F401">
        <v>6508280</v>
      </c>
      <c r="G401">
        <v>6519632</v>
      </c>
      <c r="H401">
        <v>8929</v>
      </c>
      <c r="I401">
        <v>25911</v>
      </c>
      <c r="J401">
        <f>projjava_matrixdeterminant[[#This Row],[runtime_end]]-projjava_matrixdeterminant[[#This Row],[runtime_start]]</f>
        <v>17244952</v>
      </c>
      <c r="K401">
        <f>projjava_matrixdeterminant[[#This Row],[native_end]]-projjava_matrixdeterminant[[#This Row],[native_start]]</f>
        <v>11352</v>
      </c>
      <c r="L401">
        <f>projjava_matrixdeterminant[[#This Row],[pss_end]]-projjava_matrixdeterminant[[#This Row],[pss_start]]</f>
        <v>16982</v>
      </c>
    </row>
    <row r="402" spans="1:12" x14ac:dyDescent="0.3">
      <c r="A402">
        <v>400</v>
      </c>
      <c r="B402">
        <v>10393</v>
      </c>
      <c r="C402">
        <v>1457</v>
      </c>
      <c r="D402">
        <v>1422168</v>
      </c>
      <c r="E402">
        <v>18847416</v>
      </c>
      <c r="F402">
        <v>6508248</v>
      </c>
      <c r="G402">
        <v>6519440</v>
      </c>
      <c r="H402">
        <v>8921</v>
      </c>
      <c r="I402">
        <v>26063</v>
      </c>
      <c r="J402">
        <f>projjava_matrixdeterminant[[#This Row],[runtime_end]]-projjava_matrixdeterminant[[#This Row],[runtime_start]]</f>
        <v>17425248</v>
      </c>
      <c r="K402">
        <f>projjava_matrixdeterminant[[#This Row],[native_end]]-projjava_matrixdeterminant[[#This Row],[native_start]]</f>
        <v>11192</v>
      </c>
      <c r="L402">
        <f>projjava_matrixdeterminant[[#This Row],[pss_end]]-projjava_matrixdeterminant[[#This Row],[pss_start]]</f>
        <v>17142</v>
      </c>
    </row>
    <row r="403" spans="1:12" x14ac:dyDescent="0.3">
      <c r="A403">
        <v>401</v>
      </c>
      <c r="B403">
        <v>10531</v>
      </c>
      <c r="C403">
        <v>1407</v>
      </c>
      <c r="D403">
        <v>1438552</v>
      </c>
      <c r="E403">
        <v>18208432</v>
      </c>
      <c r="F403">
        <v>6508248</v>
      </c>
      <c r="G403">
        <v>6519472</v>
      </c>
      <c r="H403">
        <v>8921</v>
      </c>
      <c r="I403">
        <v>25439</v>
      </c>
      <c r="J403">
        <f>projjava_matrixdeterminant[[#This Row],[runtime_end]]-projjava_matrixdeterminant[[#This Row],[runtime_start]]</f>
        <v>16769880</v>
      </c>
      <c r="K403">
        <f>projjava_matrixdeterminant[[#This Row],[native_end]]-projjava_matrixdeterminant[[#This Row],[native_start]]</f>
        <v>11224</v>
      </c>
      <c r="L403">
        <f>projjava_matrixdeterminant[[#This Row],[pss_end]]-projjava_matrixdeterminant[[#This Row],[pss_start]]</f>
        <v>16518</v>
      </c>
    </row>
    <row r="404" spans="1:12" x14ac:dyDescent="0.3">
      <c r="A404">
        <v>402</v>
      </c>
      <c r="B404">
        <v>10665</v>
      </c>
      <c r="C404">
        <v>1409</v>
      </c>
      <c r="D404">
        <v>1422168</v>
      </c>
      <c r="E404">
        <v>18224792</v>
      </c>
      <c r="F404">
        <v>6517440</v>
      </c>
      <c r="G404">
        <v>6519664</v>
      </c>
      <c r="H404">
        <v>8921</v>
      </c>
      <c r="I404">
        <v>25463</v>
      </c>
      <c r="J404">
        <f>projjava_matrixdeterminant[[#This Row],[runtime_end]]-projjava_matrixdeterminant[[#This Row],[runtime_start]]</f>
        <v>16802624</v>
      </c>
      <c r="K404">
        <f>projjava_matrixdeterminant[[#This Row],[native_end]]-projjava_matrixdeterminant[[#This Row],[native_start]]</f>
        <v>2224</v>
      </c>
      <c r="L404">
        <f>projjava_matrixdeterminant[[#This Row],[pss_end]]-projjava_matrixdeterminant[[#This Row],[pss_start]]</f>
        <v>16542</v>
      </c>
    </row>
    <row r="405" spans="1:12" x14ac:dyDescent="0.3">
      <c r="A405">
        <v>403</v>
      </c>
      <c r="B405">
        <v>10802</v>
      </c>
      <c r="C405">
        <v>1424</v>
      </c>
      <c r="D405">
        <v>1422304</v>
      </c>
      <c r="E405">
        <v>19355568</v>
      </c>
      <c r="F405">
        <v>6508408</v>
      </c>
      <c r="G405">
        <v>6519696</v>
      </c>
      <c r="H405">
        <v>8937</v>
      </c>
      <c r="I405">
        <v>26595</v>
      </c>
      <c r="J405">
        <f>projjava_matrixdeterminant[[#This Row],[runtime_end]]-projjava_matrixdeterminant[[#This Row],[runtime_start]]</f>
        <v>17933264</v>
      </c>
      <c r="K405">
        <f>projjava_matrixdeterminant[[#This Row],[native_end]]-projjava_matrixdeterminant[[#This Row],[native_start]]</f>
        <v>11288</v>
      </c>
      <c r="L405">
        <f>projjava_matrixdeterminant[[#This Row],[pss_end]]-projjava_matrixdeterminant[[#This Row],[pss_start]]</f>
        <v>17658</v>
      </c>
    </row>
    <row r="406" spans="1:12" x14ac:dyDescent="0.3">
      <c r="A406">
        <v>404</v>
      </c>
      <c r="B406">
        <v>10934</v>
      </c>
      <c r="C406">
        <v>1407</v>
      </c>
      <c r="D406">
        <v>1438688</v>
      </c>
      <c r="E406">
        <v>19060704</v>
      </c>
      <c r="F406">
        <v>6508776</v>
      </c>
      <c r="G406">
        <v>6519600</v>
      </c>
      <c r="H406">
        <v>8933</v>
      </c>
      <c r="I406">
        <v>26303</v>
      </c>
      <c r="J406">
        <f>projjava_matrixdeterminant[[#This Row],[runtime_end]]-projjava_matrixdeterminant[[#This Row],[runtime_start]]</f>
        <v>17622016</v>
      </c>
      <c r="K406">
        <f>projjava_matrixdeterminant[[#This Row],[native_end]]-projjava_matrixdeterminant[[#This Row],[native_start]]</f>
        <v>10824</v>
      </c>
      <c r="L406">
        <f>projjava_matrixdeterminant[[#This Row],[pss_end]]-projjava_matrixdeterminant[[#This Row],[pss_start]]</f>
        <v>17370</v>
      </c>
    </row>
    <row r="407" spans="1:12" x14ac:dyDescent="0.3">
      <c r="A407">
        <v>405</v>
      </c>
      <c r="B407">
        <v>11088</v>
      </c>
      <c r="C407">
        <v>1442</v>
      </c>
      <c r="D407">
        <v>1422168</v>
      </c>
      <c r="E407">
        <v>18519960</v>
      </c>
      <c r="F407">
        <v>6508360</v>
      </c>
      <c r="G407">
        <v>6519440</v>
      </c>
      <c r="H407">
        <v>8925</v>
      </c>
      <c r="I407">
        <v>25771</v>
      </c>
      <c r="J407">
        <f>projjava_matrixdeterminant[[#This Row],[runtime_end]]-projjava_matrixdeterminant[[#This Row],[runtime_start]]</f>
        <v>17097792</v>
      </c>
      <c r="K407">
        <f>projjava_matrixdeterminant[[#This Row],[native_end]]-projjava_matrixdeterminant[[#This Row],[native_start]]</f>
        <v>11080</v>
      </c>
      <c r="L407">
        <f>projjava_matrixdeterminant[[#This Row],[pss_end]]-projjava_matrixdeterminant[[#This Row],[pss_start]]</f>
        <v>16846</v>
      </c>
    </row>
    <row r="408" spans="1:12" x14ac:dyDescent="0.3">
      <c r="A408">
        <v>406</v>
      </c>
      <c r="B408">
        <v>11218</v>
      </c>
      <c r="C408">
        <v>1424</v>
      </c>
      <c r="D408">
        <v>1422168</v>
      </c>
      <c r="E408">
        <v>18519848</v>
      </c>
      <c r="F408">
        <v>6508360</v>
      </c>
      <c r="G408">
        <v>6519440</v>
      </c>
      <c r="H408">
        <v>8929</v>
      </c>
      <c r="I408">
        <v>25775</v>
      </c>
      <c r="J408">
        <f>projjava_matrixdeterminant[[#This Row],[runtime_end]]-projjava_matrixdeterminant[[#This Row],[runtime_start]]</f>
        <v>17097680</v>
      </c>
      <c r="K408">
        <f>projjava_matrixdeterminant[[#This Row],[native_end]]-projjava_matrixdeterminant[[#This Row],[native_start]]</f>
        <v>11080</v>
      </c>
      <c r="L408">
        <f>projjava_matrixdeterminant[[#This Row],[pss_end]]-projjava_matrixdeterminant[[#This Row],[pss_start]]</f>
        <v>16846</v>
      </c>
    </row>
    <row r="409" spans="1:12" x14ac:dyDescent="0.3">
      <c r="A409">
        <v>407</v>
      </c>
      <c r="B409">
        <v>11358</v>
      </c>
      <c r="C409">
        <v>1434</v>
      </c>
      <c r="D409">
        <v>1422168</v>
      </c>
      <c r="E409">
        <v>19077040</v>
      </c>
      <c r="F409">
        <v>6508248</v>
      </c>
      <c r="G409">
        <v>6519472</v>
      </c>
      <c r="H409">
        <v>8929</v>
      </c>
      <c r="I409">
        <v>26323</v>
      </c>
      <c r="J409">
        <f>projjava_matrixdeterminant[[#This Row],[runtime_end]]-projjava_matrixdeterminant[[#This Row],[runtime_start]]</f>
        <v>17654872</v>
      </c>
      <c r="K409">
        <f>projjava_matrixdeterminant[[#This Row],[native_end]]-projjava_matrixdeterminant[[#This Row],[native_start]]</f>
        <v>11224</v>
      </c>
      <c r="L409">
        <f>projjava_matrixdeterminant[[#This Row],[pss_end]]-projjava_matrixdeterminant[[#This Row],[pss_start]]</f>
        <v>17394</v>
      </c>
    </row>
    <row r="410" spans="1:12" x14ac:dyDescent="0.3">
      <c r="A410">
        <v>408</v>
      </c>
      <c r="B410">
        <v>11501</v>
      </c>
      <c r="C410">
        <v>1412</v>
      </c>
      <c r="D410">
        <v>1422304</v>
      </c>
      <c r="E410">
        <v>19028000</v>
      </c>
      <c r="F410">
        <v>6508408</v>
      </c>
      <c r="G410">
        <v>6519664</v>
      </c>
      <c r="H410">
        <v>8937</v>
      </c>
      <c r="I410">
        <v>26263</v>
      </c>
      <c r="J410">
        <f>projjava_matrixdeterminant[[#This Row],[runtime_end]]-projjava_matrixdeterminant[[#This Row],[runtime_start]]</f>
        <v>17605696</v>
      </c>
      <c r="K410">
        <f>projjava_matrixdeterminant[[#This Row],[native_end]]-projjava_matrixdeterminant[[#This Row],[native_start]]</f>
        <v>11256</v>
      </c>
      <c r="L410">
        <f>projjava_matrixdeterminant[[#This Row],[pss_end]]-projjava_matrixdeterminant[[#This Row],[pss_start]]</f>
        <v>17326</v>
      </c>
    </row>
    <row r="411" spans="1:12" x14ac:dyDescent="0.3">
      <c r="A411">
        <v>409</v>
      </c>
      <c r="B411">
        <v>11640</v>
      </c>
      <c r="C411">
        <v>1463</v>
      </c>
      <c r="D411">
        <v>1422168</v>
      </c>
      <c r="E411">
        <v>18749688</v>
      </c>
      <c r="F411">
        <v>6508248</v>
      </c>
      <c r="G411">
        <v>6522504</v>
      </c>
      <c r="H411">
        <v>8921</v>
      </c>
      <c r="I411">
        <v>26013</v>
      </c>
      <c r="J411">
        <f>projjava_matrixdeterminant[[#This Row],[runtime_end]]-projjava_matrixdeterminant[[#This Row],[runtime_start]]</f>
        <v>17327520</v>
      </c>
      <c r="K411">
        <f>projjava_matrixdeterminant[[#This Row],[native_end]]-projjava_matrixdeterminant[[#This Row],[native_start]]</f>
        <v>14256</v>
      </c>
      <c r="L411">
        <f>projjava_matrixdeterminant[[#This Row],[pss_end]]-projjava_matrixdeterminant[[#This Row],[pss_start]]</f>
        <v>17092</v>
      </c>
    </row>
    <row r="412" spans="1:12" x14ac:dyDescent="0.3">
      <c r="A412">
        <v>410</v>
      </c>
      <c r="B412">
        <v>11777</v>
      </c>
      <c r="C412">
        <v>1425</v>
      </c>
      <c r="D412">
        <v>1422304</v>
      </c>
      <c r="E412">
        <v>18602016</v>
      </c>
      <c r="F412">
        <v>6507536</v>
      </c>
      <c r="G412">
        <v>6519336</v>
      </c>
      <c r="H412">
        <v>8941</v>
      </c>
      <c r="I412">
        <v>25843</v>
      </c>
      <c r="J412">
        <f>projjava_matrixdeterminant[[#This Row],[runtime_end]]-projjava_matrixdeterminant[[#This Row],[runtime_start]]</f>
        <v>17179712</v>
      </c>
      <c r="K412">
        <f>projjava_matrixdeterminant[[#This Row],[native_end]]-projjava_matrixdeterminant[[#This Row],[native_start]]</f>
        <v>11800</v>
      </c>
      <c r="L412">
        <f>projjava_matrixdeterminant[[#This Row],[pss_end]]-projjava_matrixdeterminant[[#This Row],[pss_start]]</f>
        <v>16902</v>
      </c>
    </row>
    <row r="413" spans="1:12" x14ac:dyDescent="0.3">
      <c r="A413">
        <v>411</v>
      </c>
      <c r="B413">
        <v>11928</v>
      </c>
      <c r="C413">
        <v>1398</v>
      </c>
      <c r="D413">
        <v>1422304</v>
      </c>
      <c r="E413">
        <v>18601672</v>
      </c>
      <c r="F413">
        <v>6508408</v>
      </c>
      <c r="G413">
        <v>6519600</v>
      </c>
      <c r="H413">
        <v>8937</v>
      </c>
      <c r="I413">
        <v>25867</v>
      </c>
      <c r="J413">
        <f>projjava_matrixdeterminant[[#This Row],[runtime_end]]-projjava_matrixdeterminant[[#This Row],[runtime_start]]</f>
        <v>17179368</v>
      </c>
      <c r="K413">
        <f>projjava_matrixdeterminant[[#This Row],[native_end]]-projjava_matrixdeterminant[[#This Row],[native_start]]</f>
        <v>11192</v>
      </c>
      <c r="L413">
        <f>projjava_matrixdeterminant[[#This Row],[pss_end]]-projjava_matrixdeterminant[[#This Row],[pss_start]]</f>
        <v>16930</v>
      </c>
    </row>
    <row r="414" spans="1:12" x14ac:dyDescent="0.3">
      <c r="A414">
        <v>412</v>
      </c>
      <c r="B414">
        <v>12095</v>
      </c>
      <c r="C414">
        <v>1412</v>
      </c>
      <c r="D414">
        <v>1438552</v>
      </c>
      <c r="E414">
        <v>18814896</v>
      </c>
      <c r="F414">
        <v>6508360</v>
      </c>
      <c r="G414">
        <v>6519504</v>
      </c>
      <c r="H414">
        <v>8933</v>
      </c>
      <c r="I414">
        <v>26063</v>
      </c>
      <c r="J414">
        <f>projjava_matrixdeterminant[[#This Row],[runtime_end]]-projjava_matrixdeterminant[[#This Row],[runtime_start]]</f>
        <v>17376344</v>
      </c>
      <c r="K414">
        <f>projjava_matrixdeterminant[[#This Row],[native_end]]-projjava_matrixdeterminant[[#This Row],[native_start]]</f>
        <v>11144</v>
      </c>
      <c r="L414">
        <f>projjava_matrixdeterminant[[#This Row],[pss_end]]-projjava_matrixdeterminant[[#This Row],[pss_start]]</f>
        <v>17130</v>
      </c>
    </row>
    <row r="415" spans="1:12" x14ac:dyDescent="0.3">
      <c r="A415">
        <v>413</v>
      </c>
      <c r="B415">
        <v>12237</v>
      </c>
      <c r="C415">
        <v>1404</v>
      </c>
      <c r="D415">
        <v>1422168</v>
      </c>
      <c r="E415">
        <v>18814616</v>
      </c>
      <c r="F415">
        <v>6508248</v>
      </c>
      <c r="G415">
        <v>6519632</v>
      </c>
      <c r="H415">
        <v>8933</v>
      </c>
      <c r="I415">
        <v>26051</v>
      </c>
      <c r="J415">
        <f>projjava_matrixdeterminant[[#This Row],[runtime_end]]-projjava_matrixdeterminant[[#This Row],[runtime_start]]</f>
        <v>17392448</v>
      </c>
      <c r="K415">
        <f>projjava_matrixdeterminant[[#This Row],[native_end]]-projjava_matrixdeterminant[[#This Row],[native_start]]</f>
        <v>11384</v>
      </c>
      <c r="L415">
        <f>projjava_matrixdeterminant[[#This Row],[pss_end]]-projjava_matrixdeterminant[[#This Row],[pss_start]]</f>
        <v>17118</v>
      </c>
    </row>
    <row r="416" spans="1:12" x14ac:dyDescent="0.3">
      <c r="A416">
        <v>414</v>
      </c>
      <c r="B416">
        <v>12377</v>
      </c>
      <c r="C416">
        <v>1401</v>
      </c>
      <c r="D416">
        <v>1422168</v>
      </c>
      <c r="E416">
        <v>18486848</v>
      </c>
      <c r="F416">
        <v>6506472</v>
      </c>
      <c r="G416">
        <v>6517568</v>
      </c>
      <c r="H416">
        <v>8917</v>
      </c>
      <c r="I416">
        <v>25731</v>
      </c>
      <c r="J416">
        <f>projjava_matrixdeterminant[[#This Row],[runtime_end]]-projjava_matrixdeterminant[[#This Row],[runtime_start]]</f>
        <v>17064680</v>
      </c>
      <c r="K416">
        <f>projjava_matrixdeterminant[[#This Row],[native_end]]-projjava_matrixdeterminant[[#This Row],[native_start]]</f>
        <v>11096</v>
      </c>
      <c r="L416">
        <f>projjava_matrixdeterminant[[#This Row],[pss_end]]-projjava_matrixdeterminant[[#This Row],[pss_start]]</f>
        <v>16814</v>
      </c>
    </row>
    <row r="417" spans="1:12" x14ac:dyDescent="0.3">
      <c r="A417">
        <v>415</v>
      </c>
      <c r="B417">
        <v>12512</v>
      </c>
      <c r="C417">
        <v>1451</v>
      </c>
      <c r="D417">
        <v>1422168</v>
      </c>
      <c r="E417">
        <v>19126104</v>
      </c>
      <c r="F417">
        <v>6508248</v>
      </c>
      <c r="G417">
        <v>6519504</v>
      </c>
      <c r="H417">
        <v>8933</v>
      </c>
      <c r="I417">
        <v>26363</v>
      </c>
      <c r="J417">
        <f>projjava_matrixdeterminant[[#This Row],[runtime_end]]-projjava_matrixdeterminant[[#This Row],[runtime_start]]</f>
        <v>17703936</v>
      </c>
      <c r="K417">
        <f>projjava_matrixdeterminant[[#This Row],[native_end]]-projjava_matrixdeterminant[[#This Row],[native_start]]</f>
        <v>11256</v>
      </c>
      <c r="L417">
        <f>projjava_matrixdeterminant[[#This Row],[pss_end]]-projjava_matrixdeterminant[[#This Row],[pss_start]]</f>
        <v>17430</v>
      </c>
    </row>
    <row r="418" spans="1:12" x14ac:dyDescent="0.3">
      <c r="A418">
        <v>416</v>
      </c>
      <c r="B418">
        <v>12599</v>
      </c>
      <c r="C418">
        <v>1469</v>
      </c>
      <c r="D418">
        <v>1422304</v>
      </c>
      <c r="E418">
        <v>19601376</v>
      </c>
      <c r="F418">
        <v>6517600</v>
      </c>
      <c r="G418">
        <v>6520016</v>
      </c>
      <c r="H418">
        <v>8937</v>
      </c>
      <c r="I418">
        <v>26847</v>
      </c>
      <c r="J418">
        <f>projjava_matrixdeterminant[[#This Row],[runtime_end]]-projjava_matrixdeterminant[[#This Row],[runtime_start]]</f>
        <v>18179072</v>
      </c>
      <c r="K418">
        <f>projjava_matrixdeterminant[[#This Row],[native_end]]-projjava_matrixdeterminant[[#This Row],[native_start]]</f>
        <v>2416</v>
      </c>
      <c r="L418">
        <f>projjava_matrixdeterminant[[#This Row],[pss_end]]-projjava_matrixdeterminant[[#This Row],[pss_start]]</f>
        <v>17910</v>
      </c>
    </row>
    <row r="419" spans="1:12" x14ac:dyDescent="0.3">
      <c r="A419">
        <v>417</v>
      </c>
      <c r="B419">
        <v>12737</v>
      </c>
      <c r="C419">
        <v>1399</v>
      </c>
      <c r="D419">
        <v>1422168</v>
      </c>
      <c r="E419">
        <v>18863384</v>
      </c>
      <c r="F419">
        <v>6508360</v>
      </c>
      <c r="G419">
        <v>6519600</v>
      </c>
      <c r="H419">
        <v>8933</v>
      </c>
      <c r="I419">
        <v>26107</v>
      </c>
      <c r="J419">
        <f>projjava_matrixdeterminant[[#This Row],[runtime_end]]-projjava_matrixdeterminant[[#This Row],[runtime_start]]</f>
        <v>17441216</v>
      </c>
      <c r="K419">
        <f>projjava_matrixdeterminant[[#This Row],[native_end]]-projjava_matrixdeterminant[[#This Row],[native_start]]</f>
        <v>11240</v>
      </c>
      <c r="L419">
        <f>projjava_matrixdeterminant[[#This Row],[pss_end]]-projjava_matrixdeterminant[[#This Row],[pss_start]]</f>
        <v>17174</v>
      </c>
    </row>
    <row r="420" spans="1:12" x14ac:dyDescent="0.3">
      <c r="A420">
        <v>418</v>
      </c>
      <c r="B420">
        <v>12862</v>
      </c>
      <c r="C420">
        <v>1454</v>
      </c>
      <c r="D420">
        <v>1422168</v>
      </c>
      <c r="E420">
        <v>18241528</v>
      </c>
      <c r="F420">
        <v>6508248</v>
      </c>
      <c r="G420">
        <v>6519568</v>
      </c>
      <c r="H420">
        <v>8929</v>
      </c>
      <c r="I420">
        <v>25495</v>
      </c>
      <c r="J420">
        <f>projjava_matrixdeterminant[[#This Row],[runtime_end]]-projjava_matrixdeterminant[[#This Row],[runtime_start]]</f>
        <v>16819360</v>
      </c>
      <c r="K420">
        <f>projjava_matrixdeterminant[[#This Row],[native_end]]-projjava_matrixdeterminant[[#This Row],[native_start]]</f>
        <v>11320</v>
      </c>
      <c r="L420">
        <f>projjava_matrixdeterminant[[#This Row],[pss_end]]-projjava_matrixdeterminant[[#This Row],[pss_start]]</f>
        <v>16566</v>
      </c>
    </row>
    <row r="421" spans="1:12" x14ac:dyDescent="0.3">
      <c r="A421">
        <v>419</v>
      </c>
      <c r="B421">
        <v>13007</v>
      </c>
      <c r="C421">
        <v>1398</v>
      </c>
      <c r="D421">
        <v>1422304</v>
      </c>
      <c r="E421">
        <v>20125688</v>
      </c>
      <c r="F421">
        <v>6509504</v>
      </c>
      <c r="G421">
        <v>6520616</v>
      </c>
      <c r="H421">
        <v>8951</v>
      </c>
      <c r="I421">
        <v>27341</v>
      </c>
      <c r="J421">
        <f>projjava_matrixdeterminant[[#This Row],[runtime_end]]-projjava_matrixdeterminant[[#This Row],[runtime_start]]</f>
        <v>18703384</v>
      </c>
      <c r="K421">
        <f>projjava_matrixdeterminant[[#This Row],[native_end]]-projjava_matrixdeterminant[[#This Row],[native_start]]</f>
        <v>11112</v>
      </c>
      <c r="L421">
        <f>projjava_matrixdeterminant[[#This Row],[pss_end]]-projjava_matrixdeterminant[[#This Row],[pss_start]]</f>
        <v>18390</v>
      </c>
    </row>
    <row r="422" spans="1:12" x14ac:dyDescent="0.3">
      <c r="A422">
        <v>420</v>
      </c>
      <c r="B422">
        <v>13145</v>
      </c>
      <c r="C422">
        <v>1395</v>
      </c>
      <c r="D422">
        <v>1422168</v>
      </c>
      <c r="E422">
        <v>18749384</v>
      </c>
      <c r="F422">
        <v>6517016</v>
      </c>
      <c r="G422">
        <v>6519568</v>
      </c>
      <c r="H422">
        <v>8937</v>
      </c>
      <c r="I422">
        <v>25999</v>
      </c>
      <c r="J422">
        <f>projjava_matrixdeterminant[[#This Row],[runtime_end]]-projjava_matrixdeterminant[[#This Row],[runtime_start]]</f>
        <v>17327216</v>
      </c>
      <c r="K422">
        <f>projjava_matrixdeterminant[[#This Row],[native_end]]-projjava_matrixdeterminant[[#This Row],[native_start]]</f>
        <v>2552</v>
      </c>
      <c r="L422">
        <f>projjava_matrixdeterminant[[#This Row],[pss_end]]-projjava_matrixdeterminant[[#This Row],[pss_start]]</f>
        <v>17062</v>
      </c>
    </row>
    <row r="423" spans="1:12" x14ac:dyDescent="0.3">
      <c r="A423">
        <v>421</v>
      </c>
      <c r="B423">
        <v>13287</v>
      </c>
      <c r="C423">
        <v>1416</v>
      </c>
      <c r="D423">
        <v>1422304</v>
      </c>
      <c r="E423">
        <v>18471048</v>
      </c>
      <c r="F423">
        <v>6508408</v>
      </c>
      <c r="G423">
        <v>6522824</v>
      </c>
      <c r="H423">
        <v>8949</v>
      </c>
      <c r="I423">
        <v>25749</v>
      </c>
      <c r="J423">
        <f>projjava_matrixdeterminant[[#This Row],[runtime_end]]-projjava_matrixdeterminant[[#This Row],[runtime_start]]</f>
        <v>17048744</v>
      </c>
      <c r="K423">
        <f>projjava_matrixdeterminant[[#This Row],[native_end]]-projjava_matrixdeterminant[[#This Row],[native_start]]</f>
        <v>14416</v>
      </c>
      <c r="L423">
        <f>projjava_matrixdeterminant[[#This Row],[pss_end]]-projjava_matrixdeterminant[[#This Row],[pss_start]]</f>
        <v>16800</v>
      </c>
    </row>
    <row r="424" spans="1:12" x14ac:dyDescent="0.3">
      <c r="A424">
        <v>422</v>
      </c>
      <c r="B424">
        <v>13428</v>
      </c>
      <c r="C424">
        <v>1404</v>
      </c>
      <c r="D424">
        <v>1422304</v>
      </c>
      <c r="E424">
        <v>18208848</v>
      </c>
      <c r="F424">
        <v>6517712</v>
      </c>
      <c r="G424">
        <v>6520224</v>
      </c>
      <c r="H424">
        <v>8953</v>
      </c>
      <c r="I424">
        <v>25483</v>
      </c>
      <c r="J424">
        <f>projjava_matrixdeterminant[[#This Row],[runtime_end]]-projjava_matrixdeterminant[[#This Row],[runtime_start]]</f>
        <v>16786544</v>
      </c>
      <c r="K424">
        <f>projjava_matrixdeterminant[[#This Row],[native_end]]-projjava_matrixdeterminant[[#This Row],[native_start]]</f>
        <v>2512</v>
      </c>
      <c r="L424">
        <f>projjava_matrixdeterminant[[#This Row],[pss_end]]-projjava_matrixdeterminant[[#This Row],[pss_start]]</f>
        <v>16530</v>
      </c>
    </row>
    <row r="425" spans="1:12" x14ac:dyDescent="0.3">
      <c r="A425">
        <v>423</v>
      </c>
      <c r="B425">
        <v>13569</v>
      </c>
      <c r="C425">
        <v>1440</v>
      </c>
      <c r="D425">
        <v>1422304</v>
      </c>
      <c r="E425">
        <v>20224056</v>
      </c>
      <c r="F425">
        <v>6508408</v>
      </c>
      <c r="G425">
        <v>6520016</v>
      </c>
      <c r="H425">
        <v>8949</v>
      </c>
      <c r="I425">
        <v>27439</v>
      </c>
      <c r="J425">
        <f>projjava_matrixdeterminant[[#This Row],[runtime_end]]-projjava_matrixdeterminant[[#This Row],[runtime_start]]</f>
        <v>18801752</v>
      </c>
      <c r="K425">
        <f>projjava_matrixdeterminant[[#This Row],[native_end]]-projjava_matrixdeterminant[[#This Row],[native_start]]</f>
        <v>11608</v>
      </c>
      <c r="L425">
        <f>projjava_matrixdeterminant[[#This Row],[pss_end]]-projjava_matrixdeterminant[[#This Row],[pss_start]]</f>
        <v>18490</v>
      </c>
    </row>
    <row r="426" spans="1:12" x14ac:dyDescent="0.3">
      <c r="A426">
        <v>424</v>
      </c>
      <c r="B426">
        <v>13707</v>
      </c>
      <c r="C426">
        <v>1401</v>
      </c>
      <c r="D426">
        <v>1438688</v>
      </c>
      <c r="E426">
        <v>18601928</v>
      </c>
      <c r="F426">
        <v>6508408</v>
      </c>
      <c r="G426">
        <v>6519552</v>
      </c>
      <c r="H426">
        <v>8953</v>
      </c>
      <c r="I426">
        <v>25859</v>
      </c>
      <c r="J426">
        <f>projjava_matrixdeterminant[[#This Row],[runtime_end]]-projjava_matrixdeterminant[[#This Row],[runtime_start]]</f>
        <v>17163240</v>
      </c>
      <c r="K426">
        <f>projjava_matrixdeterminant[[#This Row],[native_end]]-projjava_matrixdeterminant[[#This Row],[native_start]]</f>
        <v>11144</v>
      </c>
      <c r="L426">
        <f>projjava_matrixdeterminant[[#This Row],[pss_end]]-projjava_matrixdeterminant[[#This Row],[pss_start]]</f>
        <v>16906</v>
      </c>
    </row>
    <row r="427" spans="1:12" x14ac:dyDescent="0.3">
      <c r="A427">
        <v>425</v>
      </c>
      <c r="B427">
        <v>13844</v>
      </c>
      <c r="C427">
        <v>1424</v>
      </c>
      <c r="D427">
        <v>1422520</v>
      </c>
      <c r="E427">
        <v>19929088</v>
      </c>
      <c r="F427">
        <v>6508408</v>
      </c>
      <c r="G427">
        <v>6519632</v>
      </c>
      <c r="H427">
        <v>8951</v>
      </c>
      <c r="I427">
        <v>27157</v>
      </c>
      <c r="J427">
        <f>projjava_matrixdeterminant[[#This Row],[runtime_end]]-projjava_matrixdeterminant[[#This Row],[runtime_start]]</f>
        <v>18506568</v>
      </c>
      <c r="K427">
        <f>projjava_matrixdeterminant[[#This Row],[native_end]]-projjava_matrixdeterminant[[#This Row],[native_start]]</f>
        <v>11224</v>
      </c>
      <c r="L427">
        <f>projjava_matrixdeterminant[[#This Row],[pss_end]]-projjava_matrixdeterminant[[#This Row],[pss_start]]</f>
        <v>18206</v>
      </c>
    </row>
    <row r="428" spans="1:12" x14ac:dyDescent="0.3">
      <c r="A428">
        <v>426</v>
      </c>
      <c r="B428">
        <v>13976</v>
      </c>
      <c r="C428">
        <v>1396</v>
      </c>
      <c r="D428">
        <v>1438688</v>
      </c>
      <c r="E428">
        <v>19027936</v>
      </c>
      <c r="F428">
        <v>6508408</v>
      </c>
      <c r="G428">
        <v>6519664</v>
      </c>
      <c r="H428">
        <v>8945</v>
      </c>
      <c r="I428">
        <v>26279</v>
      </c>
      <c r="J428">
        <f>projjava_matrixdeterminant[[#This Row],[runtime_end]]-projjava_matrixdeterminant[[#This Row],[runtime_start]]</f>
        <v>17589248</v>
      </c>
      <c r="K428">
        <f>projjava_matrixdeterminant[[#This Row],[native_end]]-projjava_matrixdeterminant[[#This Row],[native_start]]</f>
        <v>11256</v>
      </c>
      <c r="L428">
        <f>projjava_matrixdeterminant[[#This Row],[pss_end]]-projjava_matrixdeterminant[[#This Row],[pss_start]]</f>
        <v>17334</v>
      </c>
    </row>
    <row r="429" spans="1:12" x14ac:dyDescent="0.3">
      <c r="A429">
        <v>427</v>
      </c>
      <c r="B429">
        <v>14116</v>
      </c>
      <c r="C429">
        <v>1414</v>
      </c>
      <c r="D429">
        <v>1422304</v>
      </c>
      <c r="E429">
        <v>18831280</v>
      </c>
      <c r="F429">
        <v>6508408</v>
      </c>
      <c r="G429">
        <v>6519792</v>
      </c>
      <c r="H429">
        <v>8949</v>
      </c>
      <c r="I429">
        <v>26067</v>
      </c>
      <c r="J429">
        <f>projjava_matrixdeterminant[[#This Row],[runtime_end]]-projjava_matrixdeterminant[[#This Row],[runtime_start]]</f>
        <v>17408976</v>
      </c>
      <c r="K429">
        <f>projjava_matrixdeterminant[[#This Row],[native_end]]-projjava_matrixdeterminant[[#This Row],[native_start]]</f>
        <v>11384</v>
      </c>
      <c r="L429">
        <f>projjava_matrixdeterminant[[#This Row],[pss_end]]-projjava_matrixdeterminant[[#This Row],[pss_start]]</f>
        <v>17118</v>
      </c>
    </row>
    <row r="430" spans="1:12" x14ac:dyDescent="0.3">
      <c r="A430">
        <v>428</v>
      </c>
      <c r="B430">
        <v>14175</v>
      </c>
      <c r="C430">
        <v>1455</v>
      </c>
      <c r="D430">
        <v>1422304</v>
      </c>
      <c r="E430">
        <v>17962720</v>
      </c>
      <c r="F430">
        <v>6517176</v>
      </c>
      <c r="G430">
        <v>6519632</v>
      </c>
      <c r="H430">
        <v>8945</v>
      </c>
      <c r="I430">
        <v>25235</v>
      </c>
      <c r="J430">
        <f>projjava_matrixdeterminant[[#This Row],[runtime_end]]-projjava_matrixdeterminant[[#This Row],[runtime_start]]</f>
        <v>16540416</v>
      </c>
      <c r="K430">
        <f>projjava_matrixdeterminant[[#This Row],[native_end]]-projjava_matrixdeterminant[[#This Row],[native_start]]</f>
        <v>2456</v>
      </c>
      <c r="L430">
        <f>projjava_matrixdeterminant[[#This Row],[pss_end]]-projjava_matrixdeterminant[[#This Row],[pss_start]]</f>
        <v>16290</v>
      </c>
    </row>
    <row r="431" spans="1:12" x14ac:dyDescent="0.3">
      <c r="A431">
        <v>429</v>
      </c>
      <c r="B431">
        <v>14300</v>
      </c>
      <c r="C431">
        <v>1418</v>
      </c>
      <c r="D431">
        <v>1422304</v>
      </c>
      <c r="E431">
        <v>19290168</v>
      </c>
      <c r="F431">
        <v>6509392</v>
      </c>
      <c r="G431">
        <v>6520648</v>
      </c>
      <c r="H431">
        <v>8953</v>
      </c>
      <c r="I431">
        <v>26539</v>
      </c>
      <c r="J431">
        <f>projjava_matrixdeterminant[[#This Row],[runtime_end]]-projjava_matrixdeterminant[[#This Row],[runtime_start]]</f>
        <v>17867864</v>
      </c>
      <c r="K431">
        <f>projjava_matrixdeterminant[[#This Row],[native_end]]-projjava_matrixdeterminant[[#This Row],[native_start]]</f>
        <v>11256</v>
      </c>
      <c r="L431">
        <f>projjava_matrixdeterminant[[#This Row],[pss_end]]-projjava_matrixdeterminant[[#This Row],[pss_start]]</f>
        <v>17586</v>
      </c>
    </row>
    <row r="432" spans="1:12" x14ac:dyDescent="0.3">
      <c r="A432">
        <v>430</v>
      </c>
      <c r="B432">
        <v>14444</v>
      </c>
      <c r="C432">
        <v>1433</v>
      </c>
      <c r="D432">
        <v>1422168</v>
      </c>
      <c r="E432">
        <v>19142576</v>
      </c>
      <c r="F432">
        <v>6508248</v>
      </c>
      <c r="G432">
        <v>6519568</v>
      </c>
      <c r="H432">
        <v>8937</v>
      </c>
      <c r="I432">
        <v>26379</v>
      </c>
      <c r="J432">
        <f>projjava_matrixdeterminant[[#This Row],[runtime_end]]-projjava_matrixdeterminant[[#This Row],[runtime_start]]</f>
        <v>17720408</v>
      </c>
      <c r="K432">
        <f>projjava_matrixdeterminant[[#This Row],[native_end]]-projjava_matrixdeterminant[[#This Row],[native_start]]</f>
        <v>11320</v>
      </c>
      <c r="L432">
        <f>projjava_matrixdeterminant[[#This Row],[pss_end]]-projjava_matrixdeterminant[[#This Row],[pss_start]]</f>
        <v>17442</v>
      </c>
    </row>
    <row r="433" spans="1:12" x14ac:dyDescent="0.3">
      <c r="A433">
        <v>431</v>
      </c>
      <c r="B433">
        <v>14580</v>
      </c>
      <c r="C433">
        <v>1431</v>
      </c>
      <c r="D433">
        <v>1422168</v>
      </c>
      <c r="E433">
        <v>18503600</v>
      </c>
      <c r="F433">
        <v>6508248</v>
      </c>
      <c r="G433">
        <v>6519568</v>
      </c>
      <c r="H433">
        <v>8941</v>
      </c>
      <c r="I433">
        <v>25751</v>
      </c>
      <c r="J433">
        <f>projjava_matrixdeterminant[[#This Row],[runtime_end]]-projjava_matrixdeterminant[[#This Row],[runtime_start]]</f>
        <v>17081432</v>
      </c>
      <c r="K433">
        <f>projjava_matrixdeterminant[[#This Row],[native_end]]-projjava_matrixdeterminant[[#This Row],[native_start]]</f>
        <v>11320</v>
      </c>
      <c r="L433">
        <f>projjava_matrixdeterminant[[#This Row],[pss_end]]-projjava_matrixdeterminant[[#This Row],[pss_start]]</f>
        <v>16810</v>
      </c>
    </row>
    <row r="434" spans="1:12" x14ac:dyDescent="0.3">
      <c r="A434">
        <v>432</v>
      </c>
      <c r="B434">
        <v>14714</v>
      </c>
      <c r="C434">
        <v>1415</v>
      </c>
      <c r="D434">
        <v>1438688</v>
      </c>
      <c r="E434">
        <v>18454304</v>
      </c>
      <c r="F434">
        <v>6508408</v>
      </c>
      <c r="G434">
        <v>6519744</v>
      </c>
      <c r="H434">
        <v>8953</v>
      </c>
      <c r="I434">
        <v>25727</v>
      </c>
      <c r="J434">
        <f>projjava_matrixdeterminant[[#This Row],[runtime_end]]-projjava_matrixdeterminant[[#This Row],[runtime_start]]</f>
        <v>17015616</v>
      </c>
      <c r="K434">
        <f>projjava_matrixdeterminant[[#This Row],[native_end]]-projjava_matrixdeterminant[[#This Row],[native_start]]</f>
        <v>11336</v>
      </c>
      <c r="L434">
        <f>projjava_matrixdeterminant[[#This Row],[pss_end]]-projjava_matrixdeterminant[[#This Row],[pss_start]]</f>
        <v>16774</v>
      </c>
    </row>
    <row r="435" spans="1:12" x14ac:dyDescent="0.3">
      <c r="A435">
        <v>433</v>
      </c>
      <c r="B435">
        <v>14852</v>
      </c>
      <c r="C435">
        <v>1402</v>
      </c>
      <c r="D435">
        <v>1422304</v>
      </c>
      <c r="E435">
        <v>18470168</v>
      </c>
      <c r="F435">
        <v>6508408</v>
      </c>
      <c r="G435">
        <v>6519664</v>
      </c>
      <c r="H435">
        <v>8953</v>
      </c>
      <c r="I435">
        <v>25731</v>
      </c>
      <c r="J435">
        <f>projjava_matrixdeterminant[[#This Row],[runtime_end]]-projjava_matrixdeterminant[[#This Row],[runtime_start]]</f>
        <v>17047864</v>
      </c>
      <c r="K435">
        <f>projjava_matrixdeterminant[[#This Row],[native_end]]-projjava_matrixdeterminant[[#This Row],[native_start]]</f>
        <v>11256</v>
      </c>
      <c r="L435">
        <f>projjava_matrixdeterminant[[#This Row],[pss_end]]-projjava_matrixdeterminant[[#This Row],[pss_start]]</f>
        <v>16778</v>
      </c>
    </row>
    <row r="436" spans="1:12" x14ac:dyDescent="0.3">
      <c r="A436">
        <v>434</v>
      </c>
      <c r="B436">
        <v>14982</v>
      </c>
      <c r="C436">
        <v>1430</v>
      </c>
      <c r="D436">
        <v>1422304</v>
      </c>
      <c r="E436">
        <v>19830664</v>
      </c>
      <c r="F436">
        <v>6515400</v>
      </c>
      <c r="G436">
        <v>6517696</v>
      </c>
      <c r="H436">
        <v>8935</v>
      </c>
      <c r="I436">
        <v>27037</v>
      </c>
      <c r="J436">
        <f>projjava_matrixdeterminant[[#This Row],[runtime_end]]-projjava_matrixdeterminant[[#This Row],[runtime_start]]</f>
        <v>18408360</v>
      </c>
      <c r="K436">
        <f>projjava_matrixdeterminant[[#This Row],[native_end]]-projjava_matrixdeterminant[[#This Row],[native_start]]</f>
        <v>2296</v>
      </c>
      <c r="L436">
        <f>projjava_matrixdeterminant[[#This Row],[pss_end]]-projjava_matrixdeterminant[[#This Row],[pss_start]]</f>
        <v>18102</v>
      </c>
    </row>
    <row r="437" spans="1:12" x14ac:dyDescent="0.3">
      <c r="A437">
        <v>435</v>
      </c>
      <c r="B437">
        <v>15102</v>
      </c>
      <c r="C437">
        <v>1398</v>
      </c>
      <c r="D437">
        <v>1422168</v>
      </c>
      <c r="E437">
        <v>18487128</v>
      </c>
      <c r="F437">
        <v>6508648</v>
      </c>
      <c r="G437">
        <v>6519440</v>
      </c>
      <c r="H437">
        <v>8951</v>
      </c>
      <c r="I437">
        <v>25741</v>
      </c>
      <c r="J437">
        <f>projjava_matrixdeterminant[[#This Row],[runtime_end]]-projjava_matrixdeterminant[[#This Row],[runtime_start]]</f>
        <v>17064960</v>
      </c>
      <c r="K437">
        <f>projjava_matrixdeterminant[[#This Row],[native_end]]-projjava_matrixdeterminant[[#This Row],[native_start]]</f>
        <v>10792</v>
      </c>
      <c r="L437">
        <f>projjava_matrixdeterminant[[#This Row],[pss_end]]-projjava_matrixdeterminant[[#This Row],[pss_start]]</f>
        <v>16790</v>
      </c>
    </row>
    <row r="438" spans="1:12" x14ac:dyDescent="0.3">
      <c r="A438">
        <v>436</v>
      </c>
      <c r="B438">
        <v>15239</v>
      </c>
      <c r="C438">
        <v>1466</v>
      </c>
      <c r="D438">
        <v>1422168</v>
      </c>
      <c r="E438">
        <v>18257000</v>
      </c>
      <c r="F438">
        <v>6508248</v>
      </c>
      <c r="G438">
        <v>6519568</v>
      </c>
      <c r="H438">
        <v>8947</v>
      </c>
      <c r="I438">
        <v>25525</v>
      </c>
      <c r="J438">
        <f>projjava_matrixdeterminant[[#This Row],[runtime_end]]-projjava_matrixdeterminant[[#This Row],[runtime_start]]</f>
        <v>16834832</v>
      </c>
      <c r="K438">
        <f>projjava_matrixdeterminant[[#This Row],[native_end]]-projjava_matrixdeterminant[[#This Row],[native_start]]</f>
        <v>11320</v>
      </c>
      <c r="L438">
        <f>projjava_matrixdeterminant[[#This Row],[pss_end]]-projjava_matrixdeterminant[[#This Row],[pss_start]]</f>
        <v>16578</v>
      </c>
    </row>
    <row r="439" spans="1:12" x14ac:dyDescent="0.3">
      <c r="A439">
        <v>437</v>
      </c>
      <c r="B439">
        <v>15399</v>
      </c>
      <c r="C439">
        <v>1419</v>
      </c>
      <c r="D439">
        <v>1422304</v>
      </c>
      <c r="E439">
        <v>18749384</v>
      </c>
      <c r="F439">
        <v>6507616</v>
      </c>
      <c r="G439">
        <v>6518648</v>
      </c>
      <c r="H439">
        <v>8947</v>
      </c>
      <c r="I439">
        <v>25985</v>
      </c>
      <c r="J439">
        <f>projjava_matrixdeterminant[[#This Row],[runtime_end]]-projjava_matrixdeterminant[[#This Row],[runtime_start]]</f>
        <v>17327080</v>
      </c>
      <c r="K439">
        <f>projjava_matrixdeterminant[[#This Row],[native_end]]-projjava_matrixdeterminant[[#This Row],[native_start]]</f>
        <v>11032</v>
      </c>
      <c r="L439">
        <f>projjava_matrixdeterminant[[#This Row],[pss_end]]-projjava_matrixdeterminant[[#This Row],[pss_start]]</f>
        <v>17038</v>
      </c>
    </row>
    <row r="440" spans="1:12" x14ac:dyDescent="0.3">
      <c r="A440">
        <v>438</v>
      </c>
      <c r="B440">
        <v>15540</v>
      </c>
      <c r="C440">
        <v>1403</v>
      </c>
      <c r="D440">
        <v>1422304</v>
      </c>
      <c r="E440">
        <v>17979528</v>
      </c>
      <c r="F440">
        <v>6508520</v>
      </c>
      <c r="G440">
        <v>6522632</v>
      </c>
      <c r="H440">
        <v>8955</v>
      </c>
      <c r="I440">
        <v>25275</v>
      </c>
      <c r="J440">
        <f>projjava_matrixdeterminant[[#This Row],[runtime_end]]-projjava_matrixdeterminant[[#This Row],[runtime_start]]</f>
        <v>16557224</v>
      </c>
      <c r="K440">
        <f>projjava_matrixdeterminant[[#This Row],[native_end]]-projjava_matrixdeterminant[[#This Row],[native_start]]</f>
        <v>14112</v>
      </c>
      <c r="L440">
        <f>projjava_matrixdeterminant[[#This Row],[pss_end]]-projjava_matrixdeterminant[[#This Row],[pss_start]]</f>
        <v>16320</v>
      </c>
    </row>
    <row r="441" spans="1:12" x14ac:dyDescent="0.3">
      <c r="A441">
        <v>439</v>
      </c>
      <c r="B441">
        <v>15652</v>
      </c>
      <c r="C441">
        <v>1459</v>
      </c>
      <c r="D441">
        <v>1422304</v>
      </c>
      <c r="E441">
        <v>18224984</v>
      </c>
      <c r="F441">
        <v>6508408</v>
      </c>
      <c r="G441">
        <v>6519696</v>
      </c>
      <c r="H441">
        <v>8953</v>
      </c>
      <c r="I441">
        <v>25495</v>
      </c>
      <c r="J441">
        <f>projjava_matrixdeterminant[[#This Row],[runtime_end]]-projjava_matrixdeterminant[[#This Row],[runtime_start]]</f>
        <v>16802680</v>
      </c>
      <c r="K441">
        <f>projjava_matrixdeterminant[[#This Row],[native_end]]-projjava_matrixdeterminant[[#This Row],[native_start]]</f>
        <v>11288</v>
      </c>
      <c r="L441">
        <f>projjava_matrixdeterminant[[#This Row],[pss_end]]-projjava_matrixdeterminant[[#This Row],[pss_start]]</f>
        <v>16542</v>
      </c>
    </row>
    <row r="442" spans="1:12" x14ac:dyDescent="0.3">
      <c r="A442">
        <v>440</v>
      </c>
      <c r="B442">
        <v>15791</v>
      </c>
      <c r="C442">
        <v>1411</v>
      </c>
      <c r="D442">
        <v>1422168</v>
      </c>
      <c r="E442">
        <v>17995144</v>
      </c>
      <c r="F442">
        <v>6508248</v>
      </c>
      <c r="G442">
        <v>6519536</v>
      </c>
      <c r="H442">
        <v>8949</v>
      </c>
      <c r="I442">
        <v>25263</v>
      </c>
      <c r="J442">
        <f>projjava_matrixdeterminant[[#This Row],[runtime_end]]-projjava_matrixdeterminant[[#This Row],[runtime_start]]</f>
        <v>16572976</v>
      </c>
      <c r="K442">
        <f>projjava_matrixdeterminant[[#This Row],[native_end]]-projjava_matrixdeterminant[[#This Row],[native_start]]</f>
        <v>11288</v>
      </c>
      <c r="L442">
        <f>projjava_matrixdeterminant[[#This Row],[pss_end]]-projjava_matrixdeterminant[[#This Row],[pss_start]]</f>
        <v>16314</v>
      </c>
    </row>
    <row r="443" spans="1:12" x14ac:dyDescent="0.3">
      <c r="A443">
        <v>441</v>
      </c>
      <c r="B443">
        <v>15897</v>
      </c>
      <c r="C443">
        <v>1388</v>
      </c>
      <c r="D443">
        <v>1422168</v>
      </c>
      <c r="E443">
        <v>18781488</v>
      </c>
      <c r="F443">
        <v>6508248</v>
      </c>
      <c r="G443">
        <v>6519664</v>
      </c>
      <c r="H443">
        <v>8947</v>
      </c>
      <c r="I443">
        <v>26029</v>
      </c>
      <c r="J443">
        <f>projjava_matrixdeterminant[[#This Row],[runtime_end]]-projjava_matrixdeterminant[[#This Row],[runtime_start]]</f>
        <v>17359320</v>
      </c>
      <c r="K443">
        <f>projjava_matrixdeterminant[[#This Row],[native_end]]-projjava_matrixdeterminant[[#This Row],[native_start]]</f>
        <v>11416</v>
      </c>
      <c r="L443">
        <f>projjava_matrixdeterminant[[#This Row],[pss_end]]-projjava_matrixdeterminant[[#This Row],[pss_start]]</f>
        <v>17082</v>
      </c>
    </row>
    <row r="444" spans="1:12" x14ac:dyDescent="0.3">
      <c r="A444">
        <v>442</v>
      </c>
      <c r="B444">
        <v>16028</v>
      </c>
      <c r="C444">
        <v>1407</v>
      </c>
      <c r="D444">
        <v>1422304</v>
      </c>
      <c r="E444">
        <v>18520056</v>
      </c>
      <c r="F444">
        <v>6508440</v>
      </c>
      <c r="G444">
        <v>6519632</v>
      </c>
      <c r="H444">
        <v>8955</v>
      </c>
      <c r="I444">
        <v>25789</v>
      </c>
      <c r="J444">
        <f>projjava_matrixdeterminant[[#This Row],[runtime_end]]-projjava_matrixdeterminant[[#This Row],[runtime_start]]</f>
        <v>17097752</v>
      </c>
      <c r="K444">
        <f>projjava_matrixdeterminant[[#This Row],[native_end]]-projjava_matrixdeterminant[[#This Row],[native_start]]</f>
        <v>11192</v>
      </c>
      <c r="L444">
        <f>projjava_matrixdeterminant[[#This Row],[pss_end]]-projjava_matrixdeterminant[[#This Row],[pss_start]]</f>
        <v>16834</v>
      </c>
    </row>
    <row r="445" spans="1:12" x14ac:dyDescent="0.3">
      <c r="A445">
        <v>443</v>
      </c>
      <c r="B445">
        <v>16181</v>
      </c>
      <c r="C445">
        <v>1419</v>
      </c>
      <c r="D445">
        <v>1422168</v>
      </c>
      <c r="E445">
        <v>18569136</v>
      </c>
      <c r="F445">
        <v>6508248</v>
      </c>
      <c r="G445">
        <v>6519536</v>
      </c>
      <c r="H445">
        <v>8947</v>
      </c>
      <c r="I445">
        <v>25845</v>
      </c>
      <c r="J445">
        <f>projjava_matrixdeterminant[[#This Row],[runtime_end]]-projjava_matrixdeterminant[[#This Row],[runtime_start]]</f>
        <v>17146968</v>
      </c>
      <c r="K445">
        <f>projjava_matrixdeterminant[[#This Row],[native_end]]-projjava_matrixdeterminant[[#This Row],[native_start]]</f>
        <v>11288</v>
      </c>
      <c r="L445">
        <f>projjava_matrixdeterminant[[#This Row],[pss_end]]-projjava_matrixdeterminant[[#This Row],[pss_start]]</f>
        <v>16898</v>
      </c>
    </row>
    <row r="446" spans="1:12" x14ac:dyDescent="0.3">
      <c r="A446">
        <v>444</v>
      </c>
      <c r="B446">
        <v>16317</v>
      </c>
      <c r="C446">
        <v>1449</v>
      </c>
      <c r="D446">
        <v>1422304</v>
      </c>
      <c r="E446">
        <v>18880568</v>
      </c>
      <c r="F446">
        <v>6508408</v>
      </c>
      <c r="G446">
        <v>6519440</v>
      </c>
      <c r="H446">
        <v>8951</v>
      </c>
      <c r="I446">
        <v>26149</v>
      </c>
      <c r="J446">
        <f>projjava_matrixdeterminant[[#This Row],[runtime_end]]-projjava_matrixdeterminant[[#This Row],[runtime_start]]</f>
        <v>17458264</v>
      </c>
      <c r="K446">
        <f>projjava_matrixdeterminant[[#This Row],[native_end]]-projjava_matrixdeterminant[[#This Row],[native_start]]</f>
        <v>11032</v>
      </c>
      <c r="L446">
        <f>projjava_matrixdeterminant[[#This Row],[pss_end]]-projjava_matrixdeterminant[[#This Row],[pss_start]]</f>
        <v>17198</v>
      </c>
    </row>
    <row r="447" spans="1:12" x14ac:dyDescent="0.3">
      <c r="A447">
        <v>445</v>
      </c>
      <c r="B447">
        <v>16450</v>
      </c>
      <c r="C447">
        <v>1420</v>
      </c>
      <c r="D447">
        <v>1438552</v>
      </c>
      <c r="E447">
        <v>18764992</v>
      </c>
      <c r="F447">
        <v>6505600</v>
      </c>
      <c r="G447">
        <v>6516344</v>
      </c>
      <c r="H447">
        <v>8927</v>
      </c>
      <c r="I447">
        <v>25997</v>
      </c>
      <c r="J447">
        <f>projjava_matrixdeterminant[[#This Row],[runtime_end]]-projjava_matrixdeterminant[[#This Row],[runtime_start]]</f>
        <v>17326440</v>
      </c>
      <c r="K447">
        <f>projjava_matrixdeterminant[[#This Row],[native_end]]-projjava_matrixdeterminant[[#This Row],[native_start]]</f>
        <v>10744</v>
      </c>
      <c r="L447">
        <f>projjava_matrixdeterminant[[#This Row],[pss_end]]-projjava_matrixdeterminant[[#This Row],[pss_start]]</f>
        <v>17070</v>
      </c>
    </row>
    <row r="448" spans="1:12" x14ac:dyDescent="0.3">
      <c r="A448">
        <v>446</v>
      </c>
      <c r="B448">
        <v>16590</v>
      </c>
      <c r="C448">
        <v>1407</v>
      </c>
      <c r="D448">
        <v>1422168</v>
      </c>
      <c r="E448">
        <v>18437424</v>
      </c>
      <c r="F448">
        <v>6508248</v>
      </c>
      <c r="G448">
        <v>6520016</v>
      </c>
      <c r="H448">
        <v>8943</v>
      </c>
      <c r="I448">
        <v>25713</v>
      </c>
      <c r="J448">
        <f>projjava_matrixdeterminant[[#This Row],[runtime_end]]-projjava_matrixdeterminant[[#This Row],[runtime_start]]</f>
        <v>17015256</v>
      </c>
      <c r="K448">
        <f>projjava_matrixdeterminant[[#This Row],[native_end]]-projjava_matrixdeterminant[[#This Row],[native_start]]</f>
        <v>11768</v>
      </c>
      <c r="L448">
        <f>projjava_matrixdeterminant[[#This Row],[pss_end]]-projjava_matrixdeterminant[[#This Row],[pss_start]]</f>
        <v>16770</v>
      </c>
    </row>
    <row r="449" spans="1:12" x14ac:dyDescent="0.3">
      <c r="A449">
        <v>447</v>
      </c>
      <c r="B449">
        <v>16653</v>
      </c>
      <c r="C449">
        <v>1396</v>
      </c>
      <c r="D449">
        <v>1422168</v>
      </c>
      <c r="E449">
        <v>18880488</v>
      </c>
      <c r="F449">
        <v>6517016</v>
      </c>
      <c r="G449">
        <v>6522536</v>
      </c>
      <c r="H449">
        <v>8939</v>
      </c>
      <c r="I449">
        <v>26151</v>
      </c>
      <c r="J449">
        <f>projjava_matrixdeterminant[[#This Row],[runtime_end]]-projjava_matrixdeterminant[[#This Row],[runtime_start]]</f>
        <v>17458320</v>
      </c>
      <c r="K449">
        <f>projjava_matrixdeterminant[[#This Row],[native_end]]-projjava_matrixdeterminant[[#This Row],[native_start]]</f>
        <v>5520</v>
      </c>
      <c r="L449">
        <f>projjava_matrixdeterminant[[#This Row],[pss_end]]-projjava_matrixdeterminant[[#This Row],[pss_start]]</f>
        <v>17212</v>
      </c>
    </row>
    <row r="450" spans="1:12" x14ac:dyDescent="0.3">
      <c r="A450">
        <v>448</v>
      </c>
      <c r="B450">
        <v>16792</v>
      </c>
      <c r="C450">
        <v>1447</v>
      </c>
      <c r="D450">
        <v>1422168</v>
      </c>
      <c r="E450">
        <v>18552496</v>
      </c>
      <c r="F450">
        <v>6508248</v>
      </c>
      <c r="G450">
        <v>6519472</v>
      </c>
      <c r="H450">
        <v>8937</v>
      </c>
      <c r="I450">
        <v>25807</v>
      </c>
      <c r="J450">
        <f>projjava_matrixdeterminant[[#This Row],[runtime_end]]-projjava_matrixdeterminant[[#This Row],[runtime_start]]</f>
        <v>17130328</v>
      </c>
      <c r="K450">
        <f>projjava_matrixdeterminant[[#This Row],[native_end]]-projjava_matrixdeterminant[[#This Row],[native_start]]</f>
        <v>11224</v>
      </c>
      <c r="L450">
        <f>projjava_matrixdeterminant[[#This Row],[pss_end]]-projjava_matrixdeterminant[[#This Row],[pss_start]]</f>
        <v>16870</v>
      </c>
    </row>
    <row r="451" spans="1:12" x14ac:dyDescent="0.3">
      <c r="A451">
        <v>449</v>
      </c>
      <c r="B451">
        <v>16924</v>
      </c>
      <c r="C451">
        <v>1396</v>
      </c>
      <c r="D451">
        <v>1422304</v>
      </c>
      <c r="E451">
        <v>18536392</v>
      </c>
      <c r="F451">
        <v>6508408</v>
      </c>
      <c r="G451">
        <v>6519504</v>
      </c>
      <c r="H451">
        <v>8951</v>
      </c>
      <c r="I451">
        <v>25809</v>
      </c>
      <c r="J451">
        <f>projjava_matrixdeterminant[[#This Row],[runtime_end]]-projjava_matrixdeterminant[[#This Row],[runtime_start]]</f>
        <v>17114088</v>
      </c>
      <c r="K451">
        <f>projjava_matrixdeterminant[[#This Row],[native_end]]-projjava_matrixdeterminant[[#This Row],[native_start]]</f>
        <v>11096</v>
      </c>
      <c r="L451">
        <f>projjava_matrixdeterminant[[#This Row],[pss_end]]-projjava_matrixdeterminant[[#This Row],[pss_start]]</f>
        <v>16858</v>
      </c>
    </row>
    <row r="452" spans="1:12" x14ac:dyDescent="0.3">
      <c r="A452">
        <v>450</v>
      </c>
      <c r="B452">
        <v>17060</v>
      </c>
      <c r="C452">
        <v>1454</v>
      </c>
      <c r="D452">
        <v>1422304</v>
      </c>
      <c r="E452">
        <v>19323128</v>
      </c>
      <c r="F452">
        <v>6506632</v>
      </c>
      <c r="G452">
        <v>6520664</v>
      </c>
      <c r="H452">
        <v>8939</v>
      </c>
      <c r="I452">
        <v>26543</v>
      </c>
      <c r="J452">
        <f>projjava_matrixdeterminant[[#This Row],[runtime_end]]-projjava_matrixdeterminant[[#This Row],[runtime_start]]</f>
        <v>17900824</v>
      </c>
      <c r="K452">
        <f>projjava_matrixdeterminant[[#This Row],[native_end]]-projjava_matrixdeterminant[[#This Row],[native_start]]</f>
        <v>14032</v>
      </c>
      <c r="L452">
        <f>projjava_matrixdeterminant[[#This Row],[pss_end]]-projjava_matrixdeterminant[[#This Row],[pss_start]]</f>
        <v>17604</v>
      </c>
    </row>
    <row r="453" spans="1:12" x14ac:dyDescent="0.3">
      <c r="A453">
        <v>451</v>
      </c>
      <c r="B453">
        <v>17195</v>
      </c>
      <c r="C453">
        <v>1413</v>
      </c>
      <c r="D453">
        <v>1422168</v>
      </c>
      <c r="E453">
        <v>18781624</v>
      </c>
      <c r="F453">
        <v>6509232</v>
      </c>
      <c r="G453">
        <v>6520456</v>
      </c>
      <c r="H453">
        <v>8953</v>
      </c>
      <c r="I453">
        <v>26027</v>
      </c>
      <c r="J453">
        <f>projjava_matrixdeterminant[[#This Row],[runtime_end]]-projjava_matrixdeterminant[[#This Row],[runtime_start]]</f>
        <v>17359456</v>
      </c>
      <c r="K453">
        <f>projjava_matrixdeterminant[[#This Row],[native_end]]-projjava_matrixdeterminant[[#This Row],[native_start]]</f>
        <v>11224</v>
      </c>
      <c r="L453">
        <f>projjava_matrixdeterminant[[#This Row],[pss_end]]-projjava_matrixdeterminant[[#This Row],[pss_start]]</f>
        <v>17074</v>
      </c>
    </row>
    <row r="454" spans="1:12" x14ac:dyDescent="0.3">
      <c r="A454">
        <v>452</v>
      </c>
      <c r="B454">
        <v>17335</v>
      </c>
      <c r="C454">
        <v>1436</v>
      </c>
      <c r="D454">
        <v>1422168</v>
      </c>
      <c r="E454">
        <v>18077592</v>
      </c>
      <c r="F454">
        <v>6508248</v>
      </c>
      <c r="G454">
        <v>6519632</v>
      </c>
      <c r="H454">
        <v>8943</v>
      </c>
      <c r="I454">
        <v>25337</v>
      </c>
      <c r="J454">
        <f>projjava_matrixdeterminant[[#This Row],[runtime_end]]-projjava_matrixdeterminant[[#This Row],[runtime_start]]</f>
        <v>16655424</v>
      </c>
      <c r="K454">
        <f>projjava_matrixdeterminant[[#This Row],[native_end]]-projjava_matrixdeterminant[[#This Row],[native_start]]</f>
        <v>11384</v>
      </c>
      <c r="L454">
        <f>projjava_matrixdeterminant[[#This Row],[pss_end]]-projjava_matrixdeterminant[[#This Row],[pss_start]]</f>
        <v>16394</v>
      </c>
    </row>
    <row r="455" spans="1:12" x14ac:dyDescent="0.3">
      <c r="A455">
        <v>453</v>
      </c>
      <c r="B455">
        <v>17486</v>
      </c>
      <c r="C455">
        <v>1422</v>
      </c>
      <c r="D455">
        <v>1422168</v>
      </c>
      <c r="E455">
        <v>18470832</v>
      </c>
      <c r="F455">
        <v>6508248</v>
      </c>
      <c r="G455">
        <v>6519632</v>
      </c>
      <c r="H455">
        <v>8946</v>
      </c>
      <c r="I455">
        <v>25728</v>
      </c>
      <c r="J455">
        <f>projjava_matrixdeterminant[[#This Row],[runtime_end]]-projjava_matrixdeterminant[[#This Row],[runtime_start]]</f>
        <v>17048664</v>
      </c>
      <c r="K455">
        <f>projjava_matrixdeterminant[[#This Row],[native_end]]-projjava_matrixdeterminant[[#This Row],[native_start]]</f>
        <v>11384</v>
      </c>
      <c r="L455">
        <f>projjava_matrixdeterminant[[#This Row],[pss_end]]-projjava_matrixdeterminant[[#This Row],[pss_start]]</f>
        <v>16782</v>
      </c>
    </row>
    <row r="456" spans="1:12" x14ac:dyDescent="0.3">
      <c r="A456">
        <v>454</v>
      </c>
      <c r="B456">
        <v>17617</v>
      </c>
      <c r="C456">
        <v>1458</v>
      </c>
      <c r="D456">
        <v>1422168</v>
      </c>
      <c r="E456">
        <v>19093120</v>
      </c>
      <c r="F456">
        <v>6508248</v>
      </c>
      <c r="G456">
        <v>6519440</v>
      </c>
      <c r="H456">
        <v>8946</v>
      </c>
      <c r="I456">
        <v>26324</v>
      </c>
      <c r="J456">
        <f>projjava_matrixdeterminant[[#This Row],[runtime_end]]-projjava_matrixdeterminant[[#This Row],[runtime_start]]</f>
        <v>17670952</v>
      </c>
      <c r="K456">
        <f>projjava_matrixdeterminant[[#This Row],[native_end]]-projjava_matrixdeterminant[[#This Row],[native_start]]</f>
        <v>11192</v>
      </c>
      <c r="L456">
        <f>projjava_matrixdeterminant[[#This Row],[pss_end]]-projjava_matrixdeterminant[[#This Row],[pss_start]]</f>
        <v>17378</v>
      </c>
    </row>
    <row r="457" spans="1:12" x14ac:dyDescent="0.3">
      <c r="A457">
        <v>455</v>
      </c>
      <c r="B457">
        <v>17744</v>
      </c>
      <c r="C457">
        <v>1418</v>
      </c>
      <c r="D457">
        <v>1422168</v>
      </c>
      <c r="E457">
        <v>20191232</v>
      </c>
      <c r="F457">
        <v>6505712</v>
      </c>
      <c r="G457">
        <v>6519280</v>
      </c>
      <c r="H457">
        <v>8930</v>
      </c>
      <c r="I457">
        <v>27386</v>
      </c>
      <c r="J457">
        <f>projjava_matrixdeterminant[[#This Row],[runtime_end]]-projjava_matrixdeterminant[[#This Row],[runtime_start]]</f>
        <v>18769064</v>
      </c>
      <c r="K457">
        <f>projjava_matrixdeterminant[[#This Row],[native_end]]-projjava_matrixdeterminant[[#This Row],[native_start]]</f>
        <v>13568</v>
      </c>
      <c r="L457">
        <f>projjava_matrixdeterminant[[#This Row],[pss_end]]-projjava_matrixdeterminant[[#This Row],[pss_start]]</f>
        <v>18456</v>
      </c>
    </row>
    <row r="458" spans="1:12" x14ac:dyDescent="0.3">
      <c r="A458">
        <v>456</v>
      </c>
      <c r="B458">
        <v>17880</v>
      </c>
      <c r="C458">
        <v>1413</v>
      </c>
      <c r="D458">
        <v>1422168</v>
      </c>
      <c r="E458">
        <v>18765744</v>
      </c>
      <c r="F458">
        <v>6508248</v>
      </c>
      <c r="G458">
        <v>6519440</v>
      </c>
      <c r="H458">
        <v>8954</v>
      </c>
      <c r="I458">
        <v>26020</v>
      </c>
      <c r="J458">
        <f>projjava_matrixdeterminant[[#This Row],[runtime_end]]-projjava_matrixdeterminant[[#This Row],[runtime_start]]</f>
        <v>17343576</v>
      </c>
      <c r="K458">
        <f>projjava_matrixdeterminant[[#This Row],[native_end]]-projjava_matrixdeterminant[[#This Row],[native_start]]</f>
        <v>11192</v>
      </c>
      <c r="L458">
        <f>projjava_matrixdeterminant[[#This Row],[pss_end]]-projjava_matrixdeterminant[[#This Row],[pss_start]]</f>
        <v>17066</v>
      </c>
    </row>
    <row r="459" spans="1:12" x14ac:dyDescent="0.3">
      <c r="A459">
        <v>457</v>
      </c>
      <c r="B459">
        <v>17946</v>
      </c>
      <c r="C459">
        <v>1412</v>
      </c>
      <c r="D459">
        <v>1422168</v>
      </c>
      <c r="E459">
        <v>18618200</v>
      </c>
      <c r="F459">
        <v>6508248</v>
      </c>
      <c r="G459">
        <v>6519472</v>
      </c>
      <c r="H459">
        <v>8950</v>
      </c>
      <c r="I459">
        <v>25868</v>
      </c>
      <c r="J459">
        <f>projjava_matrixdeterminant[[#This Row],[runtime_end]]-projjava_matrixdeterminant[[#This Row],[runtime_start]]</f>
        <v>17196032</v>
      </c>
      <c r="K459">
        <f>projjava_matrixdeterminant[[#This Row],[native_end]]-projjava_matrixdeterminant[[#This Row],[native_start]]</f>
        <v>11224</v>
      </c>
      <c r="L459">
        <f>projjava_matrixdeterminant[[#This Row],[pss_end]]-projjava_matrixdeterminant[[#This Row],[pss_start]]</f>
        <v>16918</v>
      </c>
    </row>
    <row r="460" spans="1:12" x14ac:dyDescent="0.3">
      <c r="A460">
        <v>458</v>
      </c>
      <c r="B460">
        <v>18094</v>
      </c>
      <c r="C460">
        <v>1393</v>
      </c>
      <c r="D460">
        <v>1438552</v>
      </c>
      <c r="E460">
        <v>18519616</v>
      </c>
      <c r="F460">
        <v>6507376</v>
      </c>
      <c r="G460">
        <v>6518344</v>
      </c>
      <c r="H460">
        <v>8950</v>
      </c>
      <c r="I460">
        <v>25764</v>
      </c>
      <c r="J460">
        <f>projjava_matrixdeterminant[[#This Row],[runtime_end]]-projjava_matrixdeterminant[[#This Row],[runtime_start]]</f>
        <v>17081064</v>
      </c>
      <c r="K460">
        <f>projjava_matrixdeterminant[[#This Row],[native_end]]-projjava_matrixdeterminant[[#This Row],[native_start]]</f>
        <v>10968</v>
      </c>
      <c r="L460">
        <f>projjava_matrixdeterminant[[#This Row],[pss_end]]-projjava_matrixdeterminant[[#This Row],[pss_start]]</f>
        <v>16814</v>
      </c>
    </row>
    <row r="461" spans="1:12" x14ac:dyDescent="0.3">
      <c r="A461">
        <v>459</v>
      </c>
      <c r="B461">
        <v>18236</v>
      </c>
      <c r="C461">
        <v>1406</v>
      </c>
      <c r="D461">
        <v>1422304</v>
      </c>
      <c r="E461">
        <v>18552640</v>
      </c>
      <c r="F461">
        <v>6508408</v>
      </c>
      <c r="G461">
        <v>6519632</v>
      </c>
      <c r="H461">
        <v>8958</v>
      </c>
      <c r="I461">
        <v>25812</v>
      </c>
      <c r="J461">
        <f>projjava_matrixdeterminant[[#This Row],[runtime_end]]-projjava_matrixdeterminant[[#This Row],[runtime_start]]</f>
        <v>17130336</v>
      </c>
      <c r="K461">
        <f>projjava_matrixdeterminant[[#This Row],[native_end]]-projjava_matrixdeterminant[[#This Row],[native_start]]</f>
        <v>11224</v>
      </c>
      <c r="L461">
        <f>projjava_matrixdeterminant[[#This Row],[pss_end]]-projjava_matrixdeterminant[[#This Row],[pss_start]]</f>
        <v>16854</v>
      </c>
    </row>
    <row r="462" spans="1:12" x14ac:dyDescent="0.3">
      <c r="A462">
        <v>460</v>
      </c>
      <c r="B462">
        <v>18379</v>
      </c>
      <c r="C462">
        <v>1444</v>
      </c>
      <c r="D462">
        <v>1422304</v>
      </c>
      <c r="E462">
        <v>19011664</v>
      </c>
      <c r="F462">
        <v>6508408</v>
      </c>
      <c r="G462">
        <v>6519696</v>
      </c>
      <c r="H462">
        <v>8958</v>
      </c>
      <c r="I462">
        <v>26264</v>
      </c>
      <c r="J462">
        <f>projjava_matrixdeterminant[[#This Row],[runtime_end]]-projjava_matrixdeterminant[[#This Row],[runtime_start]]</f>
        <v>17589360</v>
      </c>
      <c r="K462">
        <f>projjava_matrixdeterminant[[#This Row],[native_end]]-projjava_matrixdeterminant[[#This Row],[native_start]]</f>
        <v>11288</v>
      </c>
      <c r="L462">
        <f>projjava_matrixdeterminant[[#This Row],[pss_end]]-projjava_matrixdeterminant[[#This Row],[pss_start]]</f>
        <v>17306</v>
      </c>
    </row>
    <row r="463" spans="1:12" x14ac:dyDescent="0.3">
      <c r="A463">
        <v>461</v>
      </c>
      <c r="B463">
        <v>18516</v>
      </c>
      <c r="C463">
        <v>1454</v>
      </c>
      <c r="D463">
        <v>1422168</v>
      </c>
      <c r="E463">
        <v>18749248</v>
      </c>
      <c r="F463">
        <v>6508248</v>
      </c>
      <c r="G463">
        <v>6519568</v>
      </c>
      <c r="H463">
        <v>8946</v>
      </c>
      <c r="I463">
        <v>26004</v>
      </c>
      <c r="J463">
        <f>projjava_matrixdeterminant[[#This Row],[runtime_end]]-projjava_matrixdeterminant[[#This Row],[runtime_start]]</f>
        <v>17327080</v>
      </c>
      <c r="K463">
        <f>projjava_matrixdeterminant[[#This Row],[native_end]]-projjava_matrixdeterminant[[#This Row],[native_start]]</f>
        <v>11320</v>
      </c>
      <c r="L463">
        <f>projjava_matrixdeterminant[[#This Row],[pss_end]]-projjava_matrixdeterminant[[#This Row],[pss_start]]</f>
        <v>17058</v>
      </c>
    </row>
    <row r="464" spans="1:12" x14ac:dyDescent="0.3">
      <c r="A464">
        <v>462</v>
      </c>
      <c r="B464">
        <v>18650</v>
      </c>
      <c r="C464">
        <v>1410</v>
      </c>
      <c r="D464">
        <v>1422168</v>
      </c>
      <c r="E464">
        <v>18486992</v>
      </c>
      <c r="F464">
        <v>6508248</v>
      </c>
      <c r="G464">
        <v>6519504</v>
      </c>
      <c r="H464">
        <v>8950</v>
      </c>
      <c r="I464">
        <v>25740</v>
      </c>
      <c r="J464">
        <f>projjava_matrixdeterminant[[#This Row],[runtime_end]]-projjava_matrixdeterminant[[#This Row],[runtime_start]]</f>
        <v>17064824</v>
      </c>
      <c r="K464">
        <f>projjava_matrixdeterminant[[#This Row],[native_end]]-projjava_matrixdeterminant[[#This Row],[native_start]]</f>
        <v>11256</v>
      </c>
      <c r="L464">
        <f>projjava_matrixdeterminant[[#This Row],[pss_end]]-projjava_matrixdeterminant[[#This Row],[pss_start]]</f>
        <v>16790</v>
      </c>
    </row>
    <row r="465" spans="1:12" x14ac:dyDescent="0.3">
      <c r="A465">
        <v>463</v>
      </c>
      <c r="B465">
        <v>18793</v>
      </c>
      <c r="C465">
        <v>1423</v>
      </c>
      <c r="D465">
        <v>1422168</v>
      </c>
      <c r="E465">
        <v>19961576</v>
      </c>
      <c r="F465">
        <v>6508248</v>
      </c>
      <c r="G465">
        <v>6519728</v>
      </c>
      <c r="H465">
        <v>8948</v>
      </c>
      <c r="I465">
        <v>27182</v>
      </c>
      <c r="J465">
        <f>projjava_matrixdeterminant[[#This Row],[runtime_end]]-projjava_matrixdeterminant[[#This Row],[runtime_start]]</f>
        <v>18539408</v>
      </c>
      <c r="K465">
        <f>projjava_matrixdeterminant[[#This Row],[native_end]]-projjava_matrixdeterminant[[#This Row],[native_start]]</f>
        <v>11480</v>
      </c>
      <c r="L465">
        <f>projjava_matrixdeterminant[[#This Row],[pss_end]]-projjava_matrixdeterminant[[#This Row],[pss_start]]</f>
        <v>18234</v>
      </c>
    </row>
    <row r="466" spans="1:12" x14ac:dyDescent="0.3">
      <c r="A466">
        <v>464</v>
      </c>
      <c r="B466">
        <v>18915</v>
      </c>
      <c r="C466">
        <v>1422</v>
      </c>
      <c r="D466">
        <v>1438688</v>
      </c>
      <c r="E466">
        <v>18437784</v>
      </c>
      <c r="F466">
        <v>6508664</v>
      </c>
      <c r="G466">
        <v>6519824</v>
      </c>
      <c r="H466">
        <v>8962</v>
      </c>
      <c r="I466">
        <v>25708</v>
      </c>
      <c r="J466">
        <f>projjava_matrixdeterminant[[#This Row],[runtime_end]]-projjava_matrixdeterminant[[#This Row],[runtime_start]]</f>
        <v>16999096</v>
      </c>
      <c r="K466">
        <f>projjava_matrixdeterminant[[#This Row],[native_end]]-projjava_matrixdeterminant[[#This Row],[native_start]]</f>
        <v>11160</v>
      </c>
      <c r="L466">
        <f>projjava_matrixdeterminant[[#This Row],[pss_end]]-projjava_matrixdeterminant[[#This Row],[pss_start]]</f>
        <v>16746</v>
      </c>
    </row>
    <row r="467" spans="1:12" x14ac:dyDescent="0.3">
      <c r="A467">
        <v>465</v>
      </c>
      <c r="B467">
        <v>19042</v>
      </c>
      <c r="C467">
        <v>1433</v>
      </c>
      <c r="D467">
        <v>1438688</v>
      </c>
      <c r="E467">
        <v>20043832</v>
      </c>
      <c r="F467">
        <v>6508520</v>
      </c>
      <c r="G467">
        <v>6519792</v>
      </c>
      <c r="H467">
        <v>8962</v>
      </c>
      <c r="I467">
        <v>27280</v>
      </c>
      <c r="J467">
        <f>projjava_matrixdeterminant[[#This Row],[runtime_end]]-projjava_matrixdeterminant[[#This Row],[runtime_start]]</f>
        <v>18605144</v>
      </c>
      <c r="K467">
        <f>projjava_matrixdeterminant[[#This Row],[native_end]]-projjava_matrixdeterminant[[#This Row],[native_start]]</f>
        <v>11272</v>
      </c>
      <c r="L467">
        <f>projjava_matrixdeterminant[[#This Row],[pss_end]]-projjava_matrixdeterminant[[#This Row],[pss_start]]</f>
        <v>18318</v>
      </c>
    </row>
    <row r="468" spans="1:12" x14ac:dyDescent="0.3">
      <c r="A468">
        <v>466</v>
      </c>
      <c r="B468">
        <v>19176</v>
      </c>
      <c r="C468">
        <v>1443</v>
      </c>
      <c r="D468">
        <v>1422168</v>
      </c>
      <c r="E468">
        <v>17700784</v>
      </c>
      <c r="F468">
        <v>6508648</v>
      </c>
      <c r="G468">
        <v>6519440</v>
      </c>
      <c r="H468">
        <v>8954</v>
      </c>
      <c r="I468">
        <v>24976</v>
      </c>
      <c r="J468">
        <f>projjava_matrixdeterminant[[#This Row],[runtime_end]]-projjava_matrixdeterminant[[#This Row],[runtime_start]]</f>
        <v>16278616</v>
      </c>
      <c r="K468">
        <f>projjava_matrixdeterminant[[#This Row],[native_end]]-projjava_matrixdeterminant[[#This Row],[native_start]]</f>
        <v>10792</v>
      </c>
      <c r="L468">
        <f>projjava_matrixdeterminant[[#This Row],[pss_end]]-projjava_matrixdeterminant[[#This Row],[pss_start]]</f>
        <v>16022</v>
      </c>
    </row>
    <row r="469" spans="1:12" x14ac:dyDescent="0.3">
      <c r="A469">
        <v>467</v>
      </c>
      <c r="B469">
        <v>19306</v>
      </c>
      <c r="C469">
        <v>1468</v>
      </c>
      <c r="D469">
        <v>1422168</v>
      </c>
      <c r="E469">
        <v>18487192</v>
      </c>
      <c r="F469">
        <v>6517016</v>
      </c>
      <c r="G469">
        <v>6519472</v>
      </c>
      <c r="H469">
        <v>8958</v>
      </c>
      <c r="I469">
        <v>25752</v>
      </c>
      <c r="J469">
        <f>projjava_matrixdeterminant[[#This Row],[runtime_end]]-projjava_matrixdeterminant[[#This Row],[runtime_start]]</f>
        <v>17065024</v>
      </c>
      <c r="K469">
        <f>projjava_matrixdeterminant[[#This Row],[native_end]]-projjava_matrixdeterminant[[#This Row],[native_start]]</f>
        <v>2456</v>
      </c>
      <c r="L469">
        <f>projjava_matrixdeterminant[[#This Row],[pss_end]]-projjava_matrixdeterminant[[#This Row],[pss_start]]</f>
        <v>16794</v>
      </c>
    </row>
    <row r="470" spans="1:12" x14ac:dyDescent="0.3">
      <c r="A470">
        <v>468</v>
      </c>
      <c r="B470">
        <v>19442</v>
      </c>
      <c r="C470">
        <v>1393</v>
      </c>
      <c r="D470">
        <v>1438688</v>
      </c>
      <c r="E470">
        <v>19305992</v>
      </c>
      <c r="F470">
        <v>6508408</v>
      </c>
      <c r="G470">
        <v>6519824</v>
      </c>
      <c r="H470">
        <v>8962</v>
      </c>
      <c r="I470">
        <v>26556</v>
      </c>
      <c r="J470">
        <f>projjava_matrixdeterminant[[#This Row],[runtime_end]]-projjava_matrixdeterminant[[#This Row],[runtime_start]]</f>
        <v>17867304</v>
      </c>
      <c r="K470">
        <f>projjava_matrixdeterminant[[#This Row],[native_end]]-projjava_matrixdeterminant[[#This Row],[native_start]]</f>
        <v>11416</v>
      </c>
      <c r="L470">
        <f>projjava_matrixdeterminant[[#This Row],[pss_end]]-projjava_matrixdeterminant[[#This Row],[pss_start]]</f>
        <v>17594</v>
      </c>
    </row>
    <row r="471" spans="1:12" x14ac:dyDescent="0.3">
      <c r="A471">
        <v>469</v>
      </c>
      <c r="B471">
        <v>19580</v>
      </c>
      <c r="C471">
        <v>1416</v>
      </c>
      <c r="D471">
        <v>1422168</v>
      </c>
      <c r="E471">
        <v>18618008</v>
      </c>
      <c r="F471">
        <v>6508248</v>
      </c>
      <c r="G471">
        <v>6519696</v>
      </c>
      <c r="H471">
        <v>8950</v>
      </c>
      <c r="I471">
        <v>25884</v>
      </c>
      <c r="J471">
        <f>projjava_matrixdeterminant[[#This Row],[runtime_end]]-projjava_matrixdeterminant[[#This Row],[runtime_start]]</f>
        <v>17195840</v>
      </c>
      <c r="K471">
        <f>projjava_matrixdeterminant[[#This Row],[native_end]]-projjava_matrixdeterminant[[#This Row],[native_start]]</f>
        <v>11448</v>
      </c>
      <c r="L471">
        <f>projjava_matrixdeterminant[[#This Row],[pss_end]]-projjava_matrixdeterminant[[#This Row],[pss_start]]</f>
        <v>16934</v>
      </c>
    </row>
    <row r="472" spans="1:12" x14ac:dyDescent="0.3">
      <c r="A472">
        <v>470</v>
      </c>
      <c r="B472">
        <v>19714</v>
      </c>
      <c r="C472">
        <v>1387</v>
      </c>
      <c r="D472">
        <v>1422168</v>
      </c>
      <c r="E472">
        <v>19371864</v>
      </c>
      <c r="F472">
        <v>6508248</v>
      </c>
      <c r="G472">
        <v>6519504</v>
      </c>
      <c r="H472">
        <v>8950</v>
      </c>
      <c r="I472">
        <v>26608</v>
      </c>
      <c r="J472">
        <f>projjava_matrixdeterminant[[#This Row],[runtime_end]]-projjava_matrixdeterminant[[#This Row],[runtime_start]]</f>
        <v>17949696</v>
      </c>
      <c r="K472">
        <f>projjava_matrixdeterminant[[#This Row],[native_end]]-projjava_matrixdeterminant[[#This Row],[native_start]]</f>
        <v>11256</v>
      </c>
      <c r="L472">
        <f>projjava_matrixdeterminant[[#This Row],[pss_end]]-projjava_matrixdeterminant[[#This Row],[pss_start]]</f>
        <v>17658</v>
      </c>
    </row>
    <row r="473" spans="1:12" x14ac:dyDescent="0.3">
      <c r="A473">
        <v>471</v>
      </c>
      <c r="B473">
        <v>19839</v>
      </c>
      <c r="C473">
        <v>1403</v>
      </c>
      <c r="D473">
        <v>1422168</v>
      </c>
      <c r="E473">
        <v>19011528</v>
      </c>
      <c r="F473">
        <v>6508248</v>
      </c>
      <c r="G473">
        <v>6519504</v>
      </c>
      <c r="H473">
        <v>8952</v>
      </c>
      <c r="I473">
        <v>26270</v>
      </c>
      <c r="J473">
        <f>projjava_matrixdeterminant[[#This Row],[runtime_end]]-projjava_matrixdeterminant[[#This Row],[runtime_start]]</f>
        <v>17589360</v>
      </c>
      <c r="K473">
        <f>projjava_matrixdeterminant[[#This Row],[native_end]]-projjava_matrixdeterminant[[#This Row],[native_start]]</f>
        <v>11256</v>
      </c>
      <c r="L473">
        <f>projjava_matrixdeterminant[[#This Row],[pss_end]]-projjava_matrixdeterminant[[#This Row],[pss_start]]</f>
        <v>17318</v>
      </c>
    </row>
    <row r="474" spans="1:12" x14ac:dyDescent="0.3">
      <c r="A474">
        <v>472</v>
      </c>
      <c r="B474">
        <v>19975</v>
      </c>
      <c r="C474">
        <v>1464</v>
      </c>
      <c r="D474">
        <v>1422168</v>
      </c>
      <c r="E474">
        <v>18192304</v>
      </c>
      <c r="F474">
        <v>6508248</v>
      </c>
      <c r="G474">
        <v>6519632</v>
      </c>
      <c r="H474">
        <v>8954</v>
      </c>
      <c r="I474">
        <v>25468</v>
      </c>
      <c r="J474">
        <f>projjava_matrixdeterminant[[#This Row],[runtime_end]]-projjava_matrixdeterminant[[#This Row],[runtime_start]]</f>
        <v>16770136</v>
      </c>
      <c r="K474">
        <f>projjava_matrixdeterminant[[#This Row],[native_end]]-projjava_matrixdeterminant[[#This Row],[native_start]]</f>
        <v>11384</v>
      </c>
      <c r="L474">
        <f>projjava_matrixdeterminant[[#This Row],[pss_end]]-projjava_matrixdeterminant[[#This Row],[pss_start]]</f>
        <v>16514</v>
      </c>
    </row>
    <row r="475" spans="1:12" x14ac:dyDescent="0.3">
      <c r="A475">
        <v>473</v>
      </c>
      <c r="B475">
        <v>20117</v>
      </c>
      <c r="C475">
        <v>1388</v>
      </c>
      <c r="D475">
        <v>1422304</v>
      </c>
      <c r="E475">
        <v>19470120</v>
      </c>
      <c r="F475">
        <v>6508408</v>
      </c>
      <c r="G475">
        <v>6519792</v>
      </c>
      <c r="H475">
        <v>8958</v>
      </c>
      <c r="I475">
        <v>26716</v>
      </c>
      <c r="J475">
        <f>projjava_matrixdeterminant[[#This Row],[runtime_end]]-projjava_matrixdeterminant[[#This Row],[runtime_start]]</f>
        <v>18047816</v>
      </c>
      <c r="K475">
        <f>projjava_matrixdeterminant[[#This Row],[native_end]]-projjava_matrixdeterminant[[#This Row],[native_start]]</f>
        <v>11384</v>
      </c>
      <c r="L475">
        <f>projjava_matrixdeterminant[[#This Row],[pss_end]]-projjava_matrixdeterminant[[#This Row],[pss_start]]</f>
        <v>17758</v>
      </c>
    </row>
    <row r="476" spans="1:12" x14ac:dyDescent="0.3">
      <c r="A476">
        <v>474</v>
      </c>
      <c r="B476">
        <v>20173</v>
      </c>
      <c r="C476">
        <v>1410</v>
      </c>
      <c r="D476">
        <v>1422520</v>
      </c>
      <c r="E476">
        <v>18814936</v>
      </c>
      <c r="F476">
        <v>6508408</v>
      </c>
      <c r="G476">
        <v>6522632</v>
      </c>
      <c r="H476">
        <v>8966</v>
      </c>
      <c r="I476">
        <v>26098</v>
      </c>
      <c r="J476">
        <f>projjava_matrixdeterminant[[#This Row],[runtime_end]]-projjava_matrixdeterminant[[#This Row],[runtime_start]]</f>
        <v>17392416</v>
      </c>
      <c r="K476">
        <f>projjava_matrixdeterminant[[#This Row],[native_end]]-projjava_matrixdeterminant[[#This Row],[native_start]]</f>
        <v>14224</v>
      </c>
      <c r="L476">
        <f>projjava_matrixdeterminant[[#This Row],[pss_end]]-projjava_matrixdeterminant[[#This Row],[pss_start]]</f>
        <v>17132</v>
      </c>
    </row>
    <row r="477" spans="1:12" x14ac:dyDescent="0.3">
      <c r="A477">
        <v>475</v>
      </c>
      <c r="B477">
        <v>20314</v>
      </c>
      <c r="C477">
        <v>1404</v>
      </c>
      <c r="D477">
        <v>1422168</v>
      </c>
      <c r="E477">
        <v>18797872</v>
      </c>
      <c r="F477">
        <v>6517440</v>
      </c>
      <c r="G477">
        <v>6519360</v>
      </c>
      <c r="H477">
        <v>8954</v>
      </c>
      <c r="I477">
        <v>26068</v>
      </c>
      <c r="J477">
        <f>projjava_matrixdeterminant[[#This Row],[runtime_end]]-projjava_matrixdeterminant[[#This Row],[runtime_start]]</f>
        <v>17375704</v>
      </c>
      <c r="K477">
        <f>projjava_matrixdeterminant[[#This Row],[native_end]]-projjava_matrixdeterminant[[#This Row],[native_start]]</f>
        <v>1920</v>
      </c>
      <c r="L477">
        <f>projjava_matrixdeterminant[[#This Row],[pss_end]]-projjava_matrixdeterminant[[#This Row],[pss_start]]</f>
        <v>17114</v>
      </c>
    </row>
    <row r="478" spans="1:12" x14ac:dyDescent="0.3">
      <c r="A478">
        <v>476</v>
      </c>
      <c r="B478">
        <v>20422</v>
      </c>
      <c r="C478">
        <v>1454</v>
      </c>
      <c r="D478">
        <v>1422168</v>
      </c>
      <c r="E478">
        <v>18241368</v>
      </c>
      <c r="F478">
        <v>6508248</v>
      </c>
      <c r="G478">
        <v>6519440</v>
      </c>
      <c r="H478">
        <v>8961</v>
      </c>
      <c r="I478">
        <v>25535</v>
      </c>
      <c r="J478">
        <f>projjava_matrixdeterminant[[#This Row],[runtime_end]]-projjava_matrixdeterminant[[#This Row],[runtime_start]]</f>
        <v>16819200</v>
      </c>
      <c r="K478">
        <f>projjava_matrixdeterminant[[#This Row],[native_end]]-projjava_matrixdeterminant[[#This Row],[native_start]]</f>
        <v>11192</v>
      </c>
      <c r="L478">
        <f>projjava_matrixdeterminant[[#This Row],[pss_end]]-projjava_matrixdeterminant[[#This Row],[pss_start]]</f>
        <v>16574</v>
      </c>
    </row>
    <row r="479" spans="1:12" x14ac:dyDescent="0.3">
      <c r="A479">
        <v>477</v>
      </c>
      <c r="B479">
        <v>20557</v>
      </c>
      <c r="C479">
        <v>1399</v>
      </c>
      <c r="D479">
        <v>1422168</v>
      </c>
      <c r="E479">
        <v>18503488</v>
      </c>
      <c r="F479">
        <v>6508248</v>
      </c>
      <c r="G479">
        <v>6519600</v>
      </c>
      <c r="H479">
        <v>8981</v>
      </c>
      <c r="I479">
        <v>25783</v>
      </c>
      <c r="J479">
        <f>projjava_matrixdeterminant[[#This Row],[runtime_end]]-projjava_matrixdeterminant[[#This Row],[runtime_start]]</f>
        <v>17081320</v>
      </c>
      <c r="K479">
        <f>projjava_matrixdeterminant[[#This Row],[native_end]]-projjava_matrixdeterminant[[#This Row],[native_start]]</f>
        <v>11352</v>
      </c>
      <c r="L479">
        <f>projjava_matrixdeterminant[[#This Row],[pss_end]]-projjava_matrixdeterminant[[#This Row],[pss_start]]</f>
        <v>16802</v>
      </c>
    </row>
    <row r="480" spans="1:12" x14ac:dyDescent="0.3">
      <c r="A480">
        <v>478</v>
      </c>
      <c r="B480">
        <v>20688</v>
      </c>
      <c r="C480">
        <v>1410</v>
      </c>
      <c r="D480">
        <v>1422304</v>
      </c>
      <c r="E480">
        <v>18356304</v>
      </c>
      <c r="F480">
        <v>6509504</v>
      </c>
      <c r="G480">
        <v>6520584</v>
      </c>
      <c r="H480">
        <v>8995</v>
      </c>
      <c r="I480">
        <v>25661</v>
      </c>
      <c r="J480">
        <f>projjava_matrixdeterminant[[#This Row],[runtime_end]]-projjava_matrixdeterminant[[#This Row],[runtime_start]]</f>
        <v>16934000</v>
      </c>
      <c r="K480">
        <f>projjava_matrixdeterminant[[#This Row],[native_end]]-projjava_matrixdeterminant[[#This Row],[native_start]]</f>
        <v>11080</v>
      </c>
      <c r="L480">
        <f>projjava_matrixdeterminant[[#This Row],[pss_end]]-projjava_matrixdeterminant[[#This Row],[pss_start]]</f>
        <v>16666</v>
      </c>
    </row>
    <row r="481" spans="1:12" x14ac:dyDescent="0.3">
      <c r="A481">
        <v>479</v>
      </c>
      <c r="B481">
        <v>20818</v>
      </c>
      <c r="C481">
        <v>1443</v>
      </c>
      <c r="D481">
        <v>1438552</v>
      </c>
      <c r="E481">
        <v>19437488</v>
      </c>
      <c r="F481">
        <v>6508248</v>
      </c>
      <c r="G481">
        <v>6519328</v>
      </c>
      <c r="H481">
        <v>8981</v>
      </c>
      <c r="I481">
        <v>26695</v>
      </c>
      <c r="J481">
        <f>projjava_matrixdeterminant[[#This Row],[runtime_end]]-projjava_matrixdeterminant[[#This Row],[runtime_start]]</f>
        <v>17998936</v>
      </c>
      <c r="K481">
        <f>projjava_matrixdeterminant[[#This Row],[native_end]]-projjava_matrixdeterminant[[#This Row],[native_start]]</f>
        <v>11080</v>
      </c>
      <c r="L481">
        <f>projjava_matrixdeterminant[[#This Row],[pss_end]]-projjava_matrixdeterminant[[#This Row],[pss_start]]</f>
        <v>17714</v>
      </c>
    </row>
    <row r="482" spans="1:12" x14ac:dyDescent="0.3">
      <c r="A482">
        <v>480</v>
      </c>
      <c r="B482">
        <v>20957</v>
      </c>
      <c r="C482">
        <v>1428</v>
      </c>
      <c r="D482">
        <v>1438552</v>
      </c>
      <c r="E482">
        <v>18782128</v>
      </c>
      <c r="F482">
        <v>6508248</v>
      </c>
      <c r="G482">
        <v>6519712</v>
      </c>
      <c r="H482">
        <v>8981</v>
      </c>
      <c r="I482">
        <v>26059</v>
      </c>
      <c r="J482">
        <f>projjava_matrixdeterminant[[#This Row],[runtime_end]]-projjava_matrixdeterminant[[#This Row],[runtime_start]]</f>
        <v>17343576</v>
      </c>
      <c r="K482">
        <f>projjava_matrixdeterminant[[#This Row],[native_end]]-projjava_matrixdeterminant[[#This Row],[native_start]]</f>
        <v>11464</v>
      </c>
      <c r="L482">
        <f>projjava_matrixdeterminant[[#This Row],[pss_end]]-projjava_matrixdeterminant[[#This Row],[pss_start]]</f>
        <v>17078</v>
      </c>
    </row>
    <row r="483" spans="1:12" x14ac:dyDescent="0.3">
      <c r="A483">
        <v>481</v>
      </c>
      <c r="B483">
        <v>21098</v>
      </c>
      <c r="C483">
        <v>1440</v>
      </c>
      <c r="D483">
        <v>1422168</v>
      </c>
      <c r="E483">
        <v>18994728</v>
      </c>
      <c r="F483">
        <v>6508248</v>
      </c>
      <c r="G483">
        <v>6519408</v>
      </c>
      <c r="H483">
        <v>8977</v>
      </c>
      <c r="I483">
        <v>26251</v>
      </c>
      <c r="J483">
        <f>projjava_matrixdeterminant[[#This Row],[runtime_end]]-projjava_matrixdeterminant[[#This Row],[runtime_start]]</f>
        <v>17572560</v>
      </c>
      <c r="K483">
        <f>projjava_matrixdeterminant[[#This Row],[native_end]]-projjava_matrixdeterminant[[#This Row],[native_start]]</f>
        <v>11160</v>
      </c>
      <c r="L483">
        <f>projjava_matrixdeterminant[[#This Row],[pss_end]]-projjava_matrixdeterminant[[#This Row],[pss_start]]</f>
        <v>17274</v>
      </c>
    </row>
    <row r="484" spans="1:12" x14ac:dyDescent="0.3">
      <c r="A484">
        <v>482</v>
      </c>
      <c r="B484">
        <v>21242</v>
      </c>
      <c r="C484">
        <v>1447</v>
      </c>
      <c r="D484">
        <v>1422168</v>
      </c>
      <c r="E484">
        <v>18339392</v>
      </c>
      <c r="F484">
        <v>6508248</v>
      </c>
      <c r="G484">
        <v>6519792</v>
      </c>
      <c r="H484">
        <v>8981</v>
      </c>
      <c r="I484">
        <v>25619</v>
      </c>
      <c r="J484">
        <f>projjava_matrixdeterminant[[#This Row],[runtime_end]]-projjava_matrixdeterminant[[#This Row],[runtime_start]]</f>
        <v>16917224</v>
      </c>
      <c r="K484">
        <f>projjava_matrixdeterminant[[#This Row],[native_end]]-projjava_matrixdeterminant[[#This Row],[native_start]]</f>
        <v>11544</v>
      </c>
      <c r="L484">
        <f>projjava_matrixdeterminant[[#This Row],[pss_end]]-projjava_matrixdeterminant[[#This Row],[pss_start]]</f>
        <v>16638</v>
      </c>
    </row>
    <row r="485" spans="1:12" x14ac:dyDescent="0.3">
      <c r="A485">
        <v>483</v>
      </c>
      <c r="B485">
        <v>21378</v>
      </c>
      <c r="C485">
        <v>1401</v>
      </c>
      <c r="D485">
        <v>1438552</v>
      </c>
      <c r="E485">
        <v>18798400</v>
      </c>
      <c r="F485">
        <v>6508248</v>
      </c>
      <c r="G485">
        <v>6519408</v>
      </c>
      <c r="H485">
        <v>8985</v>
      </c>
      <c r="I485">
        <v>26063</v>
      </c>
      <c r="J485">
        <f>projjava_matrixdeterminant[[#This Row],[runtime_end]]-projjava_matrixdeterminant[[#This Row],[runtime_start]]</f>
        <v>17359848</v>
      </c>
      <c r="K485">
        <f>projjava_matrixdeterminant[[#This Row],[native_end]]-projjava_matrixdeterminant[[#This Row],[native_start]]</f>
        <v>11160</v>
      </c>
      <c r="L485">
        <f>projjava_matrixdeterminant[[#This Row],[pss_end]]-projjava_matrixdeterminant[[#This Row],[pss_start]]</f>
        <v>17078</v>
      </c>
    </row>
    <row r="486" spans="1:12" x14ac:dyDescent="0.3">
      <c r="A486">
        <v>484</v>
      </c>
      <c r="B486">
        <v>21514</v>
      </c>
      <c r="C486">
        <v>1410</v>
      </c>
      <c r="D486">
        <v>1422168</v>
      </c>
      <c r="E486">
        <v>19043992</v>
      </c>
      <c r="F486">
        <v>6508248</v>
      </c>
      <c r="G486">
        <v>6519504</v>
      </c>
      <c r="H486">
        <v>8981</v>
      </c>
      <c r="I486">
        <v>26291</v>
      </c>
      <c r="J486">
        <f>projjava_matrixdeterminant[[#This Row],[runtime_end]]-projjava_matrixdeterminant[[#This Row],[runtime_start]]</f>
        <v>17621824</v>
      </c>
      <c r="K486">
        <f>projjava_matrixdeterminant[[#This Row],[native_end]]-projjava_matrixdeterminant[[#This Row],[native_start]]</f>
        <v>11256</v>
      </c>
      <c r="L486">
        <f>projjava_matrixdeterminant[[#This Row],[pss_end]]-projjava_matrixdeterminant[[#This Row],[pss_start]]</f>
        <v>17310</v>
      </c>
    </row>
    <row r="487" spans="1:12" x14ac:dyDescent="0.3">
      <c r="A487">
        <v>485</v>
      </c>
      <c r="B487">
        <v>21653</v>
      </c>
      <c r="C487">
        <v>1441</v>
      </c>
      <c r="D487">
        <v>1422304</v>
      </c>
      <c r="E487">
        <v>18585760</v>
      </c>
      <c r="F487">
        <v>6508408</v>
      </c>
      <c r="G487">
        <v>6522664</v>
      </c>
      <c r="H487">
        <v>8993</v>
      </c>
      <c r="I487">
        <v>25873</v>
      </c>
      <c r="J487">
        <f>projjava_matrixdeterminant[[#This Row],[runtime_end]]-projjava_matrixdeterminant[[#This Row],[runtime_start]]</f>
        <v>17163456</v>
      </c>
      <c r="K487">
        <f>projjava_matrixdeterminant[[#This Row],[native_end]]-projjava_matrixdeterminant[[#This Row],[native_start]]</f>
        <v>14256</v>
      </c>
      <c r="L487">
        <f>projjava_matrixdeterminant[[#This Row],[pss_end]]-projjava_matrixdeterminant[[#This Row],[pss_start]]</f>
        <v>16880</v>
      </c>
    </row>
    <row r="488" spans="1:12" x14ac:dyDescent="0.3">
      <c r="A488">
        <v>486</v>
      </c>
      <c r="B488">
        <v>21717</v>
      </c>
      <c r="C488">
        <v>1451</v>
      </c>
      <c r="D488">
        <v>1422168</v>
      </c>
      <c r="E488">
        <v>18486824</v>
      </c>
      <c r="F488">
        <v>6508248</v>
      </c>
      <c r="G488">
        <v>6519184</v>
      </c>
      <c r="H488">
        <v>8981</v>
      </c>
      <c r="I488">
        <v>25763</v>
      </c>
      <c r="J488">
        <f>projjava_matrixdeterminant[[#This Row],[runtime_end]]-projjava_matrixdeterminant[[#This Row],[runtime_start]]</f>
        <v>17064656</v>
      </c>
      <c r="K488">
        <f>projjava_matrixdeterminant[[#This Row],[native_end]]-projjava_matrixdeterminant[[#This Row],[native_start]]</f>
        <v>10936</v>
      </c>
      <c r="L488">
        <f>projjava_matrixdeterminant[[#This Row],[pss_end]]-projjava_matrixdeterminant[[#This Row],[pss_start]]</f>
        <v>16782</v>
      </c>
    </row>
    <row r="489" spans="1:12" x14ac:dyDescent="0.3">
      <c r="A489">
        <v>487</v>
      </c>
      <c r="B489">
        <v>21853</v>
      </c>
      <c r="C489">
        <v>1411</v>
      </c>
      <c r="D489">
        <v>1438552</v>
      </c>
      <c r="E489">
        <v>18224872</v>
      </c>
      <c r="F489">
        <v>6508248</v>
      </c>
      <c r="G489">
        <v>6519504</v>
      </c>
      <c r="H489">
        <v>8981</v>
      </c>
      <c r="I489">
        <v>25507</v>
      </c>
      <c r="J489">
        <f>projjava_matrixdeterminant[[#This Row],[runtime_end]]-projjava_matrixdeterminant[[#This Row],[runtime_start]]</f>
        <v>16786320</v>
      </c>
      <c r="K489">
        <f>projjava_matrixdeterminant[[#This Row],[native_end]]-projjava_matrixdeterminant[[#This Row],[native_start]]</f>
        <v>11256</v>
      </c>
      <c r="L489">
        <f>projjava_matrixdeterminant[[#This Row],[pss_end]]-projjava_matrixdeterminant[[#This Row],[pss_start]]</f>
        <v>16526</v>
      </c>
    </row>
    <row r="490" spans="1:12" x14ac:dyDescent="0.3">
      <c r="A490">
        <v>488</v>
      </c>
      <c r="B490">
        <v>21989</v>
      </c>
      <c r="C490">
        <v>1390</v>
      </c>
      <c r="D490">
        <v>1438552</v>
      </c>
      <c r="E490">
        <v>17913664</v>
      </c>
      <c r="F490">
        <v>6508360</v>
      </c>
      <c r="G490">
        <v>6519504</v>
      </c>
      <c r="H490">
        <v>8989</v>
      </c>
      <c r="I490">
        <v>25199</v>
      </c>
      <c r="J490">
        <f>projjava_matrixdeterminant[[#This Row],[runtime_end]]-projjava_matrixdeterminant[[#This Row],[runtime_start]]</f>
        <v>16475112</v>
      </c>
      <c r="K490">
        <f>projjava_matrixdeterminant[[#This Row],[native_end]]-projjava_matrixdeterminant[[#This Row],[native_start]]</f>
        <v>11144</v>
      </c>
      <c r="L490">
        <f>projjava_matrixdeterminant[[#This Row],[pss_end]]-projjava_matrixdeterminant[[#This Row],[pss_start]]</f>
        <v>16210</v>
      </c>
    </row>
    <row r="491" spans="1:12" x14ac:dyDescent="0.3">
      <c r="A491">
        <v>489</v>
      </c>
      <c r="B491">
        <v>22069</v>
      </c>
      <c r="C491">
        <v>1443</v>
      </c>
      <c r="D491">
        <v>1422168</v>
      </c>
      <c r="E491">
        <v>18536256</v>
      </c>
      <c r="F491">
        <v>6514264</v>
      </c>
      <c r="G491">
        <v>6519472</v>
      </c>
      <c r="H491">
        <v>8985</v>
      </c>
      <c r="I491">
        <v>25803</v>
      </c>
      <c r="J491">
        <f>projjava_matrixdeterminant[[#This Row],[runtime_end]]-projjava_matrixdeterminant[[#This Row],[runtime_start]]</f>
        <v>17114088</v>
      </c>
      <c r="K491">
        <f>projjava_matrixdeterminant[[#This Row],[native_end]]-projjava_matrixdeterminant[[#This Row],[native_start]]</f>
        <v>5208</v>
      </c>
      <c r="L491">
        <f>projjava_matrixdeterminant[[#This Row],[pss_end]]-projjava_matrixdeterminant[[#This Row],[pss_start]]</f>
        <v>16818</v>
      </c>
    </row>
    <row r="492" spans="1:12" x14ac:dyDescent="0.3">
      <c r="A492">
        <v>490</v>
      </c>
      <c r="B492">
        <v>22186</v>
      </c>
      <c r="C492">
        <v>1449</v>
      </c>
      <c r="D492">
        <v>1422304</v>
      </c>
      <c r="E492">
        <v>19273784</v>
      </c>
      <c r="F492">
        <v>6508408</v>
      </c>
      <c r="G492">
        <v>6519856</v>
      </c>
      <c r="H492">
        <v>8989</v>
      </c>
      <c r="I492">
        <v>26535</v>
      </c>
      <c r="J492">
        <f>projjava_matrixdeterminant[[#This Row],[runtime_end]]-projjava_matrixdeterminant[[#This Row],[runtime_start]]</f>
        <v>17851480</v>
      </c>
      <c r="K492">
        <f>projjava_matrixdeterminant[[#This Row],[native_end]]-projjava_matrixdeterminant[[#This Row],[native_start]]</f>
        <v>11448</v>
      </c>
      <c r="L492">
        <f>projjava_matrixdeterminant[[#This Row],[pss_end]]-projjava_matrixdeterminant[[#This Row],[pss_start]]</f>
        <v>17546</v>
      </c>
    </row>
    <row r="493" spans="1:12" x14ac:dyDescent="0.3">
      <c r="A493">
        <v>491</v>
      </c>
      <c r="B493">
        <v>22283</v>
      </c>
      <c r="C493">
        <v>1423</v>
      </c>
      <c r="D493">
        <v>1438688</v>
      </c>
      <c r="E493">
        <v>18257720</v>
      </c>
      <c r="F493">
        <v>6508408</v>
      </c>
      <c r="G493">
        <v>6519488</v>
      </c>
      <c r="H493">
        <v>8993</v>
      </c>
      <c r="I493">
        <v>25539</v>
      </c>
      <c r="J493">
        <f>projjava_matrixdeterminant[[#This Row],[runtime_end]]-projjava_matrixdeterminant[[#This Row],[runtime_start]]</f>
        <v>16819032</v>
      </c>
      <c r="K493">
        <f>projjava_matrixdeterminant[[#This Row],[native_end]]-projjava_matrixdeterminant[[#This Row],[native_start]]</f>
        <v>11080</v>
      </c>
      <c r="L493">
        <f>projjava_matrixdeterminant[[#This Row],[pss_end]]-projjava_matrixdeterminant[[#This Row],[pss_start]]</f>
        <v>16546</v>
      </c>
    </row>
    <row r="494" spans="1:12" x14ac:dyDescent="0.3">
      <c r="A494">
        <v>492</v>
      </c>
      <c r="B494">
        <v>22386</v>
      </c>
      <c r="C494">
        <v>1473</v>
      </c>
      <c r="D494">
        <v>1422168</v>
      </c>
      <c r="E494">
        <v>18765376</v>
      </c>
      <c r="F494">
        <v>6517016</v>
      </c>
      <c r="G494">
        <v>6519504</v>
      </c>
      <c r="H494">
        <v>8985</v>
      </c>
      <c r="I494">
        <v>26023</v>
      </c>
      <c r="J494">
        <f>projjava_matrixdeterminant[[#This Row],[runtime_end]]-projjava_matrixdeterminant[[#This Row],[runtime_start]]</f>
        <v>17343208</v>
      </c>
      <c r="K494">
        <f>projjava_matrixdeterminant[[#This Row],[native_end]]-projjava_matrixdeterminant[[#This Row],[native_start]]</f>
        <v>2488</v>
      </c>
      <c r="L494">
        <f>projjava_matrixdeterminant[[#This Row],[pss_end]]-projjava_matrixdeterminant[[#This Row],[pss_start]]</f>
        <v>17038</v>
      </c>
    </row>
    <row r="495" spans="1:12" x14ac:dyDescent="0.3">
      <c r="A495">
        <v>493</v>
      </c>
      <c r="B495">
        <v>22508</v>
      </c>
      <c r="C495">
        <v>1405</v>
      </c>
      <c r="D495">
        <v>1422168</v>
      </c>
      <c r="E495">
        <v>18961960</v>
      </c>
      <c r="F495">
        <v>6515240</v>
      </c>
      <c r="G495">
        <v>6517504</v>
      </c>
      <c r="H495">
        <v>8973</v>
      </c>
      <c r="I495">
        <v>26195</v>
      </c>
      <c r="J495">
        <f>projjava_matrixdeterminant[[#This Row],[runtime_end]]-projjava_matrixdeterminant[[#This Row],[runtime_start]]</f>
        <v>17539792</v>
      </c>
      <c r="K495">
        <f>projjava_matrixdeterminant[[#This Row],[native_end]]-projjava_matrixdeterminant[[#This Row],[native_start]]</f>
        <v>2264</v>
      </c>
      <c r="L495">
        <f>projjava_matrixdeterminant[[#This Row],[pss_end]]-projjava_matrixdeterminant[[#This Row],[pss_start]]</f>
        <v>17222</v>
      </c>
    </row>
    <row r="496" spans="1:12" x14ac:dyDescent="0.3">
      <c r="A496">
        <v>494</v>
      </c>
      <c r="B496">
        <v>22604</v>
      </c>
      <c r="C496">
        <v>1437</v>
      </c>
      <c r="D496">
        <v>1422168</v>
      </c>
      <c r="E496">
        <v>18716616</v>
      </c>
      <c r="F496">
        <v>6517840</v>
      </c>
      <c r="G496">
        <v>6519600</v>
      </c>
      <c r="H496">
        <v>8985</v>
      </c>
      <c r="I496">
        <v>25999</v>
      </c>
      <c r="J496">
        <f>projjava_matrixdeterminant[[#This Row],[runtime_end]]-projjava_matrixdeterminant[[#This Row],[runtime_start]]</f>
        <v>17294448</v>
      </c>
      <c r="K496">
        <f>projjava_matrixdeterminant[[#This Row],[native_end]]-projjava_matrixdeterminant[[#This Row],[native_start]]</f>
        <v>1760</v>
      </c>
      <c r="L496">
        <f>projjava_matrixdeterminant[[#This Row],[pss_end]]-projjava_matrixdeterminant[[#This Row],[pss_start]]</f>
        <v>17014</v>
      </c>
    </row>
    <row r="497" spans="1:12" x14ac:dyDescent="0.3">
      <c r="A497">
        <v>495</v>
      </c>
      <c r="B497">
        <v>22668</v>
      </c>
      <c r="C497">
        <v>1448</v>
      </c>
      <c r="D497">
        <v>1422304</v>
      </c>
      <c r="E497">
        <v>18995232</v>
      </c>
      <c r="F497">
        <v>6508520</v>
      </c>
      <c r="G497">
        <v>6519712</v>
      </c>
      <c r="H497">
        <v>8997</v>
      </c>
      <c r="I497">
        <v>26279</v>
      </c>
      <c r="J497">
        <f>projjava_matrixdeterminant[[#This Row],[runtime_end]]-projjava_matrixdeterminant[[#This Row],[runtime_start]]</f>
        <v>17572928</v>
      </c>
      <c r="K497">
        <f>projjava_matrixdeterminant[[#This Row],[native_end]]-projjava_matrixdeterminant[[#This Row],[native_start]]</f>
        <v>11192</v>
      </c>
      <c r="L497">
        <f>projjava_matrixdeterminant[[#This Row],[pss_end]]-projjava_matrixdeterminant[[#This Row],[pss_start]]</f>
        <v>17282</v>
      </c>
    </row>
    <row r="498" spans="1:12" x14ac:dyDescent="0.3">
      <c r="A498">
        <v>496</v>
      </c>
      <c r="B498">
        <v>22821</v>
      </c>
      <c r="C498">
        <v>1418</v>
      </c>
      <c r="D498">
        <v>1422168</v>
      </c>
      <c r="E498">
        <v>19387192</v>
      </c>
      <c r="F498">
        <v>6508248</v>
      </c>
      <c r="G498">
        <v>6519568</v>
      </c>
      <c r="H498">
        <v>8989</v>
      </c>
      <c r="I498">
        <v>26639</v>
      </c>
      <c r="J498">
        <f>projjava_matrixdeterminant[[#This Row],[runtime_end]]-projjava_matrixdeterminant[[#This Row],[runtime_start]]</f>
        <v>17965024</v>
      </c>
      <c r="K498">
        <f>projjava_matrixdeterminant[[#This Row],[native_end]]-projjava_matrixdeterminant[[#This Row],[native_start]]</f>
        <v>11320</v>
      </c>
      <c r="L498">
        <f>projjava_matrixdeterminant[[#This Row],[pss_end]]-projjava_matrixdeterminant[[#This Row],[pss_start]]</f>
        <v>17650</v>
      </c>
    </row>
    <row r="499" spans="1:12" x14ac:dyDescent="0.3">
      <c r="A499">
        <v>497</v>
      </c>
      <c r="B499">
        <v>22912</v>
      </c>
      <c r="C499">
        <v>1410</v>
      </c>
      <c r="D499">
        <v>1422168</v>
      </c>
      <c r="E499">
        <v>18798488</v>
      </c>
      <c r="F499">
        <v>6517440</v>
      </c>
      <c r="G499">
        <v>6519664</v>
      </c>
      <c r="H499">
        <v>8985</v>
      </c>
      <c r="I499">
        <v>26063</v>
      </c>
      <c r="J499">
        <f>projjava_matrixdeterminant[[#This Row],[runtime_end]]-projjava_matrixdeterminant[[#This Row],[runtime_start]]</f>
        <v>17376320</v>
      </c>
      <c r="K499">
        <f>projjava_matrixdeterminant[[#This Row],[native_end]]-projjava_matrixdeterminant[[#This Row],[native_start]]</f>
        <v>2224</v>
      </c>
      <c r="L499">
        <f>projjava_matrixdeterminant[[#This Row],[pss_end]]-projjava_matrixdeterminant[[#This Row],[pss_start]]</f>
        <v>17078</v>
      </c>
    </row>
    <row r="500" spans="1:12" x14ac:dyDescent="0.3">
      <c r="A500">
        <v>498</v>
      </c>
      <c r="B500">
        <v>23026</v>
      </c>
      <c r="C500">
        <v>1423</v>
      </c>
      <c r="D500">
        <v>1422304</v>
      </c>
      <c r="E500">
        <v>18061368</v>
      </c>
      <c r="F500">
        <v>6508408</v>
      </c>
      <c r="G500">
        <v>6519632</v>
      </c>
      <c r="H500">
        <v>8993</v>
      </c>
      <c r="I500">
        <v>25347</v>
      </c>
      <c r="J500">
        <f>projjava_matrixdeterminant[[#This Row],[runtime_end]]-projjava_matrixdeterminant[[#This Row],[runtime_start]]</f>
        <v>16639064</v>
      </c>
      <c r="K500">
        <f>projjava_matrixdeterminant[[#This Row],[native_end]]-projjava_matrixdeterminant[[#This Row],[native_start]]</f>
        <v>11224</v>
      </c>
      <c r="L500">
        <f>projjava_matrixdeterminant[[#This Row],[pss_end]]-projjava_matrixdeterminant[[#This Row],[pss_start]]</f>
        <v>16354</v>
      </c>
    </row>
    <row r="501" spans="1:12" x14ac:dyDescent="0.3">
      <c r="A501">
        <v>499</v>
      </c>
      <c r="B501">
        <v>23077</v>
      </c>
      <c r="C501">
        <v>1410</v>
      </c>
      <c r="D501">
        <v>1422304</v>
      </c>
      <c r="E501">
        <v>18585544</v>
      </c>
      <c r="F501">
        <v>6517600</v>
      </c>
      <c r="G501">
        <v>6519616</v>
      </c>
      <c r="H501">
        <v>9001</v>
      </c>
      <c r="I501">
        <v>25875</v>
      </c>
      <c r="J501">
        <f>projjava_matrixdeterminant[[#This Row],[runtime_end]]-projjava_matrixdeterminant[[#This Row],[runtime_start]]</f>
        <v>17163240</v>
      </c>
      <c r="K501">
        <f>projjava_matrixdeterminant[[#This Row],[native_end]]-projjava_matrixdeterminant[[#This Row],[native_start]]</f>
        <v>2016</v>
      </c>
      <c r="L501">
        <f>projjava_matrixdeterminant[[#This Row],[pss_end]]-projjava_matrixdeterminant[[#This Row],[pss_start]]</f>
        <v>16874</v>
      </c>
    </row>
    <row r="502" spans="1:12" x14ac:dyDescent="0.3">
      <c r="A502">
        <v>500</v>
      </c>
      <c r="B502">
        <v>23193</v>
      </c>
      <c r="C502">
        <v>1461</v>
      </c>
      <c r="D502">
        <v>1421976</v>
      </c>
      <c r="E502">
        <v>18159392</v>
      </c>
      <c r="F502">
        <v>6508248</v>
      </c>
      <c r="G502">
        <v>6519536</v>
      </c>
      <c r="H502">
        <v>8951</v>
      </c>
      <c r="I502">
        <v>25457</v>
      </c>
      <c r="J502">
        <f>projjava_matrixdeterminant[[#This Row],[runtime_end]]-projjava_matrixdeterminant[[#This Row],[runtime_start]]</f>
        <v>16737416</v>
      </c>
      <c r="K502">
        <f>projjava_matrixdeterminant[[#This Row],[native_end]]-projjava_matrixdeterminant[[#This Row],[native_start]]</f>
        <v>11288</v>
      </c>
      <c r="L502">
        <f>projjava_matrixdeterminant[[#This Row],[pss_end]]-projjava_matrixdeterminant[[#This Row],[pss_start]]</f>
        <v>16506</v>
      </c>
    </row>
    <row r="503" spans="1:12" x14ac:dyDescent="0.3">
      <c r="A503">
        <v>501</v>
      </c>
      <c r="B503">
        <v>23328</v>
      </c>
      <c r="C503">
        <v>1398</v>
      </c>
      <c r="D503">
        <v>1422200</v>
      </c>
      <c r="E503">
        <v>18880528</v>
      </c>
      <c r="F503">
        <v>6508544</v>
      </c>
      <c r="G503">
        <v>6519472</v>
      </c>
      <c r="H503">
        <v>8929</v>
      </c>
      <c r="I503">
        <v>26133</v>
      </c>
      <c r="J503">
        <f>projjava_matrixdeterminant[[#This Row],[runtime_end]]-projjava_matrixdeterminant[[#This Row],[runtime_start]]</f>
        <v>17458328</v>
      </c>
      <c r="K503">
        <f>projjava_matrixdeterminant[[#This Row],[native_end]]-projjava_matrixdeterminant[[#This Row],[native_start]]</f>
        <v>10928</v>
      </c>
      <c r="L503">
        <f>projjava_matrixdeterminant[[#This Row],[pss_end]]-projjava_matrixdeterminant[[#This Row],[pss_start]]</f>
        <v>17204</v>
      </c>
    </row>
    <row r="504" spans="1:12" x14ac:dyDescent="0.3">
      <c r="A504">
        <v>502</v>
      </c>
      <c r="B504">
        <v>23392</v>
      </c>
      <c r="C504">
        <v>1461</v>
      </c>
      <c r="D504">
        <v>1422392</v>
      </c>
      <c r="E504">
        <v>18569224</v>
      </c>
      <c r="F504">
        <v>6509320</v>
      </c>
      <c r="G504">
        <v>6520144</v>
      </c>
      <c r="H504">
        <v>8939</v>
      </c>
      <c r="I504">
        <v>25841</v>
      </c>
      <c r="J504">
        <f>projjava_matrixdeterminant[[#This Row],[runtime_end]]-projjava_matrixdeterminant[[#This Row],[runtime_start]]</f>
        <v>17146832</v>
      </c>
      <c r="K504">
        <f>projjava_matrixdeterminant[[#This Row],[native_end]]-projjava_matrixdeterminant[[#This Row],[native_start]]</f>
        <v>10824</v>
      </c>
      <c r="L504">
        <f>projjava_matrixdeterminant[[#This Row],[pss_end]]-projjava_matrixdeterminant[[#This Row],[pss_start]]</f>
        <v>16902</v>
      </c>
    </row>
    <row r="505" spans="1:12" x14ac:dyDescent="0.3">
      <c r="A505">
        <v>503</v>
      </c>
      <c r="B505">
        <v>23532</v>
      </c>
      <c r="C505">
        <v>1394</v>
      </c>
      <c r="D505">
        <v>1422168</v>
      </c>
      <c r="E505">
        <v>19142464</v>
      </c>
      <c r="F505">
        <v>6507944</v>
      </c>
      <c r="G505">
        <v>6519216</v>
      </c>
      <c r="H505">
        <v>8810</v>
      </c>
      <c r="I505">
        <v>26302</v>
      </c>
      <c r="J505">
        <f>projjava_matrixdeterminant[[#This Row],[runtime_end]]-projjava_matrixdeterminant[[#This Row],[runtime_start]]</f>
        <v>17720296</v>
      </c>
      <c r="K505">
        <f>projjava_matrixdeterminant[[#This Row],[native_end]]-projjava_matrixdeterminant[[#This Row],[native_start]]</f>
        <v>11272</v>
      </c>
      <c r="L505">
        <f>projjava_matrixdeterminant[[#This Row],[pss_end]]-projjava_matrixdeterminant[[#This Row],[pss_start]]</f>
        <v>17492</v>
      </c>
    </row>
    <row r="506" spans="1:12" x14ac:dyDescent="0.3">
      <c r="A506">
        <v>504</v>
      </c>
      <c r="B506">
        <v>23629</v>
      </c>
      <c r="C506">
        <v>1458</v>
      </c>
      <c r="D506">
        <v>1438552</v>
      </c>
      <c r="E506">
        <v>18781960</v>
      </c>
      <c r="F506">
        <v>6507800</v>
      </c>
      <c r="G506">
        <v>6519232</v>
      </c>
      <c r="H506">
        <v>8810</v>
      </c>
      <c r="I506">
        <v>25970</v>
      </c>
      <c r="J506">
        <f>projjava_matrixdeterminant[[#This Row],[runtime_end]]-projjava_matrixdeterminant[[#This Row],[runtime_start]]</f>
        <v>17343408</v>
      </c>
      <c r="K506">
        <f>projjava_matrixdeterminant[[#This Row],[native_end]]-projjava_matrixdeterminant[[#This Row],[native_start]]</f>
        <v>11432</v>
      </c>
      <c r="L506">
        <f>projjava_matrixdeterminant[[#This Row],[pss_end]]-projjava_matrixdeterminant[[#This Row],[pss_start]]</f>
        <v>17160</v>
      </c>
    </row>
    <row r="507" spans="1:12" x14ac:dyDescent="0.3">
      <c r="A507">
        <v>505</v>
      </c>
      <c r="B507">
        <v>23769</v>
      </c>
      <c r="C507">
        <v>1411</v>
      </c>
      <c r="D507">
        <v>1422168</v>
      </c>
      <c r="E507">
        <v>18208072</v>
      </c>
      <c r="F507">
        <v>6508784</v>
      </c>
      <c r="G507">
        <v>6520232</v>
      </c>
      <c r="H507">
        <v>8812</v>
      </c>
      <c r="I507">
        <v>25404</v>
      </c>
      <c r="J507">
        <f>projjava_matrixdeterminant[[#This Row],[runtime_end]]-projjava_matrixdeterminant[[#This Row],[runtime_start]]</f>
        <v>16785904</v>
      </c>
      <c r="K507">
        <f>projjava_matrixdeterminant[[#This Row],[native_end]]-projjava_matrixdeterminant[[#This Row],[native_start]]</f>
        <v>11448</v>
      </c>
      <c r="L507">
        <f>projjava_matrixdeterminant[[#This Row],[pss_end]]-projjava_matrixdeterminant[[#This Row],[pss_start]]</f>
        <v>16592</v>
      </c>
    </row>
    <row r="508" spans="1:12" x14ac:dyDescent="0.3">
      <c r="A508">
        <v>506</v>
      </c>
      <c r="B508">
        <v>23899</v>
      </c>
      <c r="C508">
        <v>1451</v>
      </c>
      <c r="D508">
        <v>1422168</v>
      </c>
      <c r="E508">
        <v>18323376</v>
      </c>
      <c r="F508">
        <v>6507800</v>
      </c>
      <c r="G508">
        <v>6519568</v>
      </c>
      <c r="H508">
        <v>8806</v>
      </c>
      <c r="I508">
        <v>25502</v>
      </c>
      <c r="J508">
        <f>projjava_matrixdeterminant[[#This Row],[runtime_end]]-projjava_matrixdeterminant[[#This Row],[runtime_start]]</f>
        <v>16901208</v>
      </c>
      <c r="K508">
        <f>projjava_matrixdeterminant[[#This Row],[native_end]]-projjava_matrixdeterminant[[#This Row],[native_start]]</f>
        <v>11768</v>
      </c>
      <c r="L508">
        <f>projjava_matrixdeterminant[[#This Row],[pss_end]]-projjava_matrixdeterminant[[#This Row],[pss_start]]</f>
        <v>16696</v>
      </c>
    </row>
    <row r="509" spans="1:12" x14ac:dyDescent="0.3">
      <c r="A509">
        <v>507</v>
      </c>
      <c r="B509">
        <v>24042</v>
      </c>
      <c r="C509">
        <v>1418</v>
      </c>
      <c r="D509">
        <v>1422168</v>
      </c>
      <c r="E509">
        <v>18847552</v>
      </c>
      <c r="F509">
        <v>6507800</v>
      </c>
      <c r="G509">
        <v>6519280</v>
      </c>
      <c r="H509">
        <v>8808</v>
      </c>
      <c r="I509">
        <v>26012</v>
      </c>
      <c r="J509">
        <f>projjava_matrixdeterminant[[#This Row],[runtime_end]]-projjava_matrixdeterminant[[#This Row],[runtime_start]]</f>
        <v>17425384</v>
      </c>
      <c r="K509">
        <f>projjava_matrixdeterminant[[#This Row],[native_end]]-projjava_matrixdeterminant[[#This Row],[native_start]]</f>
        <v>11480</v>
      </c>
      <c r="L509">
        <f>projjava_matrixdeterminant[[#This Row],[pss_end]]-projjava_matrixdeterminant[[#This Row],[pss_start]]</f>
        <v>17204</v>
      </c>
    </row>
    <row r="510" spans="1:12" x14ac:dyDescent="0.3">
      <c r="A510">
        <v>508</v>
      </c>
      <c r="B510">
        <v>24202</v>
      </c>
      <c r="C510">
        <v>1400</v>
      </c>
      <c r="D510">
        <v>1422304</v>
      </c>
      <c r="E510">
        <v>19027800</v>
      </c>
      <c r="F510">
        <v>6507992</v>
      </c>
      <c r="G510">
        <v>6519664</v>
      </c>
      <c r="H510">
        <v>8814</v>
      </c>
      <c r="I510">
        <v>26194</v>
      </c>
      <c r="J510">
        <f>projjava_matrixdeterminant[[#This Row],[runtime_end]]-projjava_matrixdeterminant[[#This Row],[runtime_start]]</f>
        <v>17605496</v>
      </c>
      <c r="K510">
        <f>projjava_matrixdeterminant[[#This Row],[native_end]]-projjava_matrixdeterminant[[#This Row],[native_start]]</f>
        <v>11672</v>
      </c>
      <c r="L510">
        <f>projjava_matrixdeterminant[[#This Row],[pss_end]]-projjava_matrixdeterminant[[#This Row],[pss_start]]</f>
        <v>17380</v>
      </c>
    </row>
    <row r="511" spans="1:12" x14ac:dyDescent="0.3">
      <c r="A511">
        <v>509</v>
      </c>
      <c r="B511">
        <v>24357</v>
      </c>
      <c r="C511">
        <v>1437</v>
      </c>
      <c r="D511">
        <v>1422168</v>
      </c>
      <c r="E511">
        <v>18536024</v>
      </c>
      <c r="F511">
        <v>6507800</v>
      </c>
      <c r="G511">
        <v>6519216</v>
      </c>
      <c r="H511">
        <v>8814</v>
      </c>
      <c r="I511">
        <v>25706</v>
      </c>
      <c r="J511">
        <f>projjava_matrixdeterminant[[#This Row],[runtime_end]]-projjava_matrixdeterminant[[#This Row],[runtime_start]]</f>
        <v>17113856</v>
      </c>
      <c r="K511">
        <f>projjava_matrixdeterminant[[#This Row],[native_end]]-projjava_matrixdeterminant[[#This Row],[native_start]]</f>
        <v>11416</v>
      </c>
      <c r="L511">
        <f>projjava_matrixdeterminant[[#This Row],[pss_end]]-projjava_matrixdeterminant[[#This Row],[pss_start]]</f>
        <v>16892</v>
      </c>
    </row>
    <row r="512" spans="1:12" x14ac:dyDescent="0.3">
      <c r="A512">
        <v>510</v>
      </c>
      <c r="B512">
        <v>24498</v>
      </c>
      <c r="C512">
        <v>1395</v>
      </c>
      <c r="D512">
        <v>1438640</v>
      </c>
      <c r="E512">
        <v>18503600</v>
      </c>
      <c r="F512">
        <v>6505408</v>
      </c>
      <c r="G512">
        <v>6516376</v>
      </c>
      <c r="H512">
        <v>8790</v>
      </c>
      <c r="I512">
        <v>25670</v>
      </c>
      <c r="J512">
        <f>projjava_matrixdeterminant[[#This Row],[runtime_end]]-projjava_matrixdeterminant[[#This Row],[runtime_start]]</f>
        <v>17064960</v>
      </c>
      <c r="K512">
        <f>projjava_matrixdeterminant[[#This Row],[native_end]]-projjava_matrixdeterminant[[#This Row],[native_start]]</f>
        <v>10968</v>
      </c>
      <c r="L512">
        <f>projjava_matrixdeterminant[[#This Row],[pss_end]]-projjava_matrixdeterminant[[#This Row],[pss_start]]</f>
        <v>16880</v>
      </c>
    </row>
    <row r="513" spans="1:12" x14ac:dyDescent="0.3">
      <c r="A513">
        <v>511</v>
      </c>
      <c r="B513">
        <v>24655</v>
      </c>
      <c r="C513">
        <v>1396</v>
      </c>
      <c r="D513">
        <v>1422168</v>
      </c>
      <c r="E513">
        <v>19420992</v>
      </c>
      <c r="F513">
        <v>6507800</v>
      </c>
      <c r="G513">
        <v>6519488</v>
      </c>
      <c r="H513">
        <v>8810</v>
      </c>
      <c r="I513">
        <v>26570</v>
      </c>
      <c r="J513">
        <f>projjava_matrixdeterminant[[#This Row],[runtime_end]]-projjava_matrixdeterminant[[#This Row],[runtime_start]]</f>
        <v>17998824</v>
      </c>
      <c r="K513">
        <f>projjava_matrixdeterminant[[#This Row],[native_end]]-projjava_matrixdeterminant[[#This Row],[native_start]]</f>
        <v>11688</v>
      </c>
      <c r="L513">
        <f>projjava_matrixdeterminant[[#This Row],[pss_end]]-projjava_matrixdeterminant[[#This Row],[pss_start]]</f>
        <v>17760</v>
      </c>
    </row>
    <row r="514" spans="1:12" x14ac:dyDescent="0.3">
      <c r="A514">
        <v>512</v>
      </c>
      <c r="B514">
        <v>24807</v>
      </c>
      <c r="C514">
        <v>1409</v>
      </c>
      <c r="D514">
        <v>1422168</v>
      </c>
      <c r="E514">
        <v>18782232</v>
      </c>
      <c r="F514">
        <v>6507800</v>
      </c>
      <c r="G514">
        <v>6522344</v>
      </c>
      <c r="H514">
        <v>8810</v>
      </c>
      <c r="I514">
        <v>25976</v>
      </c>
      <c r="J514">
        <f>projjava_matrixdeterminant[[#This Row],[runtime_end]]-projjava_matrixdeterminant[[#This Row],[runtime_start]]</f>
        <v>17360064</v>
      </c>
      <c r="K514">
        <f>projjava_matrixdeterminant[[#This Row],[native_end]]-projjava_matrixdeterminant[[#This Row],[native_start]]</f>
        <v>14544</v>
      </c>
      <c r="L514">
        <f>projjava_matrixdeterminant[[#This Row],[pss_end]]-projjava_matrixdeterminant[[#This Row],[pss_start]]</f>
        <v>17166</v>
      </c>
    </row>
    <row r="515" spans="1:12" x14ac:dyDescent="0.3">
      <c r="A515">
        <v>513</v>
      </c>
      <c r="B515">
        <v>24980</v>
      </c>
      <c r="C515">
        <v>1395</v>
      </c>
      <c r="D515">
        <v>1422392</v>
      </c>
      <c r="E515">
        <v>18307144</v>
      </c>
      <c r="F515">
        <v>6507088</v>
      </c>
      <c r="G515">
        <v>6518248</v>
      </c>
      <c r="H515">
        <v>8813</v>
      </c>
      <c r="I515">
        <v>25490</v>
      </c>
      <c r="J515">
        <f>projjava_matrixdeterminant[[#This Row],[runtime_end]]-projjava_matrixdeterminant[[#This Row],[runtime_start]]</f>
        <v>16884752</v>
      </c>
      <c r="K515">
        <f>projjava_matrixdeterminant[[#This Row],[native_end]]-projjava_matrixdeterminant[[#This Row],[native_start]]</f>
        <v>11160</v>
      </c>
      <c r="L515">
        <f>projjava_matrixdeterminant[[#This Row],[pss_end]]-projjava_matrixdeterminant[[#This Row],[pss_start]]</f>
        <v>16677</v>
      </c>
    </row>
    <row r="516" spans="1:12" x14ac:dyDescent="0.3">
      <c r="A516">
        <v>514</v>
      </c>
      <c r="B516">
        <v>25042</v>
      </c>
      <c r="C516">
        <v>1452</v>
      </c>
      <c r="D516">
        <v>1422168</v>
      </c>
      <c r="E516">
        <v>18044600</v>
      </c>
      <c r="F516">
        <v>6507832</v>
      </c>
      <c r="G516">
        <v>6519664</v>
      </c>
      <c r="H516">
        <v>8814</v>
      </c>
      <c r="I516">
        <v>25242</v>
      </c>
      <c r="J516">
        <f>projjava_matrixdeterminant[[#This Row],[runtime_end]]-projjava_matrixdeterminant[[#This Row],[runtime_start]]</f>
        <v>16622432</v>
      </c>
      <c r="K516">
        <f>projjava_matrixdeterminant[[#This Row],[native_end]]-projjava_matrixdeterminant[[#This Row],[native_start]]</f>
        <v>11832</v>
      </c>
      <c r="L516">
        <f>projjava_matrixdeterminant[[#This Row],[pss_end]]-projjava_matrixdeterminant[[#This Row],[pss_start]]</f>
        <v>16428</v>
      </c>
    </row>
    <row r="517" spans="1:12" x14ac:dyDescent="0.3">
      <c r="A517">
        <v>515</v>
      </c>
      <c r="B517">
        <v>25173</v>
      </c>
      <c r="C517">
        <v>1471</v>
      </c>
      <c r="D517">
        <v>1422168</v>
      </c>
      <c r="E517">
        <v>18241064</v>
      </c>
      <c r="F517">
        <v>6507912</v>
      </c>
      <c r="G517">
        <v>6519280</v>
      </c>
      <c r="H517">
        <v>8810</v>
      </c>
      <c r="I517">
        <v>25434</v>
      </c>
      <c r="J517">
        <f>projjava_matrixdeterminant[[#This Row],[runtime_end]]-projjava_matrixdeterminant[[#This Row],[runtime_start]]</f>
        <v>16818896</v>
      </c>
      <c r="K517">
        <f>projjava_matrixdeterminant[[#This Row],[native_end]]-projjava_matrixdeterminant[[#This Row],[native_start]]</f>
        <v>11368</v>
      </c>
      <c r="L517">
        <f>projjava_matrixdeterminant[[#This Row],[pss_end]]-projjava_matrixdeterminant[[#This Row],[pss_start]]</f>
        <v>16624</v>
      </c>
    </row>
    <row r="518" spans="1:12" x14ac:dyDescent="0.3">
      <c r="A518">
        <v>516</v>
      </c>
      <c r="B518">
        <v>25308</v>
      </c>
      <c r="C518">
        <v>1450</v>
      </c>
      <c r="D518">
        <v>1422168</v>
      </c>
      <c r="E518">
        <v>18486680</v>
      </c>
      <c r="F518">
        <v>6507832</v>
      </c>
      <c r="G518">
        <v>6519216</v>
      </c>
      <c r="H518">
        <v>8805</v>
      </c>
      <c r="I518">
        <v>25661</v>
      </c>
      <c r="J518">
        <f>projjava_matrixdeterminant[[#This Row],[runtime_end]]-projjava_matrixdeterminant[[#This Row],[runtime_start]]</f>
        <v>17064512</v>
      </c>
      <c r="K518">
        <f>projjava_matrixdeterminant[[#This Row],[native_end]]-projjava_matrixdeterminant[[#This Row],[native_start]]</f>
        <v>11384</v>
      </c>
      <c r="L518">
        <f>projjava_matrixdeterminant[[#This Row],[pss_end]]-projjava_matrixdeterminant[[#This Row],[pss_start]]</f>
        <v>16856</v>
      </c>
    </row>
    <row r="519" spans="1:12" x14ac:dyDescent="0.3">
      <c r="A519">
        <v>517</v>
      </c>
      <c r="B519">
        <v>25436</v>
      </c>
      <c r="C519">
        <v>1416</v>
      </c>
      <c r="D519">
        <v>1438688</v>
      </c>
      <c r="E519">
        <v>18814640</v>
      </c>
      <c r="F519">
        <v>6507992</v>
      </c>
      <c r="G519">
        <v>6519632</v>
      </c>
      <c r="H519">
        <v>8823</v>
      </c>
      <c r="I519">
        <v>25999</v>
      </c>
      <c r="J519">
        <f>projjava_matrixdeterminant[[#This Row],[runtime_end]]-projjava_matrixdeterminant[[#This Row],[runtime_start]]</f>
        <v>17375952</v>
      </c>
      <c r="K519">
        <f>projjava_matrixdeterminant[[#This Row],[native_end]]-projjava_matrixdeterminant[[#This Row],[native_start]]</f>
        <v>11640</v>
      </c>
      <c r="L519">
        <f>projjava_matrixdeterminant[[#This Row],[pss_end]]-projjava_matrixdeterminant[[#This Row],[pss_start]]</f>
        <v>17176</v>
      </c>
    </row>
    <row r="520" spans="1:12" x14ac:dyDescent="0.3">
      <c r="A520">
        <v>518</v>
      </c>
      <c r="B520">
        <v>25575</v>
      </c>
      <c r="C520">
        <v>1417</v>
      </c>
      <c r="D520">
        <v>1438688</v>
      </c>
      <c r="E520">
        <v>18994888</v>
      </c>
      <c r="F520">
        <v>6507960</v>
      </c>
      <c r="G520">
        <v>6519440</v>
      </c>
      <c r="H520">
        <v>8817</v>
      </c>
      <c r="I520">
        <v>26173</v>
      </c>
      <c r="J520">
        <f>projjava_matrixdeterminant[[#This Row],[runtime_end]]-projjava_matrixdeterminant[[#This Row],[runtime_start]]</f>
        <v>17556200</v>
      </c>
      <c r="K520">
        <f>projjava_matrixdeterminant[[#This Row],[native_end]]-projjava_matrixdeterminant[[#This Row],[native_start]]</f>
        <v>11480</v>
      </c>
      <c r="L520">
        <f>projjava_matrixdeterminant[[#This Row],[pss_end]]-projjava_matrixdeterminant[[#This Row],[pss_start]]</f>
        <v>17356</v>
      </c>
    </row>
    <row r="521" spans="1:12" x14ac:dyDescent="0.3">
      <c r="A521">
        <v>519</v>
      </c>
      <c r="B521">
        <v>25711</v>
      </c>
      <c r="C521">
        <v>1446</v>
      </c>
      <c r="D521">
        <v>1422168</v>
      </c>
      <c r="E521">
        <v>18339512</v>
      </c>
      <c r="F521">
        <v>6507832</v>
      </c>
      <c r="G521">
        <v>6519216</v>
      </c>
      <c r="H521">
        <v>8813</v>
      </c>
      <c r="I521">
        <v>25525</v>
      </c>
      <c r="J521">
        <f>projjava_matrixdeterminant[[#This Row],[runtime_end]]-projjava_matrixdeterminant[[#This Row],[runtime_start]]</f>
        <v>16917344</v>
      </c>
      <c r="K521">
        <f>projjava_matrixdeterminant[[#This Row],[native_end]]-projjava_matrixdeterminant[[#This Row],[native_start]]</f>
        <v>11384</v>
      </c>
      <c r="L521">
        <f>projjava_matrixdeterminant[[#This Row],[pss_end]]-projjava_matrixdeterminant[[#This Row],[pss_start]]</f>
        <v>16712</v>
      </c>
    </row>
    <row r="522" spans="1:12" x14ac:dyDescent="0.3">
      <c r="A522">
        <v>520</v>
      </c>
      <c r="B522">
        <v>25838</v>
      </c>
      <c r="C522">
        <v>1450</v>
      </c>
      <c r="D522">
        <v>1422168</v>
      </c>
      <c r="E522">
        <v>18797976</v>
      </c>
      <c r="F522">
        <v>6513848</v>
      </c>
      <c r="G522">
        <v>6519280</v>
      </c>
      <c r="H522">
        <v>8815</v>
      </c>
      <c r="I522">
        <v>25977</v>
      </c>
      <c r="J522">
        <f>projjava_matrixdeterminant[[#This Row],[runtime_end]]-projjava_matrixdeterminant[[#This Row],[runtime_start]]</f>
        <v>17375808</v>
      </c>
      <c r="K522">
        <f>projjava_matrixdeterminant[[#This Row],[native_end]]-projjava_matrixdeterminant[[#This Row],[native_start]]</f>
        <v>5432</v>
      </c>
      <c r="L522">
        <f>projjava_matrixdeterminant[[#This Row],[pss_end]]-projjava_matrixdeterminant[[#This Row],[pss_start]]</f>
        <v>17162</v>
      </c>
    </row>
    <row r="523" spans="1:12" x14ac:dyDescent="0.3">
      <c r="A523">
        <v>521</v>
      </c>
      <c r="B523">
        <v>25982</v>
      </c>
      <c r="C523">
        <v>1386</v>
      </c>
      <c r="D523">
        <v>1422304</v>
      </c>
      <c r="E523">
        <v>19339184</v>
      </c>
      <c r="F523">
        <v>6507992</v>
      </c>
      <c r="G523">
        <v>6519376</v>
      </c>
      <c r="H523">
        <v>8823</v>
      </c>
      <c r="I523">
        <v>26517</v>
      </c>
      <c r="J523">
        <f>projjava_matrixdeterminant[[#This Row],[runtime_end]]-projjava_matrixdeterminant[[#This Row],[runtime_start]]</f>
        <v>17916880</v>
      </c>
      <c r="K523">
        <f>projjava_matrixdeterminant[[#This Row],[native_end]]-projjava_matrixdeterminant[[#This Row],[native_start]]</f>
        <v>11384</v>
      </c>
      <c r="L523">
        <f>projjava_matrixdeterminant[[#This Row],[pss_end]]-projjava_matrixdeterminant[[#This Row],[pss_start]]</f>
        <v>17694</v>
      </c>
    </row>
    <row r="524" spans="1:12" x14ac:dyDescent="0.3">
      <c r="A524">
        <v>522</v>
      </c>
      <c r="B524">
        <v>26142</v>
      </c>
      <c r="C524">
        <v>1439</v>
      </c>
      <c r="D524">
        <v>1438552</v>
      </c>
      <c r="E524">
        <v>18552664</v>
      </c>
      <c r="F524">
        <v>6507832</v>
      </c>
      <c r="G524">
        <v>6519344</v>
      </c>
      <c r="H524">
        <v>8815</v>
      </c>
      <c r="I524">
        <v>25733</v>
      </c>
      <c r="J524">
        <f>projjava_matrixdeterminant[[#This Row],[runtime_end]]-projjava_matrixdeterminant[[#This Row],[runtime_start]]</f>
        <v>17114112</v>
      </c>
      <c r="K524">
        <f>projjava_matrixdeterminant[[#This Row],[native_end]]-projjava_matrixdeterminant[[#This Row],[native_start]]</f>
        <v>11512</v>
      </c>
      <c r="L524">
        <f>projjava_matrixdeterminant[[#This Row],[pss_end]]-projjava_matrixdeterminant[[#This Row],[pss_start]]</f>
        <v>16918</v>
      </c>
    </row>
    <row r="525" spans="1:12" x14ac:dyDescent="0.3">
      <c r="A525">
        <v>523</v>
      </c>
      <c r="B525">
        <v>26311</v>
      </c>
      <c r="C525">
        <v>1411</v>
      </c>
      <c r="D525">
        <v>1422304</v>
      </c>
      <c r="E525">
        <v>18503736</v>
      </c>
      <c r="F525">
        <v>6508976</v>
      </c>
      <c r="G525">
        <v>6520840</v>
      </c>
      <c r="H525">
        <v>8825</v>
      </c>
      <c r="I525">
        <v>25699</v>
      </c>
      <c r="J525">
        <f>projjava_matrixdeterminant[[#This Row],[runtime_end]]-projjava_matrixdeterminant[[#This Row],[runtime_start]]</f>
        <v>17081432</v>
      </c>
      <c r="K525">
        <f>projjava_matrixdeterminant[[#This Row],[native_end]]-projjava_matrixdeterminant[[#This Row],[native_start]]</f>
        <v>11864</v>
      </c>
      <c r="L525">
        <f>projjava_matrixdeterminant[[#This Row],[pss_end]]-projjava_matrixdeterminant[[#This Row],[pss_start]]</f>
        <v>16874</v>
      </c>
    </row>
    <row r="526" spans="1:12" x14ac:dyDescent="0.3">
      <c r="A526">
        <v>524</v>
      </c>
      <c r="B526">
        <v>26472</v>
      </c>
      <c r="C526">
        <v>1436</v>
      </c>
      <c r="D526">
        <v>1438552</v>
      </c>
      <c r="E526">
        <v>19224408</v>
      </c>
      <c r="F526">
        <v>6507832</v>
      </c>
      <c r="G526">
        <v>6519072</v>
      </c>
      <c r="H526">
        <v>8815</v>
      </c>
      <c r="I526">
        <v>26389</v>
      </c>
      <c r="J526">
        <f>projjava_matrixdeterminant[[#This Row],[runtime_end]]-projjava_matrixdeterminant[[#This Row],[runtime_start]]</f>
        <v>17785856</v>
      </c>
      <c r="K526">
        <f>projjava_matrixdeterminant[[#This Row],[native_end]]-projjava_matrixdeterminant[[#This Row],[native_start]]</f>
        <v>11240</v>
      </c>
      <c r="L526">
        <f>projjava_matrixdeterminant[[#This Row],[pss_end]]-projjava_matrixdeterminant[[#This Row],[pss_start]]</f>
        <v>17574</v>
      </c>
    </row>
    <row r="527" spans="1:12" x14ac:dyDescent="0.3">
      <c r="A527">
        <v>525</v>
      </c>
      <c r="B527">
        <v>26625</v>
      </c>
      <c r="C527">
        <v>1437</v>
      </c>
      <c r="D527">
        <v>1422304</v>
      </c>
      <c r="E527">
        <v>19682408</v>
      </c>
      <c r="F527">
        <v>6507992</v>
      </c>
      <c r="G527">
        <v>6519392</v>
      </c>
      <c r="H527">
        <v>8827</v>
      </c>
      <c r="I527">
        <v>26845</v>
      </c>
      <c r="J527">
        <f>projjava_matrixdeterminant[[#This Row],[runtime_end]]-projjava_matrixdeterminant[[#This Row],[runtime_start]]</f>
        <v>18260104</v>
      </c>
      <c r="K527">
        <f>projjava_matrixdeterminant[[#This Row],[native_end]]-projjava_matrixdeterminant[[#This Row],[native_start]]</f>
        <v>11400</v>
      </c>
      <c r="L527">
        <f>projjava_matrixdeterminant[[#This Row],[pss_end]]-projjava_matrixdeterminant[[#This Row],[pss_start]]</f>
        <v>18018</v>
      </c>
    </row>
    <row r="528" spans="1:12" x14ac:dyDescent="0.3">
      <c r="A528">
        <v>526</v>
      </c>
      <c r="B528">
        <v>26823</v>
      </c>
      <c r="C528">
        <v>1407</v>
      </c>
      <c r="D528">
        <v>1422168</v>
      </c>
      <c r="E528">
        <v>18814648</v>
      </c>
      <c r="F528">
        <v>6506344</v>
      </c>
      <c r="G528">
        <v>6517568</v>
      </c>
      <c r="H528">
        <v>8805</v>
      </c>
      <c r="I528">
        <v>25985</v>
      </c>
      <c r="J528">
        <f>projjava_matrixdeterminant[[#This Row],[runtime_end]]-projjava_matrixdeterminant[[#This Row],[runtime_start]]</f>
        <v>17392480</v>
      </c>
      <c r="K528">
        <f>projjava_matrixdeterminant[[#This Row],[native_end]]-projjava_matrixdeterminant[[#This Row],[native_start]]</f>
        <v>11224</v>
      </c>
      <c r="L528">
        <f>projjava_matrixdeterminant[[#This Row],[pss_end]]-projjava_matrixdeterminant[[#This Row],[pss_start]]</f>
        <v>17180</v>
      </c>
    </row>
    <row r="529" spans="1:12" x14ac:dyDescent="0.3">
      <c r="A529">
        <v>527</v>
      </c>
      <c r="B529">
        <v>26993</v>
      </c>
      <c r="C529">
        <v>1451</v>
      </c>
      <c r="D529">
        <v>1422168</v>
      </c>
      <c r="E529">
        <v>18830888</v>
      </c>
      <c r="F529">
        <v>6506960</v>
      </c>
      <c r="G529">
        <v>6518312</v>
      </c>
      <c r="H529">
        <v>8813</v>
      </c>
      <c r="I529">
        <v>26011</v>
      </c>
      <c r="J529">
        <f>projjava_matrixdeterminant[[#This Row],[runtime_end]]-projjava_matrixdeterminant[[#This Row],[runtime_start]]</f>
        <v>17408720</v>
      </c>
      <c r="K529">
        <f>projjava_matrixdeterminant[[#This Row],[native_end]]-projjava_matrixdeterminant[[#This Row],[native_start]]</f>
        <v>11352</v>
      </c>
      <c r="L529">
        <f>projjava_matrixdeterminant[[#This Row],[pss_end]]-projjava_matrixdeterminant[[#This Row],[pss_start]]</f>
        <v>17198</v>
      </c>
    </row>
    <row r="530" spans="1:12" x14ac:dyDescent="0.3">
      <c r="A530">
        <v>528</v>
      </c>
      <c r="B530">
        <v>27135</v>
      </c>
      <c r="C530">
        <v>1418</v>
      </c>
      <c r="D530">
        <v>1422168</v>
      </c>
      <c r="E530">
        <v>18798120</v>
      </c>
      <c r="F530">
        <v>6516632</v>
      </c>
      <c r="G530">
        <v>6519728</v>
      </c>
      <c r="H530">
        <v>8819</v>
      </c>
      <c r="I530">
        <v>25981</v>
      </c>
      <c r="J530">
        <f>projjava_matrixdeterminant[[#This Row],[runtime_end]]-projjava_matrixdeterminant[[#This Row],[runtime_start]]</f>
        <v>17375952</v>
      </c>
      <c r="K530">
        <f>projjava_matrixdeterminant[[#This Row],[native_end]]-projjava_matrixdeterminant[[#This Row],[native_start]]</f>
        <v>3096</v>
      </c>
      <c r="L530">
        <f>projjava_matrixdeterminant[[#This Row],[pss_end]]-projjava_matrixdeterminant[[#This Row],[pss_start]]</f>
        <v>17162</v>
      </c>
    </row>
    <row r="531" spans="1:12" x14ac:dyDescent="0.3">
      <c r="A531">
        <v>529</v>
      </c>
      <c r="B531">
        <v>27266</v>
      </c>
      <c r="C531">
        <v>1443</v>
      </c>
      <c r="D531">
        <v>1422168</v>
      </c>
      <c r="E531">
        <v>20944752</v>
      </c>
      <c r="F531">
        <v>6507864</v>
      </c>
      <c r="G531">
        <v>6519504</v>
      </c>
      <c r="H531">
        <v>8819</v>
      </c>
      <c r="I531">
        <v>28085</v>
      </c>
      <c r="J531">
        <f>projjava_matrixdeterminant[[#This Row],[runtime_end]]-projjava_matrixdeterminant[[#This Row],[runtime_start]]</f>
        <v>19522584</v>
      </c>
      <c r="K531">
        <f>projjava_matrixdeterminant[[#This Row],[native_end]]-projjava_matrixdeterminant[[#This Row],[native_start]]</f>
        <v>11640</v>
      </c>
      <c r="L531">
        <f>projjava_matrixdeterminant[[#This Row],[pss_end]]-projjava_matrixdeterminant[[#This Row],[pss_start]]</f>
        <v>19266</v>
      </c>
    </row>
    <row r="532" spans="1:12" x14ac:dyDescent="0.3">
      <c r="A532">
        <v>530</v>
      </c>
      <c r="B532">
        <v>27402</v>
      </c>
      <c r="C532">
        <v>1407</v>
      </c>
      <c r="D532">
        <v>1422168</v>
      </c>
      <c r="E532">
        <v>18749272</v>
      </c>
      <c r="F532">
        <v>6507832</v>
      </c>
      <c r="G532">
        <v>6519504</v>
      </c>
      <c r="H532">
        <v>8821</v>
      </c>
      <c r="I532">
        <v>25927</v>
      </c>
      <c r="J532">
        <f>projjava_matrixdeterminant[[#This Row],[runtime_end]]-projjava_matrixdeterminant[[#This Row],[runtime_start]]</f>
        <v>17327104</v>
      </c>
      <c r="K532">
        <f>projjava_matrixdeterminant[[#This Row],[native_end]]-projjava_matrixdeterminant[[#This Row],[native_start]]</f>
        <v>11672</v>
      </c>
      <c r="L532">
        <f>projjava_matrixdeterminant[[#This Row],[pss_end]]-projjava_matrixdeterminant[[#This Row],[pss_start]]</f>
        <v>17106</v>
      </c>
    </row>
    <row r="533" spans="1:12" x14ac:dyDescent="0.3">
      <c r="A533">
        <v>531</v>
      </c>
      <c r="B533">
        <v>27513</v>
      </c>
      <c r="C533">
        <v>1446</v>
      </c>
      <c r="D533">
        <v>1422168</v>
      </c>
      <c r="E533">
        <v>18552752</v>
      </c>
      <c r="F533">
        <v>6507832</v>
      </c>
      <c r="G533">
        <v>6519280</v>
      </c>
      <c r="H533">
        <v>8817</v>
      </c>
      <c r="I533">
        <v>25747</v>
      </c>
      <c r="J533">
        <f>projjava_matrixdeterminant[[#This Row],[runtime_end]]-projjava_matrixdeterminant[[#This Row],[runtime_start]]</f>
        <v>17130584</v>
      </c>
      <c r="K533">
        <f>projjava_matrixdeterminant[[#This Row],[native_end]]-projjava_matrixdeterminant[[#This Row],[native_start]]</f>
        <v>11448</v>
      </c>
      <c r="L533">
        <f>projjava_matrixdeterminant[[#This Row],[pss_end]]-projjava_matrixdeterminant[[#This Row],[pss_start]]</f>
        <v>16930</v>
      </c>
    </row>
    <row r="534" spans="1:12" x14ac:dyDescent="0.3">
      <c r="A534">
        <v>532</v>
      </c>
      <c r="B534">
        <v>27647</v>
      </c>
      <c r="C534">
        <v>1438</v>
      </c>
      <c r="D534">
        <v>1422304</v>
      </c>
      <c r="E534">
        <v>18765768</v>
      </c>
      <c r="F534">
        <v>6507200</v>
      </c>
      <c r="G534">
        <v>6518328</v>
      </c>
      <c r="H534">
        <v>8821</v>
      </c>
      <c r="I534">
        <v>25947</v>
      </c>
      <c r="J534">
        <f>projjava_matrixdeterminant[[#This Row],[runtime_end]]-projjava_matrixdeterminant[[#This Row],[runtime_start]]</f>
        <v>17343464</v>
      </c>
      <c r="K534">
        <f>projjava_matrixdeterminant[[#This Row],[native_end]]-projjava_matrixdeterminant[[#This Row],[native_start]]</f>
        <v>11128</v>
      </c>
      <c r="L534">
        <f>projjava_matrixdeterminant[[#This Row],[pss_end]]-projjava_matrixdeterminant[[#This Row],[pss_start]]</f>
        <v>17126</v>
      </c>
    </row>
    <row r="535" spans="1:12" x14ac:dyDescent="0.3">
      <c r="A535">
        <v>533</v>
      </c>
      <c r="B535">
        <v>27784</v>
      </c>
      <c r="C535">
        <v>1404</v>
      </c>
      <c r="D535">
        <v>1422168</v>
      </c>
      <c r="E535">
        <v>18831056</v>
      </c>
      <c r="F535">
        <v>6507832</v>
      </c>
      <c r="G535">
        <v>6519184</v>
      </c>
      <c r="H535">
        <v>8823</v>
      </c>
      <c r="I535">
        <v>26021</v>
      </c>
      <c r="J535">
        <f>projjava_matrixdeterminant[[#This Row],[runtime_end]]-projjava_matrixdeterminant[[#This Row],[runtime_start]]</f>
        <v>17408888</v>
      </c>
      <c r="K535">
        <f>projjava_matrixdeterminant[[#This Row],[native_end]]-projjava_matrixdeterminant[[#This Row],[native_start]]</f>
        <v>11352</v>
      </c>
      <c r="L535">
        <f>projjava_matrixdeterminant[[#This Row],[pss_end]]-projjava_matrixdeterminant[[#This Row],[pss_start]]</f>
        <v>17198</v>
      </c>
    </row>
    <row r="536" spans="1:12" x14ac:dyDescent="0.3">
      <c r="A536">
        <v>534</v>
      </c>
      <c r="B536">
        <v>27926</v>
      </c>
      <c r="C536">
        <v>1415</v>
      </c>
      <c r="D536">
        <v>1422168</v>
      </c>
      <c r="E536">
        <v>18880176</v>
      </c>
      <c r="F536">
        <v>6507832</v>
      </c>
      <c r="G536">
        <v>6519312</v>
      </c>
      <c r="H536">
        <v>8823</v>
      </c>
      <c r="I536">
        <v>26069</v>
      </c>
      <c r="J536">
        <f>projjava_matrixdeterminant[[#This Row],[runtime_end]]-projjava_matrixdeterminant[[#This Row],[runtime_start]]</f>
        <v>17458008</v>
      </c>
      <c r="K536">
        <f>projjava_matrixdeterminant[[#This Row],[native_end]]-projjava_matrixdeterminant[[#This Row],[native_start]]</f>
        <v>11480</v>
      </c>
      <c r="L536">
        <f>projjava_matrixdeterminant[[#This Row],[pss_end]]-projjava_matrixdeterminant[[#This Row],[pss_start]]</f>
        <v>17246</v>
      </c>
    </row>
    <row r="537" spans="1:12" x14ac:dyDescent="0.3">
      <c r="C537">
        <f>AVERAGE(projjava_matrixdeterminant[elapsed_times])</f>
        <v>1421.5009345794392</v>
      </c>
      <c r="D537">
        <f>AVERAGE(projjava_matrixdeterminant[runtime_start])</f>
        <v>1426057.3009345795</v>
      </c>
      <c r="E537">
        <f>AVERAGE(projjava_matrixdeterminant[runtime_end])</f>
        <v>18867136.493457943</v>
      </c>
      <c r="F537">
        <f>AVERAGE(projjava_matrixdeterminant[native_start])</f>
        <v>6509163.05046729</v>
      </c>
      <c r="G537">
        <f>AVERAGE(projjava_matrixdeterminant[native_end])</f>
        <v>6519599.596261682</v>
      </c>
      <c r="H537">
        <f>AVERAGE(projjava_matrixdeterminant[pss_start])</f>
        <v>8940.2018691588783</v>
      </c>
      <c r="I537">
        <f>AVERAGE(projjava_matrixdeterminant[pss_end])</f>
        <v>26136.889719626168</v>
      </c>
      <c r="J537">
        <f>AVERAGE(projjava_matrixdeterminant[runtime])</f>
        <v>17441079.192523364</v>
      </c>
      <c r="K537">
        <f>AVERAGE(projjava_matrixdeterminant[native])</f>
        <v>10436.545794392523</v>
      </c>
      <c r="L537">
        <f>AVERAGE(projjava_matrixdeterminant[pss])</f>
        <v>17196.68785046729</v>
      </c>
    </row>
    <row r="538" spans="1:12" x14ac:dyDescent="0.3">
      <c r="C538">
        <f>_xlfn.STDEV.S(projjava_matrixdeterminant[elapsed_times])</f>
        <v>21.960287170437269</v>
      </c>
      <c r="D538">
        <f>_xlfn.STDEV.S(projjava_matrixdeterminant[runtime_start])</f>
        <v>7090.730638379051</v>
      </c>
      <c r="E538">
        <f>_xlfn.STDEV.S(projjava_matrixdeterminant[runtime_end])</f>
        <v>585757.02711025509</v>
      </c>
      <c r="F538">
        <f>_xlfn.STDEV.S(projjava_matrixdeterminant[native_start])</f>
        <v>2902.400199304695</v>
      </c>
      <c r="G538">
        <f>_xlfn.STDEV.S(projjava_matrixdeterminant[native_end])</f>
        <v>998.8530733587836</v>
      </c>
      <c r="H538">
        <f>_xlfn.STDEV.S(projjava_matrixdeterminant[pss_start])</f>
        <v>55.04081220090832</v>
      </c>
      <c r="I538">
        <f>_xlfn.STDEV.S(projjava_matrixdeterminant[pss_end])</f>
        <v>572.95554548660584</v>
      </c>
      <c r="J538">
        <f>_xlfn.STDEV.S(projjava_matrixdeterminant[runtime])</f>
        <v>585798.55851212423</v>
      </c>
      <c r="K538">
        <f>_xlfn.STDEV.S(projjava_matrixdeterminant[native])</f>
        <v>2977.264586940797</v>
      </c>
      <c r="L538">
        <f>_xlfn.STDEV.S(projjava_matrixdeterminant[pss])</f>
        <v>573.2774309765681</v>
      </c>
    </row>
    <row r="539" spans="1:12" x14ac:dyDescent="0.3">
      <c r="C539">
        <f>C538*100/C537</f>
        <v>1.5448661788558282</v>
      </c>
      <c r="D539">
        <f t="shared" ref="D539:L539" si="0">D538*100/D537</f>
        <v>0.49722620779207655</v>
      </c>
      <c r="E539">
        <f t="shared" si="0"/>
        <v>3.1046419116825836</v>
      </c>
      <c r="F539">
        <f t="shared" si="0"/>
        <v>4.4589453003429265E-2</v>
      </c>
      <c r="G539">
        <f t="shared" si="0"/>
        <v>1.5320773286928891E-2</v>
      </c>
      <c r="H539">
        <f t="shared" si="0"/>
        <v>0.61565513851295994</v>
      </c>
      <c r="I539">
        <f t="shared" si="0"/>
        <v>2.1921336151040727</v>
      </c>
      <c r="J539">
        <f t="shared" si="0"/>
        <v>3.3587288495498844</v>
      </c>
      <c r="K539">
        <f t="shared" si="0"/>
        <v>28.527298644542515</v>
      </c>
      <c r="L539">
        <f t="shared" si="0"/>
        <v>3.3336502701070443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D72D-26CB-4B51-9517-6C3D7660920E}">
  <dimension ref="A1:L210"/>
  <sheetViews>
    <sheetView topLeftCell="G183" workbookViewId="0">
      <selection activeCell="D208" sqref="D208"/>
    </sheetView>
  </sheetViews>
  <sheetFormatPr baseColWidth="10" defaultRowHeight="14.4" x14ac:dyDescent="0.3"/>
  <cols>
    <col min="1" max="1" width="10.77734375" bestFit="1" customWidth="1"/>
    <col min="2" max="2" width="6" bestFit="1" customWidth="1"/>
    <col min="3" max="3" width="15.21875" bestFit="1" customWidth="1"/>
    <col min="4" max="4" width="14.6640625" bestFit="1" customWidth="1"/>
    <col min="5" max="5" width="14.109375" bestFit="1" customWidth="1"/>
    <col min="6" max="6" width="13.21875" bestFit="1" customWidth="1"/>
    <col min="7" max="7" width="12.6640625" bestFit="1" customWidth="1"/>
    <col min="8" max="8" width="10.6640625" bestFit="1" customWidth="1"/>
    <col min="9" max="9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32049</v>
      </c>
      <c r="C2">
        <v>229</v>
      </c>
      <c r="D2">
        <v>1438840</v>
      </c>
      <c r="E2">
        <v>1489752</v>
      </c>
      <c r="F2">
        <v>6512448</v>
      </c>
      <c r="G2">
        <v>6525568</v>
      </c>
      <c r="H2">
        <v>9643</v>
      </c>
      <c r="I2">
        <v>10146</v>
      </c>
      <c r="J2">
        <f>projkotlin_nbody[[#This Row],[runtime_end]]-projkotlin_nbody[[#This Row],[runtime_start]]</f>
        <v>50912</v>
      </c>
      <c r="K2">
        <f>projkotlin_nbody[[#This Row],[native_end]]-projkotlin_nbody[[#This Row],[native_start]]</f>
        <v>13120</v>
      </c>
      <c r="L2">
        <f>projkotlin_nbody[[#This Row],[pss_end]]-projkotlin_nbody[[#This Row],[pss_start]]</f>
        <v>503</v>
      </c>
    </row>
    <row r="3" spans="1:12" x14ac:dyDescent="0.3">
      <c r="A3">
        <v>1</v>
      </c>
      <c r="B3">
        <v>32162</v>
      </c>
      <c r="C3">
        <v>217</v>
      </c>
      <c r="D3">
        <v>1438992</v>
      </c>
      <c r="E3">
        <v>1489904</v>
      </c>
      <c r="F3">
        <v>6512888</v>
      </c>
      <c r="G3">
        <v>6525752</v>
      </c>
      <c r="H3">
        <v>9805</v>
      </c>
      <c r="I3">
        <v>10298</v>
      </c>
      <c r="J3">
        <f>projkotlin_nbody[[#This Row],[runtime_end]]-projkotlin_nbody[[#This Row],[runtime_start]]</f>
        <v>50912</v>
      </c>
      <c r="K3">
        <f>projkotlin_nbody[[#This Row],[native_end]]-projkotlin_nbody[[#This Row],[native_start]]</f>
        <v>12864</v>
      </c>
      <c r="L3">
        <f>projkotlin_nbody[[#This Row],[pss_end]]-projkotlin_nbody[[#This Row],[pss_start]]</f>
        <v>493</v>
      </c>
    </row>
    <row r="4" spans="1:12" x14ac:dyDescent="0.3">
      <c r="A4">
        <v>2</v>
      </c>
      <c r="B4">
        <v>32301</v>
      </c>
      <c r="C4">
        <v>214</v>
      </c>
      <c r="D4">
        <v>1422608</v>
      </c>
      <c r="E4">
        <v>1489904</v>
      </c>
      <c r="F4">
        <v>6513504</v>
      </c>
      <c r="G4">
        <v>6526624</v>
      </c>
      <c r="H4">
        <v>9814</v>
      </c>
      <c r="I4">
        <v>10306</v>
      </c>
      <c r="J4">
        <f>projkotlin_nbody[[#This Row],[runtime_end]]-projkotlin_nbody[[#This Row],[runtime_start]]</f>
        <v>67296</v>
      </c>
      <c r="K4">
        <f>projkotlin_nbody[[#This Row],[native_end]]-projkotlin_nbody[[#This Row],[native_start]]</f>
        <v>13120</v>
      </c>
      <c r="L4">
        <f>projkotlin_nbody[[#This Row],[pss_end]]-projkotlin_nbody[[#This Row],[pss_start]]</f>
        <v>492</v>
      </c>
    </row>
    <row r="5" spans="1:12" x14ac:dyDescent="0.3">
      <c r="A5">
        <v>3</v>
      </c>
      <c r="B5">
        <v>32431</v>
      </c>
      <c r="C5">
        <v>207</v>
      </c>
      <c r="D5">
        <v>1422472</v>
      </c>
      <c r="E5">
        <v>1489768</v>
      </c>
      <c r="F5">
        <v>6511488</v>
      </c>
      <c r="G5">
        <v>6524720</v>
      </c>
      <c r="H5">
        <v>9793</v>
      </c>
      <c r="I5">
        <v>10290</v>
      </c>
      <c r="J5">
        <f>projkotlin_nbody[[#This Row],[runtime_end]]-projkotlin_nbody[[#This Row],[runtime_start]]</f>
        <v>67296</v>
      </c>
      <c r="K5">
        <f>projkotlin_nbody[[#This Row],[native_end]]-projkotlin_nbody[[#This Row],[native_start]]</f>
        <v>13232</v>
      </c>
      <c r="L5">
        <f>projkotlin_nbody[[#This Row],[pss_end]]-projkotlin_nbody[[#This Row],[pss_start]]</f>
        <v>497</v>
      </c>
    </row>
    <row r="6" spans="1:12" x14ac:dyDescent="0.3">
      <c r="A6">
        <v>4</v>
      </c>
      <c r="B6">
        <v>32569</v>
      </c>
      <c r="C6">
        <v>215</v>
      </c>
      <c r="D6">
        <v>1438992</v>
      </c>
      <c r="E6">
        <v>1506288</v>
      </c>
      <c r="F6">
        <v>6512744</v>
      </c>
      <c r="G6">
        <v>6525864</v>
      </c>
      <c r="H6">
        <v>9810</v>
      </c>
      <c r="I6">
        <v>10302</v>
      </c>
      <c r="J6">
        <f>projkotlin_nbody[[#This Row],[runtime_end]]-projkotlin_nbody[[#This Row],[runtime_start]]</f>
        <v>67296</v>
      </c>
      <c r="K6">
        <f>projkotlin_nbody[[#This Row],[native_end]]-projkotlin_nbody[[#This Row],[native_start]]</f>
        <v>13120</v>
      </c>
      <c r="L6">
        <f>projkotlin_nbody[[#This Row],[pss_end]]-projkotlin_nbody[[#This Row],[pss_start]]</f>
        <v>492</v>
      </c>
    </row>
    <row r="7" spans="1:12" x14ac:dyDescent="0.3">
      <c r="A7">
        <v>5</v>
      </c>
      <c r="B7">
        <v>32680</v>
      </c>
      <c r="C7">
        <v>223</v>
      </c>
      <c r="D7">
        <v>1438856</v>
      </c>
      <c r="E7">
        <v>1489768</v>
      </c>
      <c r="F7">
        <v>6510584</v>
      </c>
      <c r="G7">
        <v>6523704</v>
      </c>
      <c r="H7">
        <v>9793</v>
      </c>
      <c r="I7">
        <v>10294</v>
      </c>
      <c r="J7">
        <f>projkotlin_nbody[[#This Row],[runtime_end]]-projkotlin_nbody[[#This Row],[runtime_start]]</f>
        <v>50912</v>
      </c>
      <c r="K7">
        <f>projkotlin_nbody[[#This Row],[native_end]]-projkotlin_nbody[[#This Row],[native_start]]</f>
        <v>13120</v>
      </c>
      <c r="L7">
        <f>projkotlin_nbody[[#This Row],[pss_end]]-projkotlin_nbody[[#This Row],[pss_start]]</f>
        <v>501</v>
      </c>
    </row>
    <row r="8" spans="1:12" x14ac:dyDescent="0.3">
      <c r="A8">
        <v>6</v>
      </c>
      <c r="B8">
        <v>474</v>
      </c>
      <c r="C8">
        <v>222</v>
      </c>
      <c r="D8">
        <v>1438992</v>
      </c>
      <c r="E8">
        <v>1506288</v>
      </c>
      <c r="F8">
        <v>6512632</v>
      </c>
      <c r="G8">
        <v>6525752</v>
      </c>
      <c r="H8">
        <v>9805</v>
      </c>
      <c r="I8">
        <v>10298</v>
      </c>
      <c r="J8">
        <f>projkotlin_nbody[[#This Row],[runtime_end]]-projkotlin_nbody[[#This Row],[runtime_start]]</f>
        <v>67296</v>
      </c>
      <c r="K8">
        <f>projkotlin_nbody[[#This Row],[native_end]]-projkotlin_nbody[[#This Row],[native_start]]</f>
        <v>13120</v>
      </c>
      <c r="L8">
        <f>projkotlin_nbody[[#This Row],[pss_end]]-projkotlin_nbody[[#This Row],[pss_start]]</f>
        <v>493</v>
      </c>
    </row>
    <row r="9" spans="1:12" x14ac:dyDescent="0.3">
      <c r="A9">
        <v>7</v>
      </c>
      <c r="B9">
        <v>889</v>
      </c>
      <c r="C9">
        <v>226</v>
      </c>
      <c r="D9">
        <v>1438856</v>
      </c>
      <c r="E9">
        <v>1489768</v>
      </c>
      <c r="F9">
        <v>6512472</v>
      </c>
      <c r="G9">
        <v>6525592</v>
      </c>
      <c r="H9">
        <v>9745</v>
      </c>
      <c r="I9">
        <v>10248</v>
      </c>
      <c r="J9">
        <f>projkotlin_nbody[[#This Row],[runtime_end]]-projkotlin_nbody[[#This Row],[runtime_start]]</f>
        <v>50912</v>
      </c>
      <c r="K9">
        <f>projkotlin_nbody[[#This Row],[native_end]]-projkotlin_nbody[[#This Row],[native_start]]</f>
        <v>13120</v>
      </c>
      <c r="L9">
        <f>projkotlin_nbody[[#This Row],[pss_end]]-projkotlin_nbody[[#This Row],[pss_start]]</f>
        <v>503</v>
      </c>
    </row>
    <row r="10" spans="1:12" x14ac:dyDescent="0.3">
      <c r="A10">
        <v>8</v>
      </c>
      <c r="B10">
        <v>1259</v>
      </c>
      <c r="C10">
        <v>216</v>
      </c>
      <c r="D10">
        <v>1422472</v>
      </c>
      <c r="E10">
        <v>1489768</v>
      </c>
      <c r="F10">
        <v>6512360</v>
      </c>
      <c r="G10">
        <v>6525592</v>
      </c>
      <c r="H10">
        <v>9801</v>
      </c>
      <c r="I10">
        <v>10294</v>
      </c>
      <c r="J10">
        <f>projkotlin_nbody[[#This Row],[runtime_end]]-projkotlin_nbody[[#This Row],[runtime_start]]</f>
        <v>67296</v>
      </c>
      <c r="K10">
        <f>projkotlin_nbody[[#This Row],[native_end]]-projkotlin_nbody[[#This Row],[native_start]]</f>
        <v>13232</v>
      </c>
      <c r="L10">
        <f>projkotlin_nbody[[#This Row],[pss_end]]-projkotlin_nbody[[#This Row],[pss_start]]</f>
        <v>493</v>
      </c>
    </row>
    <row r="11" spans="1:12" x14ac:dyDescent="0.3">
      <c r="A11">
        <v>9</v>
      </c>
      <c r="B11">
        <v>1592</v>
      </c>
      <c r="C11">
        <v>222</v>
      </c>
      <c r="D11">
        <v>1422608</v>
      </c>
      <c r="E11">
        <v>1506288</v>
      </c>
      <c r="F11">
        <v>6512776</v>
      </c>
      <c r="G11">
        <v>6525752</v>
      </c>
      <c r="H11">
        <v>9806</v>
      </c>
      <c r="I11">
        <v>10301</v>
      </c>
      <c r="J11">
        <f>projkotlin_nbody[[#This Row],[runtime_end]]-projkotlin_nbody[[#This Row],[runtime_start]]</f>
        <v>83680</v>
      </c>
      <c r="K11">
        <f>projkotlin_nbody[[#This Row],[native_end]]-projkotlin_nbody[[#This Row],[native_start]]</f>
        <v>12976</v>
      </c>
      <c r="L11">
        <f>projkotlin_nbody[[#This Row],[pss_end]]-projkotlin_nbody[[#This Row],[pss_start]]</f>
        <v>495</v>
      </c>
    </row>
    <row r="12" spans="1:12" x14ac:dyDescent="0.3">
      <c r="A12">
        <v>10</v>
      </c>
      <c r="B12">
        <v>1919</v>
      </c>
      <c r="C12">
        <v>217</v>
      </c>
      <c r="D12">
        <v>1422472</v>
      </c>
      <c r="E12">
        <v>1489768</v>
      </c>
      <c r="F12">
        <v>6512616</v>
      </c>
      <c r="G12">
        <v>6525480</v>
      </c>
      <c r="H12">
        <v>9805</v>
      </c>
      <c r="I12">
        <v>10296</v>
      </c>
      <c r="J12">
        <f>projkotlin_nbody[[#This Row],[runtime_end]]-projkotlin_nbody[[#This Row],[runtime_start]]</f>
        <v>67296</v>
      </c>
      <c r="K12">
        <f>projkotlin_nbody[[#This Row],[native_end]]-projkotlin_nbody[[#This Row],[native_start]]</f>
        <v>12864</v>
      </c>
      <c r="L12">
        <f>projkotlin_nbody[[#This Row],[pss_end]]-projkotlin_nbody[[#This Row],[pss_start]]</f>
        <v>491</v>
      </c>
    </row>
    <row r="13" spans="1:12" x14ac:dyDescent="0.3">
      <c r="A13">
        <v>11</v>
      </c>
      <c r="B13">
        <v>2143</v>
      </c>
      <c r="C13">
        <v>221</v>
      </c>
      <c r="D13">
        <v>1438856</v>
      </c>
      <c r="E13">
        <v>1506152</v>
      </c>
      <c r="F13">
        <v>6512472</v>
      </c>
      <c r="G13">
        <v>6525592</v>
      </c>
      <c r="H13">
        <v>9801</v>
      </c>
      <c r="I13">
        <v>10304</v>
      </c>
      <c r="J13">
        <f>projkotlin_nbody[[#This Row],[runtime_end]]-projkotlin_nbody[[#This Row],[runtime_start]]</f>
        <v>67296</v>
      </c>
      <c r="K13">
        <f>projkotlin_nbody[[#This Row],[native_end]]-projkotlin_nbody[[#This Row],[native_start]]</f>
        <v>13120</v>
      </c>
      <c r="L13">
        <f>projkotlin_nbody[[#This Row],[pss_end]]-projkotlin_nbody[[#This Row],[pss_start]]</f>
        <v>503</v>
      </c>
    </row>
    <row r="14" spans="1:12" x14ac:dyDescent="0.3">
      <c r="A14">
        <v>12</v>
      </c>
      <c r="B14">
        <v>2402</v>
      </c>
      <c r="C14">
        <v>222</v>
      </c>
      <c r="D14">
        <v>1422368</v>
      </c>
      <c r="E14">
        <v>1506048</v>
      </c>
      <c r="F14">
        <v>6510504</v>
      </c>
      <c r="G14">
        <v>6526624</v>
      </c>
      <c r="H14">
        <v>9798</v>
      </c>
      <c r="I14">
        <v>10299</v>
      </c>
      <c r="J14">
        <f>projkotlin_nbody[[#This Row],[runtime_end]]-projkotlin_nbody[[#This Row],[runtime_start]]</f>
        <v>83680</v>
      </c>
      <c r="K14">
        <f>projkotlin_nbody[[#This Row],[native_end]]-projkotlin_nbody[[#This Row],[native_start]]</f>
        <v>16120</v>
      </c>
      <c r="L14">
        <f>projkotlin_nbody[[#This Row],[pss_end]]-projkotlin_nbody[[#This Row],[pss_start]]</f>
        <v>501</v>
      </c>
    </row>
    <row r="15" spans="1:12" x14ac:dyDescent="0.3">
      <c r="A15">
        <v>13</v>
      </c>
      <c r="B15">
        <v>2563</v>
      </c>
      <c r="C15">
        <v>220</v>
      </c>
      <c r="D15">
        <v>1422608</v>
      </c>
      <c r="E15">
        <v>1506288</v>
      </c>
      <c r="F15">
        <v>6512520</v>
      </c>
      <c r="G15">
        <v>6525592</v>
      </c>
      <c r="H15">
        <v>9809</v>
      </c>
      <c r="I15">
        <v>10304</v>
      </c>
      <c r="J15">
        <f>projkotlin_nbody[[#This Row],[runtime_end]]-projkotlin_nbody[[#This Row],[runtime_start]]</f>
        <v>83680</v>
      </c>
      <c r="K15">
        <f>projkotlin_nbody[[#This Row],[native_end]]-projkotlin_nbody[[#This Row],[native_start]]</f>
        <v>13072</v>
      </c>
      <c r="L15">
        <f>projkotlin_nbody[[#This Row],[pss_end]]-projkotlin_nbody[[#This Row],[pss_start]]</f>
        <v>495</v>
      </c>
    </row>
    <row r="16" spans="1:12" x14ac:dyDescent="0.3">
      <c r="A16">
        <v>14</v>
      </c>
      <c r="B16">
        <v>2773</v>
      </c>
      <c r="C16">
        <v>217</v>
      </c>
      <c r="D16">
        <v>1438992</v>
      </c>
      <c r="E16">
        <v>1506288</v>
      </c>
      <c r="F16">
        <v>6512632</v>
      </c>
      <c r="G16">
        <v>6525752</v>
      </c>
      <c r="H16">
        <v>9813</v>
      </c>
      <c r="I16">
        <v>10308</v>
      </c>
      <c r="J16">
        <f>projkotlin_nbody[[#This Row],[runtime_end]]-projkotlin_nbody[[#This Row],[runtime_start]]</f>
        <v>67296</v>
      </c>
      <c r="K16">
        <f>projkotlin_nbody[[#This Row],[native_end]]-projkotlin_nbody[[#This Row],[native_start]]</f>
        <v>13120</v>
      </c>
      <c r="L16">
        <f>projkotlin_nbody[[#This Row],[pss_end]]-projkotlin_nbody[[#This Row],[pss_start]]</f>
        <v>495</v>
      </c>
    </row>
    <row r="17" spans="1:12" x14ac:dyDescent="0.3">
      <c r="A17">
        <v>15</v>
      </c>
      <c r="B17">
        <v>2880</v>
      </c>
      <c r="C17">
        <v>215</v>
      </c>
      <c r="D17">
        <v>1439208</v>
      </c>
      <c r="E17">
        <v>1506504</v>
      </c>
      <c r="F17">
        <v>6511648</v>
      </c>
      <c r="G17">
        <v>6524768</v>
      </c>
      <c r="H17">
        <v>9810</v>
      </c>
      <c r="I17">
        <v>10309</v>
      </c>
      <c r="J17">
        <f>projkotlin_nbody[[#This Row],[runtime_end]]-projkotlin_nbody[[#This Row],[runtime_start]]</f>
        <v>67296</v>
      </c>
      <c r="K17">
        <f>projkotlin_nbody[[#This Row],[native_end]]-projkotlin_nbody[[#This Row],[native_start]]</f>
        <v>13120</v>
      </c>
      <c r="L17">
        <f>projkotlin_nbody[[#This Row],[pss_end]]-projkotlin_nbody[[#This Row],[pss_start]]</f>
        <v>499</v>
      </c>
    </row>
    <row r="18" spans="1:12" x14ac:dyDescent="0.3">
      <c r="A18">
        <v>16</v>
      </c>
      <c r="B18">
        <v>3060</v>
      </c>
      <c r="C18">
        <v>220</v>
      </c>
      <c r="D18">
        <v>1422608</v>
      </c>
      <c r="E18">
        <v>1489904</v>
      </c>
      <c r="F18">
        <v>6512520</v>
      </c>
      <c r="G18">
        <v>6525640</v>
      </c>
      <c r="H18">
        <v>9813</v>
      </c>
      <c r="I18">
        <v>10304</v>
      </c>
      <c r="J18">
        <f>projkotlin_nbody[[#This Row],[runtime_end]]-projkotlin_nbody[[#This Row],[runtime_start]]</f>
        <v>67296</v>
      </c>
      <c r="K18">
        <f>projkotlin_nbody[[#This Row],[native_end]]-projkotlin_nbody[[#This Row],[native_start]]</f>
        <v>13120</v>
      </c>
      <c r="L18">
        <f>projkotlin_nbody[[#This Row],[pss_end]]-projkotlin_nbody[[#This Row],[pss_start]]</f>
        <v>491</v>
      </c>
    </row>
    <row r="19" spans="1:12" x14ac:dyDescent="0.3">
      <c r="A19">
        <v>17</v>
      </c>
      <c r="B19">
        <v>3221</v>
      </c>
      <c r="C19">
        <v>223</v>
      </c>
      <c r="D19">
        <v>1422472</v>
      </c>
      <c r="E19">
        <v>1506152</v>
      </c>
      <c r="F19">
        <v>6512360</v>
      </c>
      <c r="G19">
        <v>6525416</v>
      </c>
      <c r="H19">
        <v>9801</v>
      </c>
      <c r="I19">
        <v>10296</v>
      </c>
      <c r="J19">
        <f>projkotlin_nbody[[#This Row],[runtime_end]]-projkotlin_nbody[[#This Row],[runtime_start]]</f>
        <v>83680</v>
      </c>
      <c r="K19">
        <f>projkotlin_nbody[[#This Row],[native_end]]-projkotlin_nbody[[#This Row],[native_start]]</f>
        <v>13056</v>
      </c>
      <c r="L19">
        <f>projkotlin_nbody[[#This Row],[pss_end]]-projkotlin_nbody[[#This Row],[pss_start]]</f>
        <v>495</v>
      </c>
    </row>
    <row r="20" spans="1:12" x14ac:dyDescent="0.3">
      <c r="A20">
        <v>18</v>
      </c>
      <c r="B20">
        <v>3428</v>
      </c>
      <c r="C20">
        <v>215</v>
      </c>
      <c r="D20">
        <v>1422472</v>
      </c>
      <c r="E20">
        <v>1489768</v>
      </c>
      <c r="F20">
        <v>6511488</v>
      </c>
      <c r="G20">
        <v>6524608</v>
      </c>
      <c r="H20">
        <v>9801</v>
      </c>
      <c r="I20">
        <v>10292</v>
      </c>
      <c r="J20">
        <f>projkotlin_nbody[[#This Row],[runtime_end]]-projkotlin_nbody[[#This Row],[runtime_start]]</f>
        <v>67296</v>
      </c>
      <c r="K20">
        <f>projkotlin_nbody[[#This Row],[native_end]]-projkotlin_nbody[[#This Row],[native_start]]</f>
        <v>13120</v>
      </c>
      <c r="L20">
        <f>projkotlin_nbody[[#This Row],[pss_end]]-projkotlin_nbody[[#This Row],[pss_start]]</f>
        <v>491</v>
      </c>
    </row>
    <row r="21" spans="1:12" x14ac:dyDescent="0.3">
      <c r="A21">
        <v>19</v>
      </c>
      <c r="B21">
        <v>3608</v>
      </c>
      <c r="C21">
        <v>221</v>
      </c>
      <c r="D21">
        <v>1438856</v>
      </c>
      <c r="E21">
        <v>1506152</v>
      </c>
      <c r="F21">
        <v>6512472</v>
      </c>
      <c r="G21">
        <v>6525592</v>
      </c>
      <c r="H21">
        <v>9805</v>
      </c>
      <c r="I21">
        <v>10304</v>
      </c>
      <c r="J21">
        <f>projkotlin_nbody[[#This Row],[runtime_end]]-projkotlin_nbody[[#This Row],[runtime_start]]</f>
        <v>67296</v>
      </c>
      <c r="K21">
        <f>projkotlin_nbody[[#This Row],[native_end]]-projkotlin_nbody[[#This Row],[native_start]]</f>
        <v>13120</v>
      </c>
      <c r="L21">
        <f>projkotlin_nbody[[#This Row],[pss_end]]-projkotlin_nbody[[#This Row],[pss_start]]</f>
        <v>499</v>
      </c>
    </row>
    <row r="22" spans="1:12" x14ac:dyDescent="0.3">
      <c r="A22">
        <v>20</v>
      </c>
      <c r="B22">
        <v>3882</v>
      </c>
      <c r="C22">
        <v>248</v>
      </c>
      <c r="D22">
        <v>1422824</v>
      </c>
      <c r="E22">
        <v>1506504</v>
      </c>
      <c r="F22">
        <v>6513016</v>
      </c>
      <c r="G22">
        <v>6525848</v>
      </c>
      <c r="H22">
        <v>26543</v>
      </c>
      <c r="I22">
        <v>27132</v>
      </c>
      <c r="J22">
        <f>projkotlin_nbody[[#This Row],[runtime_end]]-projkotlin_nbody[[#This Row],[runtime_start]]</f>
        <v>83680</v>
      </c>
      <c r="K22">
        <f>projkotlin_nbody[[#This Row],[native_end]]-projkotlin_nbody[[#This Row],[native_start]]</f>
        <v>12832</v>
      </c>
      <c r="L22">
        <f>projkotlin_nbody[[#This Row],[pss_end]]-projkotlin_nbody[[#This Row],[pss_start]]</f>
        <v>589</v>
      </c>
    </row>
    <row r="23" spans="1:12" x14ac:dyDescent="0.3">
      <c r="A23">
        <v>21</v>
      </c>
      <c r="B23">
        <v>4026</v>
      </c>
      <c r="C23">
        <v>217</v>
      </c>
      <c r="D23">
        <v>1422472</v>
      </c>
      <c r="E23">
        <v>1506152</v>
      </c>
      <c r="F23">
        <v>6512360</v>
      </c>
      <c r="G23">
        <v>6525480</v>
      </c>
      <c r="H23">
        <v>26306</v>
      </c>
      <c r="I23">
        <v>26922</v>
      </c>
      <c r="J23">
        <f>projkotlin_nbody[[#This Row],[runtime_end]]-projkotlin_nbody[[#This Row],[runtime_start]]</f>
        <v>83680</v>
      </c>
      <c r="K23">
        <f>projkotlin_nbody[[#This Row],[native_end]]-projkotlin_nbody[[#This Row],[native_start]]</f>
        <v>13120</v>
      </c>
      <c r="L23">
        <f>projkotlin_nbody[[#This Row],[pss_end]]-projkotlin_nbody[[#This Row],[pss_start]]</f>
        <v>616</v>
      </c>
    </row>
    <row r="24" spans="1:12" x14ac:dyDescent="0.3">
      <c r="A24">
        <v>22</v>
      </c>
      <c r="B24">
        <v>4161</v>
      </c>
      <c r="C24">
        <v>220</v>
      </c>
      <c r="D24">
        <v>1422608</v>
      </c>
      <c r="E24">
        <v>1489904</v>
      </c>
      <c r="F24">
        <v>6512520</v>
      </c>
      <c r="G24">
        <v>6525640</v>
      </c>
      <c r="H24">
        <v>25793</v>
      </c>
      <c r="I24">
        <v>26383</v>
      </c>
      <c r="J24">
        <f>projkotlin_nbody[[#This Row],[runtime_end]]-projkotlin_nbody[[#This Row],[runtime_start]]</f>
        <v>67296</v>
      </c>
      <c r="K24">
        <f>projkotlin_nbody[[#This Row],[native_end]]-projkotlin_nbody[[#This Row],[native_start]]</f>
        <v>13120</v>
      </c>
      <c r="L24">
        <f>projkotlin_nbody[[#This Row],[pss_end]]-projkotlin_nbody[[#This Row],[pss_start]]</f>
        <v>590</v>
      </c>
    </row>
    <row r="25" spans="1:12" x14ac:dyDescent="0.3">
      <c r="A25">
        <v>23</v>
      </c>
      <c r="B25">
        <v>4332</v>
      </c>
      <c r="C25">
        <v>215</v>
      </c>
      <c r="D25">
        <v>1422472</v>
      </c>
      <c r="E25">
        <v>1489768</v>
      </c>
      <c r="F25">
        <v>6513344</v>
      </c>
      <c r="G25">
        <v>6526400</v>
      </c>
      <c r="H25">
        <v>25799</v>
      </c>
      <c r="I25">
        <v>26381</v>
      </c>
      <c r="J25">
        <f>projkotlin_nbody[[#This Row],[runtime_end]]-projkotlin_nbody[[#This Row],[runtime_start]]</f>
        <v>67296</v>
      </c>
      <c r="K25">
        <f>projkotlin_nbody[[#This Row],[native_end]]-projkotlin_nbody[[#This Row],[native_start]]</f>
        <v>13056</v>
      </c>
      <c r="L25">
        <f>projkotlin_nbody[[#This Row],[pss_end]]-projkotlin_nbody[[#This Row],[pss_start]]</f>
        <v>582</v>
      </c>
    </row>
    <row r="26" spans="1:12" x14ac:dyDescent="0.3">
      <c r="A26">
        <v>24</v>
      </c>
      <c r="B26">
        <v>4497</v>
      </c>
      <c r="C26">
        <v>216</v>
      </c>
      <c r="D26">
        <v>1422608</v>
      </c>
      <c r="E26">
        <v>1506288</v>
      </c>
      <c r="F26">
        <v>6513504</v>
      </c>
      <c r="G26">
        <v>6526624</v>
      </c>
      <c r="H26">
        <v>25693</v>
      </c>
      <c r="I26">
        <v>26386</v>
      </c>
      <c r="J26">
        <f>projkotlin_nbody[[#This Row],[runtime_end]]-projkotlin_nbody[[#This Row],[runtime_start]]</f>
        <v>83680</v>
      </c>
      <c r="K26">
        <f>projkotlin_nbody[[#This Row],[native_end]]-projkotlin_nbody[[#This Row],[native_start]]</f>
        <v>13120</v>
      </c>
      <c r="L26">
        <f>projkotlin_nbody[[#This Row],[pss_end]]-projkotlin_nbody[[#This Row],[pss_start]]</f>
        <v>693</v>
      </c>
    </row>
    <row r="27" spans="1:12" x14ac:dyDescent="0.3">
      <c r="A27">
        <v>25</v>
      </c>
      <c r="B27">
        <v>4627</v>
      </c>
      <c r="C27">
        <v>218</v>
      </c>
      <c r="D27">
        <v>1438856</v>
      </c>
      <c r="E27">
        <v>1489768</v>
      </c>
      <c r="F27">
        <v>6511600</v>
      </c>
      <c r="G27">
        <v>6524720</v>
      </c>
      <c r="H27">
        <v>25686</v>
      </c>
      <c r="I27">
        <v>26271</v>
      </c>
      <c r="J27">
        <f>projkotlin_nbody[[#This Row],[runtime_end]]-projkotlin_nbody[[#This Row],[runtime_start]]</f>
        <v>50912</v>
      </c>
      <c r="K27">
        <f>projkotlin_nbody[[#This Row],[native_end]]-projkotlin_nbody[[#This Row],[native_start]]</f>
        <v>13120</v>
      </c>
      <c r="L27">
        <f>projkotlin_nbody[[#This Row],[pss_end]]-projkotlin_nbody[[#This Row],[pss_start]]</f>
        <v>585</v>
      </c>
    </row>
    <row r="28" spans="1:12" x14ac:dyDescent="0.3">
      <c r="A28">
        <v>26</v>
      </c>
      <c r="B28">
        <v>4781</v>
      </c>
      <c r="C28">
        <v>222</v>
      </c>
      <c r="D28">
        <v>1438992</v>
      </c>
      <c r="E28">
        <v>1506288</v>
      </c>
      <c r="F28">
        <v>6512744</v>
      </c>
      <c r="G28">
        <v>6525864</v>
      </c>
      <c r="H28">
        <v>25286</v>
      </c>
      <c r="I28">
        <v>25865</v>
      </c>
      <c r="J28">
        <f>projkotlin_nbody[[#This Row],[runtime_end]]-projkotlin_nbody[[#This Row],[runtime_start]]</f>
        <v>67296</v>
      </c>
      <c r="K28">
        <f>projkotlin_nbody[[#This Row],[native_end]]-projkotlin_nbody[[#This Row],[native_start]]</f>
        <v>13120</v>
      </c>
      <c r="L28">
        <f>projkotlin_nbody[[#This Row],[pss_end]]-projkotlin_nbody[[#This Row],[pss_start]]</f>
        <v>579</v>
      </c>
    </row>
    <row r="29" spans="1:12" x14ac:dyDescent="0.3">
      <c r="A29">
        <v>27</v>
      </c>
      <c r="B29">
        <v>4916</v>
      </c>
      <c r="C29">
        <v>212</v>
      </c>
      <c r="D29">
        <v>1438992</v>
      </c>
      <c r="E29">
        <v>1489904</v>
      </c>
      <c r="F29">
        <v>6511032</v>
      </c>
      <c r="G29">
        <v>6524152</v>
      </c>
      <c r="H29">
        <v>25266</v>
      </c>
      <c r="I29">
        <v>25844</v>
      </c>
      <c r="J29">
        <f>projkotlin_nbody[[#This Row],[runtime_end]]-projkotlin_nbody[[#This Row],[runtime_start]]</f>
        <v>50912</v>
      </c>
      <c r="K29">
        <f>projkotlin_nbody[[#This Row],[native_end]]-projkotlin_nbody[[#This Row],[native_start]]</f>
        <v>13120</v>
      </c>
      <c r="L29">
        <f>projkotlin_nbody[[#This Row],[pss_end]]-projkotlin_nbody[[#This Row],[pss_start]]</f>
        <v>578</v>
      </c>
    </row>
    <row r="30" spans="1:12" x14ac:dyDescent="0.3">
      <c r="A30">
        <v>28</v>
      </c>
      <c r="B30">
        <v>5059</v>
      </c>
      <c r="C30">
        <v>222</v>
      </c>
      <c r="D30">
        <v>1422608</v>
      </c>
      <c r="E30">
        <v>1506288</v>
      </c>
      <c r="F30">
        <v>6512776</v>
      </c>
      <c r="G30">
        <v>6526008</v>
      </c>
      <c r="H30">
        <v>20150</v>
      </c>
      <c r="I30">
        <v>20723</v>
      </c>
      <c r="J30">
        <f>projkotlin_nbody[[#This Row],[runtime_end]]-projkotlin_nbody[[#This Row],[runtime_start]]</f>
        <v>83680</v>
      </c>
      <c r="K30">
        <f>projkotlin_nbody[[#This Row],[native_end]]-projkotlin_nbody[[#This Row],[native_start]]</f>
        <v>13232</v>
      </c>
      <c r="L30">
        <f>projkotlin_nbody[[#This Row],[pss_end]]-projkotlin_nbody[[#This Row],[pss_start]]</f>
        <v>573</v>
      </c>
    </row>
    <row r="31" spans="1:12" x14ac:dyDescent="0.3">
      <c r="A31">
        <v>29</v>
      </c>
      <c r="B31">
        <v>5197</v>
      </c>
      <c r="C31">
        <v>207</v>
      </c>
      <c r="D31">
        <v>1422608</v>
      </c>
      <c r="E31">
        <v>1506288</v>
      </c>
      <c r="F31">
        <v>6510856</v>
      </c>
      <c r="G31">
        <v>6523976</v>
      </c>
      <c r="H31">
        <v>20152</v>
      </c>
      <c r="I31">
        <v>20737</v>
      </c>
      <c r="J31">
        <f>projkotlin_nbody[[#This Row],[runtime_end]]-projkotlin_nbody[[#This Row],[runtime_start]]</f>
        <v>83680</v>
      </c>
      <c r="K31">
        <f>projkotlin_nbody[[#This Row],[native_end]]-projkotlin_nbody[[#This Row],[native_start]]</f>
        <v>13120</v>
      </c>
      <c r="L31">
        <f>projkotlin_nbody[[#This Row],[pss_end]]-projkotlin_nbody[[#This Row],[pss_start]]</f>
        <v>585</v>
      </c>
    </row>
    <row r="32" spans="1:12" x14ac:dyDescent="0.3">
      <c r="A32">
        <v>30</v>
      </c>
      <c r="B32">
        <v>5359</v>
      </c>
      <c r="C32">
        <v>221</v>
      </c>
      <c r="D32">
        <v>1422472</v>
      </c>
      <c r="E32">
        <v>1489768</v>
      </c>
      <c r="F32">
        <v>6511488</v>
      </c>
      <c r="G32">
        <v>6524608</v>
      </c>
      <c r="H32">
        <v>20103</v>
      </c>
      <c r="I32">
        <v>20675</v>
      </c>
      <c r="J32">
        <f>projkotlin_nbody[[#This Row],[runtime_end]]-projkotlin_nbody[[#This Row],[runtime_start]]</f>
        <v>67296</v>
      </c>
      <c r="K32">
        <f>projkotlin_nbody[[#This Row],[native_end]]-projkotlin_nbody[[#This Row],[native_start]]</f>
        <v>13120</v>
      </c>
      <c r="L32">
        <f>projkotlin_nbody[[#This Row],[pss_end]]-projkotlin_nbody[[#This Row],[pss_start]]</f>
        <v>572</v>
      </c>
    </row>
    <row r="33" spans="1:12" x14ac:dyDescent="0.3">
      <c r="A33">
        <v>31</v>
      </c>
      <c r="B33">
        <v>5499</v>
      </c>
      <c r="C33">
        <v>220</v>
      </c>
      <c r="D33">
        <v>1422472</v>
      </c>
      <c r="E33">
        <v>1489768</v>
      </c>
      <c r="F33">
        <v>6511488</v>
      </c>
      <c r="G33">
        <v>6524608</v>
      </c>
      <c r="H33">
        <v>20099</v>
      </c>
      <c r="I33">
        <v>20671</v>
      </c>
      <c r="J33">
        <f>projkotlin_nbody[[#This Row],[runtime_end]]-projkotlin_nbody[[#This Row],[runtime_start]]</f>
        <v>67296</v>
      </c>
      <c r="K33">
        <f>projkotlin_nbody[[#This Row],[native_end]]-projkotlin_nbody[[#This Row],[native_start]]</f>
        <v>13120</v>
      </c>
      <c r="L33">
        <f>projkotlin_nbody[[#This Row],[pss_end]]-projkotlin_nbody[[#This Row],[pss_start]]</f>
        <v>572</v>
      </c>
    </row>
    <row r="34" spans="1:12" x14ac:dyDescent="0.3">
      <c r="A34">
        <v>32</v>
      </c>
      <c r="B34">
        <v>5650</v>
      </c>
      <c r="C34">
        <v>214</v>
      </c>
      <c r="D34">
        <v>1422608</v>
      </c>
      <c r="E34">
        <v>1489904</v>
      </c>
      <c r="F34">
        <v>6513504</v>
      </c>
      <c r="G34">
        <v>6526624</v>
      </c>
      <c r="H34">
        <v>20043</v>
      </c>
      <c r="I34">
        <v>20617</v>
      </c>
      <c r="J34">
        <f>projkotlin_nbody[[#This Row],[runtime_end]]-projkotlin_nbody[[#This Row],[runtime_start]]</f>
        <v>67296</v>
      </c>
      <c r="K34">
        <f>projkotlin_nbody[[#This Row],[native_end]]-projkotlin_nbody[[#This Row],[native_start]]</f>
        <v>13120</v>
      </c>
      <c r="L34">
        <f>projkotlin_nbody[[#This Row],[pss_end]]-projkotlin_nbody[[#This Row],[pss_start]]</f>
        <v>574</v>
      </c>
    </row>
    <row r="35" spans="1:12" x14ac:dyDescent="0.3">
      <c r="A35">
        <v>33</v>
      </c>
      <c r="B35">
        <v>5707</v>
      </c>
      <c r="C35">
        <v>219</v>
      </c>
      <c r="D35">
        <v>1422472</v>
      </c>
      <c r="E35">
        <v>1506152</v>
      </c>
      <c r="F35">
        <v>6512360</v>
      </c>
      <c r="G35">
        <v>6525416</v>
      </c>
      <c r="H35">
        <v>20003</v>
      </c>
      <c r="I35">
        <v>20577</v>
      </c>
      <c r="J35">
        <f>projkotlin_nbody[[#This Row],[runtime_end]]-projkotlin_nbody[[#This Row],[runtime_start]]</f>
        <v>83680</v>
      </c>
      <c r="K35">
        <f>projkotlin_nbody[[#This Row],[native_end]]-projkotlin_nbody[[#This Row],[native_start]]</f>
        <v>13056</v>
      </c>
      <c r="L35">
        <f>projkotlin_nbody[[#This Row],[pss_end]]-projkotlin_nbody[[#This Row],[pss_start]]</f>
        <v>574</v>
      </c>
    </row>
    <row r="36" spans="1:12" x14ac:dyDescent="0.3">
      <c r="A36">
        <v>34</v>
      </c>
      <c r="B36">
        <v>5883</v>
      </c>
      <c r="C36">
        <v>219</v>
      </c>
      <c r="D36">
        <v>1422472</v>
      </c>
      <c r="E36">
        <v>1489768</v>
      </c>
      <c r="F36">
        <v>6512360</v>
      </c>
      <c r="G36">
        <v>6525416</v>
      </c>
      <c r="H36">
        <v>13959</v>
      </c>
      <c r="I36">
        <v>14497</v>
      </c>
      <c r="J36">
        <f>projkotlin_nbody[[#This Row],[runtime_end]]-projkotlin_nbody[[#This Row],[runtime_start]]</f>
        <v>67296</v>
      </c>
      <c r="K36">
        <f>projkotlin_nbody[[#This Row],[native_end]]-projkotlin_nbody[[#This Row],[native_start]]</f>
        <v>13056</v>
      </c>
      <c r="L36">
        <f>projkotlin_nbody[[#This Row],[pss_end]]-projkotlin_nbody[[#This Row],[pss_start]]</f>
        <v>538</v>
      </c>
    </row>
    <row r="37" spans="1:12" x14ac:dyDescent="0.3">
      <c r="A37">
        <v>35</v>
      </c>
      <c r="B37">
        <v>6094</v>
      </c>
      <c r="C37">
        <v>214</v>
      </c>
      <c r="D37">
        <v>1438992</v>
      </c>
      <c r="E37">
        <v>1489904</v>
      </c>
      <c r="F37">
        <v>6512632</v>
      </c>
      <c r="G37">
        <v>6525752</v>
      </c>
      <c r="H37">
        <v>12581</v>
      </c>
      <c r="I37">
        <v>13121</v>
      </c>
      <c r="J37">
        <f>projkotlin_nbody[[#This Row],[runtime_end]]-projkotlin_nbody[[#This Row],[runtime_start]]</f>
        <v>50912</v>
      </c>
      <c r="K37">
        <f>projkotlin_nbody[[#This Row],[native_end]]-projkotlin_nbody[[#This Row],[native_start]]</f>
        <v>13120</v>
      </c>
      <c r="L37">
        <f>projkotlin_nbody[[#This Row],[pss_end]]-projkotlin_nbody[[#This Row],[pss_start]]</f>
        <v>540</v>
      </c>
    </row>
    <row r="38" spans="1:12" x14ac:dyDescent="0.3">
      <c r="A38">
        <v>36</v>
      </c>
      <c r="B38">
        <v>6228</v>
      </c>
      <c r="C38">
        <v>213</v>
      </c>
      <c r="D38">
        <v>1438856</v>
      </c>
      <c r="E38">
        <v>1489768</v>
      </c>
      <c r="F38">
        <v>6510584</v>
      </c>
      <c r="G38">
        <v>6523448</v>
      </c>
      <c r="H38">
        <v>12554</v>
      </c>
      <c r="I38">
        <v>13111</v>
      </c>
      <c r="J38">
        <f>projkotlin_nbody[[#This Row],[runtime_end]]-projkotlin_nbody[[#This Row],[runtime_start]]</f>
        <v>50912</v>
      </c>
      <c r="K38">
        <f>projkotlin_nbody[[#This Row],[native_end]]-projkotlin_nbody[[#This Row],[native_start]]</f>
        <v>12864</v>
      </c>
      <c r="L38">
        <f>projkotlin_nbody[[#This Row],[pss_end]]-projkotlin_nbody[[#This Row],[pss_start]]</f>
        <v>557</v>
      </c>
    </row>
    <row r="39" spans="1:12" x14ac:dyDescent="0.3">
      <c r="A39">
        <v>37</v>
      </c>
      <c r="B39">
        <v>6372</v>
      </c>
      <c r="C39">
        <v>226</v>
      </c>
      <c r="D39">
        <v>1438992</v>
      </c>
      <c r="E39">
        <v>1489904</v>
      </c>
      <c r="F39">
        <v>6511648</v>
      </c>
      <c r="G39">
        <v>6524768</v>
      </c>
      <c r="H39">
        <v>12578</v>
      </c>
      <c r="I39">
        <v>13123</v>
      </c>
      <c r="J39">
        <f>projkotlin_nbody[[#This Row],[runtime_end]]-projkotlin_nbody[[#This Row],[runtime_start]]</f>
        <v>50912</v>
      </c>
      <c r="K39">
        <f>projkotlin_nbody[[#This Row],[native_end]]-projkotlin_nbody[[#This Row],[native_start]]</f>
        <v>13120</v>
      </c>
      <c r="L39">
        <f>projkotlin_nbody[[#This Row],[pss_end]]-projkotlin_nbody[[#This Row],[pss_start]]</f>
        <v>545</v>
      </c>
    </row>
    <row r="40" spans="1:12" x14ac:dyDescent="0.3">
      <c r="A40">
        <v>38</v>
      </c>
      <c r="B40">
        <v>6516</v>
      </c>
      <c r="C40">
        <v>220</v>
      </c>
      <c r="D40">
        <v>1438992</v>
      </c>
      <c r="E40">
        <v>1489904</v>
      </c>
      <c r="F40">
        <v>6513616</v>
      </c>
      <c r="G40">
        <v>6526736</v>
      </c>
      <c r="H40">
        <v>12582</v>
      </c>
      <c r="I40">
        <v>13124</v>
      </c>
      <c r="J40">
        <f>projkotlin_nbody[[#This Row],[runtime_end]]-projkotlin_nbody[[#This Row],[runtime_start]]</f>
        <v>50912</v>
      </c>
      <c r="K40">
        <f>projkotlin_nbody[[#This Row],[native_end]]-projkotlin_nbody[[#This Row],[native_start]]</f>
        <v>13120</v>
      </c>
      <c r="L40">
        <f>projkotlin_nbody[[#This Row],[pss_end]]-projkotlin_nbody[[#This Row],[pss_start]]</f>
        <v>542</v>
      </c>
    </row>
    <row r="41" spans="1:12" x14ac:dyDescent="0.3">
      <c r="A41">
        <v>39</v>
      </c>
      <c r="B41">
        <v>6680</v>
      </c>
      <c r="C41">
        <v>224</v>
      </c>
      <c r="D41">
        <v>1422472</v>
      </c>
      <c r="E41">
        <v>1489768</v>
      </c>
      <c r="F41">
        <v>6512360</v>
      </c>
      <c r="G41">
        <v>6525480</v>
      </c>
      <c r="H41">
        <v>12237</v>
      </c>
      <c r="I41">
        <v>12774</v>
      </c>
      <c r="J41">
        <f>projkotlin_nbody[[#This Row],[runtime_end]]-projkotlin_nbody[[#This Row],[runtime_start]]</f>
        <v>67296</v>
      </c>
      <c r="K41">
        <f>projkotlin_nbody[[#This Row],[native_end]]-projkotlin_nbody[[#This Row],[native_start]]</f>
        <v>13120</v>
      </c>
      <c r="L41">
        <f>projkotlin_nbody[[#This Row],[pss_end]]-projkotlin_nbody[[#This Row],[pss_start]]</f>
        <v>537</v>
      </c>
    </row>
    <row r="42" spans="1:12" x14ac:dyDescent="0.3">
      <c r="A42">
        <v>40</v>
      </c>
      <c r="B42">
        <v>6838</v>
      </c>
      <c r="C42">
        <v>220</v>
      </c>
      <c r="D42">
        <v>1422608</v>
      </c>
      <c r="E42">
        <v>1489904</v>
      </c>
      <c r="F42">
        <v>6512520</v>
      </c>
      <c r="G42">
        <v>6525640</v>
      </c>
      <c r="H42">
        <v>12241</v>
      </c>
      <c r="I42">
        <v>12777</v>
      </c>
      <c r="J42">
        <f>projkotlin_nbody[[#This Row],[runtime_end]]-projkotlin_nbody[[#This Row],[runtime_start]]</f>
        <v>67296</v>
      </c>
      <c r="K42">
        <f>projkotlin_nbody[[#This Row],[native_end]]-projkotlin_nbody[[#This Row],[native_start]]</f>
        <v>13120</v>
      </c>
      <c r="L42">
        <f>projkotlin_nbody[[#This Row],[pss_end]]-projkotlin_nbody[[#This Row],[pss_start]]</f>
        <v>536</v>
      </c>
    </row>
    <row r="43" spans="1:12" x14ac:dyDescent="0.3">
      <c r="A43">
        <v>41</v>
      </c>
      <c r="B43">
        <v>6973</v>
      </c>
      <c r="C43">
        <v>220</v>
      </c>
      <c r="D43">
        <v>1422608</v>
      </c>
      <c r="E43">
        <v>1489904</v>
      </c>
      <c r="F43">
        <v>6513504</v>
      </c>
      <c r="G43">
        <v>6526736</v>
      </c>
      <c r="H43">
        <v>12250</v>
      </c>
      <c r="I43">
        <v>12786</v>
      </c>
      <c r="J43">
        <f>projkotlin_nbody[[#This Row],[runtime_end]]-projkotlin_nbody[[#This Row],[runtime_start]]</f>
        <v>67296</v>
      </c>
      <c r="K43">
        <f>projkotlin_nbody[[#This Row],[native_end]]-projkotlin_nbody[[#This Row],[native_start]]</f>
        <v>13232</v>
      </c>
      <c r="L43">
        <f>projkotlin_nbody[[#This Row],[pss_end]]-projkotlin_nbody[[#This Row],[pss_start]]</f>
        <v>536</v>
      </c>
    </row>
    <row r="44" spans="1:12" x14ac:dyDescent="0.3">
      <c r="A44">
        <v>42</v>
      </c>
      <c r="B44">
        <v>7112</v>
      </c>
      <c r="C44">
        <v>219</v>
      </c>
      <c r="D44">
        <v>1422608</v>
      </c>
      <c r="E44">
        <v>1489904</v>
      </c>
      <c r="F44">
        <v>6513504</v>
      </c>
      <c r="G44">
        <v>6526736</v>
      </c>
      <c r="H44">
        <v>12173</v>
      </c>
      <c r="I44">
        <v>12723</v>
      </c>
      <c r="J44">
        <f>projkotlin_nbody[[#This Row],[runtime_end]]-projkotlin_nbody[[#This Row],[runtime_start]]</f>
        <v>67296</v>
      </c>
      <c r="K44">
        <f>projkotlin_nbody[[#This Row],[native_end]]-projkotlin_nbody[[#This Row],[native_start]]</f>
        <v>13232</v>
      </c>
      <c r="L44">
        <f>projkotlin_nbody[[#This Row],[pss_end]]-projkotlin_nbody[[#This Row],[pss_start]]</f>
        <v>550</v>
      </c>
    </row>
    <row r="45" spans="1:12" x14ac:dyDescent="0.3">
      <c r="A45">
        <v>43</v>
      </c>
      <c r="B45">
        <v>7230</v>
      </c>
      <c r="C45">
        <v>220</v>
      </c>
      <c r="D45">
        <v>1438856</v>
      </c>
      <c r="E45">
        <v>1489768</v>
      </c>
      <c r="F45">
        <v>6512472</v>
      </c>
      <c r="G45">
        <v>6525592</v>
      </c>
      <c r="H45">
        <v>12156</v>
      </c>
      <c r="I45">
        <v>12706</v>
      </c>
      <c r="J45">
        <f>projkotlin_nbody[[#This Row],[runtime_end]]-projkotlin_nbody[[#This Row],[runtime_start]]</f>
        <v>50912</v>
      </c>
      <c r="K45">
        <f>projkotlin_nbody[[#This Row],[native_end]]-projkotlin_nbody[[#This Row],[native_start]]</f>
        <v>13120</v>
      </c>
      <c r="L45">
        <f>projkotlin_nbody[[#This Row],[pss_end]]-projkotlin_nbody[[#This Row],[pss_start]]</f>
        <v>550</v>
      </c>
    </row>
    <row r="46" spans="1:12" x14ac:dyDescent="0.3">
      <c r="A46">
        <v>44</v>
      </c>
      <c r="B46">
        <v>7283</v>
      </c>
      <c r="C46">
        <v>211</v>
      </c>
      <c r="D46">
        <v>1438992</v>
      </c>
      <c r="E46">
        <v>1489904</v>
      </c>
      <c r="F46">
        <v>6511648</v>
      </c>
      <c r="G46">
        <v>6524768</v>
      </c>
      <c r="H46">
        <v>12241</v>
      </c>
      <c r="I46">
        <v>12777</v>
      </c>
      <c r="J46">
        <f>projkotlin_nbody[[#This Row],[runtime_end]]-projkotlin_nbody[[#This Row],[runtime_start]]</f>
        <v>50912</v>
      </c>
      <c r="K46">
        <f>projkotlin_nbody[[#This Row],[native_end]]-projkotlin_nbody[[#This Row],[native_start]]</f>
        <v>13120</v>
      </c>
      <c r="L46">
        <f>projkotlin_nbody[[#This Row],[pss_end]]-projkotlin_nbody[[#This Row],[pss_start]]</f>
        <v>536</v>
      </c>
    </row>
    <row r="47" spans="1:12" x14ac:dyDescent="0.3">
      <c r="A47">
        <v>45</v>
      </c>
      <c r="B47">
        <v>7411</v>
      </c>
      <c r="C47">
        <v>223</v>
      </c>
      <c r="D47">
        <v>1422608</v>
      </c>
      <c r="E47">
        <v>1506288</v>
      </c>
      <c r="F47">
        <v>6512520</v>
      </c>
      <c r="G47">
        <v>6525592</v>
      </c>
      <c r="H47">
        <v>12245</v>
      </c>
      <c r="I47">
        <v>12785</v>
      </c>
      <c r="J47">
        <f>projkotlin_nbody[[#This Row],[runtime_end]]-projkotlin_nbody[[#This Row],[runtime_start]]</f>
        <v>83680</v>
      </c>
      <c r="K47">
        <f>projkotlin_nbody[[#This Row],[native_end]]-projkotlin_nbody[[#This Row],[native_start]]</f>
        <v>13072</v>
      </c>
      <c r="L47">
        <f>projkotlin_nbody[[#This Row],[pss_end]]-projkotlin_nbody[[#This Row],[pss_start]]</f>
        <v>540</v>
      </c>
    </row>
    <row r="48" spans="1:12" x14ac:dyDescent="0.3">
      <c r="A48">
        <v>46</v>
      </c>
      <c r="B48">
        <v>7551</v>
      </c>
      <c r="C48">
        <v>221</v>
      </c>
      <c r="D48">
        <v>1422608</v>
      </c>
      <c r="E48">
        <v>1489904</v>
      </c>
      <c r="F48">
        <v>6510744</v>
      </c>
      <c r="G48">
        <v>6523864</v>
      </c>
      <c r="H48">
        <v>12229</v>
      </c>
      <c r="I48">
        <v>12773</v>
      </c>
      <c r="J48">
        <f>projkotlin_nbody[[#This Row],[runtime_end]]-projkotlin_nbody[[#This Row],[runtime_start]]</f>
        <v>67296</v>
      </c>
      <c r="K48">
        <f>projkotlin_nbody[[#This Row],[native_end]]-projkotlin_nbody[[#This Row],[native_start]]</f>
        <v>13120</v>
      </c>
      <c r="L48">
        <f>projkotlin_nbody[[#This Row],[pss_end]]-projkotlin_nbody[[#This Row],[pss_start]]</f>
        <v>544</v>
      </c>
    </row>
    <row r="49" spans="1:12" x14ac:dyDescent="0.3">
      <c r="A49">
        <v>47</v>
      </c>
      <c r="B49">
        <v>7672</v>
      </c>
      <c r="C49">
        <v>222</v>
      </c>
      <c r="D49">
        <v>1422472</v>
      </c>
      <c r="E49">
        <v>1489768</v>
      </c>
      <c r="F49">
        <v>6512360</v>
      </c>
      <c r="G49">
        <v>6525480</v>
      </c>
      <c r="H49">
        <v>12236</v>
      </c>
      <c r="I49">
        <v>12772</v>
      </c>
      <c r="J49">
        <f>projkotlin_nbody[[#This Row],[runtime_end]]-projkotlin_nbody[[#This Row],[runtime_start]]</f>
        <v>67296</v>
      </c>
      <c r="K49">
        <f>projkotlin_nbody[[#This Row],[native_end]]-projkotlin_nbody[[#This Row],[native_start]]</f>
        <v>13120</v>
      </c>
      <c r="L49">
        <f>projkotlin_nbody[[#This Row],[pss_end]]-projkotlin_nbody[[#This Row],[pss_start]]</f>
        <v>536</v>
      </c>
    </row>
    <row r="50" spans="1:12" x14ac:dyDescent="0.3">
      <c r="A50">
        <v>48</v>
      </c>
      <c r="B50">
        <v>7794</v>
      </c>
      <c r="C50">
        <v>210</v>
      </c>
      <c r="D50">
        <v>1422608</v>
      </c>
      <c r="E50">
        <v>1489904</v>
      </c>
      <c r="F50">
        <v>6513776</v>
      </c>
      <c r="G50">
        <v>6524848</v>
      </c>
      <c r="H50">
        <v>12238</v>
      </c>
      <c r="I50">
        <v>12786</v>
      </c>
      <c r="J50">
        <f>projkotlin_nbody[[#This Row],[runtime_end]]-projkotlin_nbody[[#This Row],[runtime_start]]</f>
        <v>67296</v>
      </c>
      <c r="K50">
        <f>projkotlin_nbody[[#This Row],[native_end]]-projkotlin_nbody[[#This Row],[native_start]]</f>
        <v>11072</v>
      </c>
      <c r="L50">
        <f>projkotlin_nbody[[#This Row],[pss_end]]-projkotlin_nbody[[#This Row],[pss_start]]</f>
        <v>548</v>
      </c>
    </row>
    <row r="51" spans="1:12" x14ac:dyDescent="0.3">
      <c r="A51">
        <v>49</v>
      </c>
      <c r="B51">
        <v>7921</v>
      </c>
      <c r="C51">
        <v>220</v>
      </c>
      <c r="D51">
        <v>1438856</v>
      </c>
      <c r="E51">
        <v>1506152</v>
      </c>
      <c r="F51">
        <v>6512504</v>
      </c>
      <c r="G51">
        <v>6525560</v>
      </c>
      <c r="H51">
        <v>12236</v>
      </c>
      <c r="I51">
        <v>12776</v>
      </c>
      <c r="J51">
        <f>projkotlin_nbody[[#This Row],[runtime_end]]-projkotlin_nbody[[#This Row],[runtime_start]]</f>
        <v>67296</v>
      </c>
      <c r="K51">
        <f>projkotlin_nbody[[#This Row],[native_end]]-projkotlin_nbody[[#This Row],[native_start]]</f>
        <v>13056</v>
      </c>
      <c r="L51">
        <f>projkotlin_nbody[[#This Row],[pss_end]]-projkotlin_nbody[[#This Row],[pss_start]]</f>
        <v>540</v>
      </c>
    </row>
    <row r="52" spans="1:12" x14ac:dyDescent="0.3">
      <c r="A52">
        <v>50</v>
      </c>
      <c r="B52">
        <v>8034</v>
      </c>
      <c r="C52">
        <v>219</v>
      </c>
      <c r="D52">
        <v>1422472</v>
      </c>
      <c r="E52">
        <v>1506152</v>
      </c>
      <c r="F52">
        <v>6512360</v>
      </c>
      <c r="G52">
        <v>6525480</v>
      </c>
      <c r="H52">
        <v>12240</v>
      </c>
      <c r="I52">
        <v>12780</v>
      </c>
      <c r="J52">
        <f>projkotlin_nbody[[#This Row],[runtime_end]]-projkotlin_nbody[[#This Row],[runtime_start]]</f>
        <v>83680</v>
      </c>
      <c r="K52">
        <f>projkotlin_nbody[[#This Row],[native_end]]-projkotlin_nbody[[#This Row],[native_start]]</f>
        <v>13120</v>
      </c>
      <c r="L52">
        <f>projkotlin_nbody[[#This Row],[pss_end]]-projkotlin_nbody[[#This Row],[pss_start]]</f>
        <v>540</v>
      </c>
    </row>
    <row r="53" spans="1:12" x14ac:dyDescent="0.3">
      <c r="A53">
        <v>51</v>
      </c>
      <c r="B53">
        <v>8171</v>
      </c>
      <c r="C53">
        <v>225</v>
      </c>
      <c r="D53">
        <v>1438856</v>
      </c>
      <c r="E53">
        <v>1489768</v>
      </c>
      <c r="F53">
        <v>6510904</v>
      </c>
      <c r="G53">
        <v>6524024</v>
      </c>
      <c r="H53">
        <v>12236</v>
      </c>
      <c r="I53">
        <v>12768</v>
      </c>
      <c r="J53">
        <f>projkotlin_nbody[[#This Row],[runtime_end]]-projkotlin_nbody[[#This Row],[runtime_start]]</f>
        <v>50912</v>
      </c>
      <c r="K53">
        <f>projkotlin_nbody[[#This Row],[native_end]]-projkotlin_nbody[[#This Row],[native_start]]</f>
        <v>13120</v>
      </c>
      <c r="L53">
        <f>projkotlin_nbody[[#This Row],[pss_end]]-projkotlin_nbody[[#This Row],[pss_start]]</f>
        <v>532</v>
      </c>
    </row>
    <row r="54" spans="1:12" x14ac:dyDescent="0.3">
      <c r="A54">
        <v>52</v>
      </c>
      <c r="B54">
        <v>8306</v>
      </c>
      <c r="C54">
        <v>216</v>
      </c>
      <c r="D54">
        <v>1422472</v>
      </c>
      <c r="E54">
        <v>1489768</v>
      </c>
      <c r="F54">
        <v>6512360</v>
      </c>
      <c r="G54">
        <v>6525480</v>
      </c>
      <c r="H54">
        <v>12232</v>
      </c>
      <c r="I54">
        <v>12768</v>
      </c>
      <c r="J54">
        <f>projkotlin_nbody[[#This Row],[runtime_end]]-projkotlin_nbody[[#This Row],[runtime_start]]</f>
        <v>67296</v>
      </c>
      <c r="K54">
        <f>projkotlin_nbody[[#This Row],[native_end]]-projkotlin_nbody[[#This Row],[native_start]]</f>
        <v>13120</v>
      </c>
      <c r="L54">
        <f>projkotlin_nbody[[#This Row],[pss_end]]-projkotlin_nbody[[#This Row],[pss_start]]</f>
        <v>536</v>
      </c>
    </row>
    <row r="55" spans="1:12" x14ac:dyDescent="0.3">
      <c r="A55">
        <v>53</v>
      </c>
      <c r="B55">
        <v>8419</v>
      </c>
      <c r="C55">
        <v>223</v>
      </c>
      <c r="D55">
        <v>1422472</v>
      </c>
      <c r="E55">
        <v>1489768</v>
      </c>
      <c r="F55">
        <v>6512360</v>
      </c>
      <c r="G55">
        <v>6525592</v>
      </c>
      <c r="H55">
        <v>12218</v>
      </c>
      <c r="I55">
        <v>12755</v>
      </c>
      <c r="J55">
        <f>projkotlin_nbody[[#This Row],[runtime_end]]-projkotlin_nbody[[#This Row],[runtime_start]]</f>
        <v>67296</v>
      </c>
      <c r="K55">
        <f>projkotlin_nbody[[#This Row],[native_end]]-projkotlin_nbody[[#This Row],[native_start]]</f>
        <v>13232</v>
      </c>
      <c r="L55">
        <f>projkotlin_nbody[[#This Row],[pss_end]]-projkotlin_nbody[[#This Row],[pss_start]]</f>
        <v>537</v>
      </c>
    </row>
    <row r="56" spans="1:12" x14ac:dyDescent="0.3">
      <c r="A56">
        <v>54</v>
      </c>
      <c r="B56">
        <v>8546</v>
      </c>
      <c r="C56">
        <v>219</v>
      </c>
      <c r="D56">
        <v>1438856</v>
      </c>
      <c r="E56">
        <v>1489768</v>
      </c>
      <c r="F56">
        <v>6512472</v>
      </c>
      <c r="G56">
        <v>6525592</v>
      </c>
      <c r="H56">
        <v>12218</v>
      </c>
      <c r="I56">
        <v>12755</v>
      </c>
      <c r="J56">
        <f>projkotlin_nbody[[#This Row],[runtime_end]]-projkotlin_nbody[[#This Row],[runtime_start]]</f>
        <v>50912</v>
      </c>
      <c r="K56">
        <f>projkotlin_nbody[[#This Row],[native_end]]-projkotlin_nbody[[#This Row],[native_start]]</f>
        <v>13120</v>
      </c>
      <c r="L56">
        <f>projkotlin_nbody[[#This Row],[pss_end]]-projkotlin_nbody[[#This Row],[pss_start]]</f>
        <v>537</v>
      </c>
    </row>
    <row r="57" spans="1:12" x14ac:dyDescent="0.3">
      <c r="A57">
        <v>55</v>
      </c>
      <c r="B57">
        <v>8667</v>
      </c>
      <c r="C57">
        <v>215</v>
      </c>
      <c r="D57">
        <v>1422608</v>
      </c>
      <c r="E57">
        <v>1489904</v>
      </c>
      <c r="F57">
        <v>6513504</v>
      </c>
      <c r="G57">
        <v>6526624</v>
      </c>
      <c r="H57">
        <v>12237</v>
      </c>
      <c r="I57">
        <v>12773</v>
      </c>
      <c r="J57">
        <f>projkotlin_nbody[[#This Row],[runtime_end]]-projkotlin_nbody[[#This Row],[runtime_start]]</f>
        <v>67296</v>
      </c>
      <c r="K57">
        <f>projkotlin_nbody[[#This Row],[native_end]]-projkotlin_nbody[[#This Row],[native_start]]</f>
        <v>13120</v>
      </c>
      <c r="L57">
        <f>projkotlin_nbody[[#This Row],[pss_end]]-projkotlin_nbody[[#This Row],[pss_start]]</f>
        <v>536</v>
      </c>
    </row>
    <row r="58" spans="1:12" x14ac:dyDescent="0.3">
      <c r="A58">
        <v>56</v>
      </c>
      <c r="B58">
        <v>8806</v>
      </c>
      <c r="C58">
        <v>221</v>
      </c>
      <c r="D58">
        <v>1438992</v>
      </c>
      <c r="E58">
        <v>1489904</v>
      </c>
      <c r="F58">
        <v>6512632</v>
      </c>
      <c r="G58">
        <v>6525752</v>
      </c>
      <c r="H58">
        <v>12230</v>
      </c>
      <c r="I58">
        <v>12767</v>
      </c>
      <c r="J58">
        <f>projkotlin_nbody[[#This Row],[runtime_end]]-projkotlin_nbody[[#This Row],[runtime_start]]</f>
        <v>50912</v>
      </c>
      <c r="K58">
        <f>projkotlin_nbody[[#This Row],[native_end]]-projkotlin_nbody[[#This Row],[native_start]]</f>
        <v>13120</v>
      </c>
      <c r="L58">
        <f>projkotlin_nbody[[#This Row],[pss_end]]-projkotlin_nbody[[#This Row],[pss_start]]</f>
        <v>537</v>
      </c>
    </row>
    <row r="59" spans="1:12" x14ac:dyDescent="0.3">
      <c r="A59">
        <v>57</v>
      </c>
      <c r="B59">
        <v>8926</v>
      </c>
      <c r="C59">
        <v>216</v>
      </c>
      <c r="D59">
        <v>1438992</v>
      </c>
      <c r="E59">
        <v>1506288</v>
      </c>
      <c r="F59">
        <v>6512632</v>
      </c>
      <c r="G59">
        <v>6525752</v>
      </c>
      <c r="H59">
        <v>12230</v>
      </c>
      <c r="I59">
        <v>12771</v>
      </c>
      <c r="J59">
        <f>projkotlin_nbody[[#This Row],[runtime_end]]-projkotlin_nbody[[#This Row],[runtime_start]]</f>
        <v>67296</v>
      </c>
      <c r="K59">
        <f>projkotlin_nbody[[#This Row],[native_end]]-projkotlin_nbody[[#This Row],[native_start]]</f>
        <v>13120</v>
      </c>
      <c r="L59">
        <f>projkotlin_nbody[[#This Row],[pss_end]]-projkotlin_nbody[[#This Row],[pss_start]]</f>
        <v>541</v>
      </c>
    </row>
    <row r="60" spans="1:12" x14ac:dyDescent="0.3">
      <c r="A60">
        <v>58</v>
      </c>
      <c r="B60">
        <v>9053</v>
      </c>
      <c r="C60">
        <v>221</v>
      </c>
      <c r="D60">
        <v>1438856</v>
      </c>
      <c r="E60">
        <v>1506152</v>
      </c>
      <c r="F60">
        <v>6512472</v>
      </c>
      <c r="G60">
        <v>6525592</v>
      </c>
      <c r="H60">
        <v>12141</v>
      </c>
      <c r="I60">
        <v>12704</v>
      </c>
      <c r="J60">
        <f>projkotlin_nbody[[#This Row],[runtime_end]]-projkotlin_nbody[[#This Row],[runtime_start]]</f>
        <v>67296</v>
      </c>
      <c r="K60">
        <f>projkotlin_nbody[[#This Row],[native_end]]-projkotlin_nbody[[#This Row],[native_start]]</f>
        <v>13120</v>
      </c>
      <c r="L60">
        <f>projkotlin_nbody[[#This Row],[pss_end]]-projkotlin_nbody[[#This Row],[pss_start]]</f>
        <v>563</v>
      </c>
    </row>
    <row r="61" spans="1:12" x14ac:dyDescent="0.3">
      <c r="A61">
        <v>59</v>
      </c>
      <c r="B61">
        <v>9180</v>
      </c>
      <c r="C61">
        <v>216</v>
      </c>
      <c r="D61">
        <v>1438856</v>
      </c>
      <c r="E61">
        <v>1489768</v>
      </c>
      <c r="F61">
        <v>6510696</v>
      </c>
      <c r="G61">
        <v>6523816</v>
      </c>
      <c r="H61">
        <v>12206</v>
      </c>
      <c r="I61">
        <v>12751</v>
      </c>
      <c r="J61">
        <f>projkotlin_nbody[[#This Row],[runtime_end]]-projkotlin_nbody[[#This Row],[runtime_start]]</f>
        <v>50912</v>
      </c>
      <c r="K61">
        <f>projkotlin_nbody[[#This Row],[native_end]]-projkotlin_nbody[[#This Row],[native_start]]</f>
        <v>13120</v>
      </c>
      <c r="L61">
        <f>projkotlin_nbody[[#This Row],[pss_end]]-projkotlin_nbody[[#This Row],[pss_start]]</f>
        <v>545</v>
      </c>
    </row>
    <row r="62" spans="1:12" x14ac:dyDescent="0.3">
      <c r="A62">
        <v>60</v>
      </c>
      <c r="B62">
        <v>9302</v>
      </c>
      <c r="C62">
        <v>216</v>
      </c>
      <c r="D62">
        <v>1438992</v>
      </c>
      <c r="E62">
        <v>1522672</v>
      </c>
      <c r="F62">
        <v>6522392</v>
      </c>
      <c r="G62">
        <v>6526008</v>
      </c>
      <c r="H62">
        <v>12225</v>
      </c>
      <c r="I62">
        <v>12775</v>
      </c>
      <c r="J62">
        <f>projkotlin_nbody[[#This Row],[runtime_end]]-projkotlin_nbody[[#This Row],[runtime_start]]</f>
        <v>83680</v>
      </c>
      <c r="K62">
        <f>projkotlin_nbody[[#This Row],[native_end]]-projkotlin_nbody[[#This Row],[native_start]]</f>
        <v>3616</v>
      </c>
      <c r="L62">
        <f>projkotlin_nbody[[#This Row],[pss_end]]-projkotlin_nbody[[#This Row],[pss_start]]</f>
        <v>550</v>
      </c>
    </row>
    <row r="63" spans="1:12" x14ac:dyDescent="0.3">
      <c r="A63">
        <v>61</v>
      </c>
      <c r="B63">
        <v>9441</v>
      </c>
      <c r="C63">
        <v>218</v>
      </c>
      <c r="D63">
        <v>1438856</v>
      </c>
      <c r="E63">
        <v>1506152</v>
      </c>
      <c r="F63">
        <v>6512472</v>
      </c>
      <c r="G63">
        <v>6525592</v>
      </c>
      <c r="H63">
        <v>12242</v>
      </c>
      <c r="I63">
        <v>12791</v>
      </c>
      <c r="J63">
        <f>projkotlin_nbody[[#This Row],[runtime_end]]-projkotlin_nbody[[#This Row],[runtime_start]]</f>
        <v>67296</v>
      </c>
      <c r="K63">
        <f>projkotlin_nbody[[#This Row],[native_end]]-projkotlin_nbody[[#This Row],[native_start]]</f>
        <v>13120</v>
      </c>
      <c r="L63">
        <f>projkotlin_nbody[[#This Row],[pss_end]]-projkotlin_nbody[[#This Row],[pss_start]]</f>
        <v>549</v>
      </c>
    </row>
    <row r="64" spans="1:12" x14ac:dyDescent="0.3">
      <c r="A64">
        <v>62</v>
      </c>
      <c r="B64">
        <v>9550</v>
      </c>
      <c r="C64">
        <v>220</v>
      </c>
      <c r="D64">
        <v>1422608</v>
      </c>
      <c r="E64">
        <v>1506288</v>
      </c>
      <c r="F64">
        <v>6512632</v>
      </c>
      <c r="G64">
        <v>6525592</v>
      </c>
      <c r="H64">
        <v>12250</v>
      </c>
      <c r="I64">
        <v>12791</v>
      </c>
      <c r="J64">
        <f>projkotlin_nbody[[#This Row],[runtime_end]]-projkotlin_nbody[[#This Row],[runtime_start]]</f>
        <v>83680</v>
      </c>
      <c r="K64">
        <f>projkotlin_nbody[[#This Row],[native_end]]-projkotlin_nbody[[#This Row],[native_start]]</f>
        <v>12960</v>
      </c>
      <c r="L64">
        <f>projkotlin_nbody[[#This Row],[pss_end]]-projkotlin_nbody[[#This Row],[pss_start]]</f>
        <v>541</v>
      </c>
    </row>
    <row r="65" spans="1:12" x14ac:dyDescent="0.3">
      <c r="A65">
        <v>63</v>
      </c>
      <c r="B65">
        <v>9604</v>
      </c>
      <c r="C65">
        <v>223</v>
      </c>
      <c r="D65">
        <v>1438992</v>
      </c>
      <c r="E65">
        <v>1489904</v>
      </c>
      <c r="F65">
        <v>6512632</v>
      </c>
      <c r="G65">
        <v>6525752</v>
      </c>
      <c r="H65">
        <v>12250</v>
      </c>
      <c r="I65">
        <v>12787</v>
      </c>
      <c r="J65">
        <f>projkotlin_nbody[[#This Row],[runtime_end]]-projkotlin_nbody[[#This Row],[runtime_start]]</f>
        <v>50912</v>
      </c>
      <c r="K65">
        <f>projkotlin_nbody[[#This Row],[native_end]]-projkotlin_nbody[[#This Row],[native_start]]</f>
        <v>13120</v>
      </c>
      <c r="L65">
        <f>projkotlin_nbody[[#This Row],[pss_end]]-projkotlin_nbody[[#This Row],[pss_start]]</f>
        <v>537</v>
      </c>
    </row>
    <row r="66" spans="1:12" x14ac:dyDescent="0.3">
      <c r="A66">
        <v>64</v>
      </c>
      <c r="B66">
        <v>9741</v>
      </c>
      <c r="C66">
        <v>220</v>
      </c>
      <c r="D66">
        <v>1422472</v>
      </c>
      <c r="E66">
        <v>1506152</v>
      </c>
      <c r="F66">
        <v>6512360</v>
      </c>
      <c r="G66">
        <v>6525592</v>
      </c>
      <c r="H66">
        <v>12242</v>
      </c>
      <c r="I66">
        <v>12783</v>
      </c>
      <c r="J66">
        <f>projkotlin_nbody[[#This Row],[runtime_end]]-projkotlin_nbody[[#This Row],[runtime_start]]</f>
        <v>83680</v>
      </c>
      <c r="K66">
        <f>projkotlin_nbody[[#This Row],[native_end]]-projkotlin_nbody[[#This Row],[native_start]]</f>
        <v>13232</v>
      </c>
      <c r="L66">
        <f>projkotlin_nbody[[#This Row],[pss_end]]-projkotlin_nbody[[#This Row],[pss_start]]</f>
        <v>541</v>
      </c>
    </row>
    <row r="67" spans="1:12" x14ac:dyDescent="0.3">
      <c r="A67">
        <v>65</v>
      </c>
      <c r="B67">
        <v>9889</v>
      </c>
      <c r="C67">
        <v>221</v>
      </c>
      <c r="D67">
        <v>1438992</v>
      </c>
      <c r="E67">
        <v>1506288</v>
      </c>
      <c r="F67">
        <v>6512632</v>
      </c>
      <c r="G67">
        <v>6525752</v>
      </c>
      <c r="H67">
        <v>12206</v>
      </c>
      <c r="I67">
        <v>12749</v>
      </c>
      <c r="J67">
        <f>projkotlin_nbody[[#This Row],[runtime_end]]-projkotlin_nbody[[#This Row],[runtime_start]]</f>
        <v>67296</v>
      </c>
      <c r="K67">
        <f>projkotlin_nbody[[#This Row],[native_end]]-projkotlin_nbody[[#This Row],[native_start]]</f>
        <v>13120</v>
      </c>
      <c r="L67">
        <f>projkotlin_nbody[[#This Row],[pss_end]]-projkotlin_nbody[[#This Row],[pss_start]]</f>
        <v>543</v>
      </c>
    </row>
    <row r="68" spans="1:12" x14ac:dyDescent="0.3">
      <c r="A68">
        <v>66</v>
      </c>
      <c r="B68">
        <v>10027</v>
      </c>
      <c r="C68">
        <v>223</v>
      </c>
      <c r="D68">
        <v>1438856</v>
      </c>
      <c r="E68">
        <v>1489768</v>
      </c>
      <c r="F68">
        <v>6511488</v>
      </c>
      <c r="G68">
        <v>6524608</v>
      </c>
      <c r="H68">
        <v>12194</v>
      </c>
      <c r="I68">
        <v>12741</v>
      </c>
      <c r="J68">
        <f>projkotlin_nbody[[#This Row],[runtime_end]]-projkotlin_nbody[[#This Row],[runtime_start]]</f>
        <v>50912</v>
      </c>
      <c r="K68">
        <f>projkotlin_nbody[[#This Row],[native_end]]-projkotlin_nbody[[#This Row],[native_start]]</f>
        <v>13120</v>
      </c>
      <c r="L68">
        <f>projkotlin_nbody[[#This Row],[pss_end]]-projkotlin_nbody[[#This Row],[pss_start]]</f>
        <v>547</v>
      </c>
    </row>
    <row r="69" spans="1:12" x14ac:dyDescent="0.3">
      <c r="A69">
        <v>67</v>
      </c>
      <c r="B69">
        <v>10167</v>
      </c>
      <c r="C69">
        <v>212</v>
      </c>
      <c r="D69">
        <v>1422608</v>
      </c>
      <c r="E69">
        <v>1489904</v>
      </c>
      <c r="F69">
        <v>6511840</v>
      </c>
      <c r="G69">
        <v>6524960</v>
      </c>
      <c r="H69">
        <v>12204</v>
      </c>
      <c r="I69">
        <v>12750</v>
      </c>
      <c r="J69">
        <f>projkotlin_nbody[[#This Row],[runtime_end]]-projkotlin_nbody[[#This Row],[runtime_start]]</f>
        <v>67296</v>
      </c>
      <c r="K69">
        <f>projkotlin_nbody[[#This Row],[native_end]]-projkotlin_nbody[[#This Row],[native_start]]</f>
        <v>13120</v>
      </c>
      <c r="L69">
        <f>projkotlin_nbody[[#This Row],[pss_end]]-projkotlin_nbody[[#This Row],[pss_start]]</f>
        <v>546</v>
      </c>
    </row>
    <row r="70" spans="1:12" x14ac:dyDescent="0.3">
      <c r="A70">
        <v>68</v>
      </c>
      <c r="B70">
        <v>10311</v>
      </c>
      <c r="C70">
        <v>217</v>
      </c>
      <c r="D70">
        <v>1438992</v>
      </c>
      <c r="E70">
        <v>1489904</v>
      </c>
      <c r="F70">
        <v>6510856</v>
      </c>
      <c r="G70">
        <v>6523976</v>
      </c>
      <c r="H70">
        <v>12190</v>
      </c>
      <c r="I70">
        <v>12741</v>
      </c>
      <c r="J70">
        <f>projkotlin_nbody[[#This Row],[runtime_end]]-projkotlin_nbody[[#This Row],[runtime_start]]</f>
        <v>50912</v>
      </c>
      <c r="K70">
        <f>projkotlin_nbody[[#This Row],[native_end]]-projkotlin_nbody[[#This Row],[native_start]]</f>
        <v>13120</v>
      </c>
      <c r="L70">
        <f>projkotlin_nbody[[#This Row],[pss_end]]-projkotlin_nbody[[#This Row],[pss_start]]</f>
        <v>551</v>
      </c>
    </row>
    <row r="71" spans="1:12" x14ac:dyDescent="0.3">
      <c r="A71">
        <v>69</v>
      </c>
      <c r="B71">
        <v>10454</v>
      </c>
      <c r="C71">
        <v>230</v>
      </c>
      <c r="D71">
        <v>1438856</v>
      </c>
      <c r="E71">
        <v>1506152</v>
      </c>
      <c r="F71">
        <v>6510584</v>
      </c>
      <c r="G71">
        <v>6523704</v>
      </c>
      <c r="H71">
        <v>12186</v>
      </c>
      <c r="I71">
        <v>12749</v>
      </c>
      <c r="J71">
        <f>projkotlin_nbody[[#This Row],[runtime_end]]-projkotlin_nbody[[#This Row],[runtime_start]]</f>
        <v>67296</v>
      </c>
      <c r="K71">
        <f>projkotlin_nbody[[#This Row],[native_end]]-projkotlin_nbody[[#This Row],[native_start]]</f>
        <v>13120</v>
      </c>
      <c r="L71">
        <f>projkotlin_nbody[[#This Row],[pss_end]]-projkotlin_nbody[[#This Row],[pss_start]]</f>
        <v>563</v>
      </c>
    </row>
    <row r="72" spans="1:12" x14ac:dyDescent="0.3">
      <c r="A72">
        <v>70</v>
      </c>
      <c r="B72">
        <v>10599</v>
      </c>
      <c r="C72">
        <v>223</v>
      </c>
      <c r="D72">
        <v>1422608</v>
      </c>
      <c r="E72">
        <v>1489904</v>
      </c>
      <c r="F72">
        <v>6512520</v>
      </c>
      <c r="G72">
        <v>6525640</v>
      </c>
      <c r="H72">
        <v>12210</v>
      </c>
      <c r="I72">
        <v>12749</v>
      </c>
      <c r="J72">
        <f>projkotlin_nbody[[#This Row],[runtime_end]]-projkotlin_nbody[[#This Row],[runtime_start]]</f>
        <v>67296</v>
      </c>
      <c r="K72">
        <f>projkotlin_nbody[[#This Row],[native_end]]-projkotlin_nbody[[#This Row],[native_start]]</f>
        <v>13120</v>
      </c>
      <c r="L72">
        <f>projkotlin_nbody[[#This Row],[pss_end]]-projkotlin_nbody[[#This Row],[pss_start]]</f>
        <v>539</v>
      </c>
    </row>
    <row r="73" spans="1:12" x14ac:dyDescent="0.3">
      <c r="A73">
        <v>71</v>
      </c>
      <c r="B73">
        <v>10739</v>
      </c>
      <c r="C73">
        <v>214</v>
      </c>
      <c r="D73">
        <v>1438856</v>
      </c>
      <c r="E73">
        <v>1506152</v>
      </c>
      <c r="F73">
        <v>6510696</v>
      </c>
      <c r="G73">
        <v>6523816</v>
      </c>
      <c r="H73">
        <v>12186</v>
      </c>
      <c r="I73">
        <v>12745</v>
      </c>
      <c r="J73">
        <f>projkotlin_nbody[[#This Row],[runtime_end]]-projkotlin_nbody[[#This Row],[runtime_start]]</f>
        <v>67296</v>
      </c>
      <c r="K73">
        <f>projkotlin_nbody[[#This Row],[native_end]]-projkotlin_nbody[[#This Row],[native_start]]</f>
        <v>13120</v>
      </c>
      <c r="L73">
        <f>projkotlin_nbody[[#This Row],[pss_end]]-projkotlin_nbody[[#This Row],[pss_start]]</f>
        <v>559</v>
      </c>
    </row>
    <row r="74" spans="1:12" x14ac:dyDescent="0.3">
      <c r="A74">
        <v>72</v>
      </c>
      <c r="B74">
        <v>10898</v>
      </c>
      <c r="C74">
        <v>220</v>
      </c>
      <c r="D74">
        <v>1422608</v>
      </c>
      <c r="E74">
        <v>1489904</v>
      </c>
      <c r="F74">
        <v>6513504</v>
      </c>
      <c r="G74">
        <v>6526624</v>
      </c>
      <c r="H74">
        <v>12216</v>
      </c>
      <c r="I74">
        <v>12754</v>
      </c>
      <c r="J74">
        <f>projkotlin_nbody[[#This Row],[runtime_end]]-projkotlin_nbody[[#This Row],[runtime_start]]</f>
        <v>67296</v>
      </c>
      <c r="K74">
        <f>projkotlin_nbody[[#This Row],[native_end]]-projkotlin_nbody[[#This Row],[native_start]]</f>
        <v>13120</v>
      </c>
      <c r="L74">
        <f>projkotlin_nbody[[#This Row],[pss_end]]-projkotlin_nbody[[#This Row],[pss_start]]</f>
        <v>538</v>
      </c>
    </row>
    <row r="75" spans="1:12" x14ac:dyDescent="0.3">
      <c r="A75">
        <v>73</v>
      </c>
      <c r="B75">
        <v>10966</v>
      </c>
      <c r="C75">
        <v>220</v>
      </c>
      <c r="D75">
        <v>1438992</v>
      </c>
      <c r="E75">
        <v>1489904</v>
      </c>
      <c r="F75">
        <v>6510744</v>
      </c>
      <c r="G75">
        <v>6523864</v>
      </c>
      <c r="H75">
        <v>12198</v>
      </c>
      <c r="I75">
        <v>12745</v>
      </c>
      <c r="J75">
        <f>projkotlin_nbody[[#This Row],[runtime_end]]-projkotlin_nbody[[#This Row],[runtime_start]]</f>
        <v>50912</v>
      </c>
      <c r="K75">
        <f>projkotlin_nbody[[#This Row],[native_end]]-projkotlin_nbody[[#This Row],[native_start]]</f>
        <v>13120</v>
      </c>
      <c r="L75">
        <f>projkotlin_nbody[[#This Row],[pss_end]]-projkotlin_nbody[[#This Row],[pss_start]]</f>
        <v>547</v>
      </c>
    </row>
    <row r="76" spans="1:12" x14ac:dyDescent="0.3">
      <c r="A76">
        <v>74</v>
      </c>
      <c r="B76">
        <v>11108</v>
      </c>
      <c r="C76">
        <v>217</v>
      </c>
      <c r="D76">
        <v>1422608</v>
      </c>
      <c r="E76">
        <v>1506288</v>
      </c>
      <c r="F76">
        <v>6511144</v>
      </c>
      <c r="G76">
        <v>6523976</v>
      </c>
      <c r="H76">
        <v>12190</v>
      </c>
      <c r="I76">
        <v>12745</v>
      </c>
      <c r="J76">
        <f>projkotlin_nbody[[#This Row],[runtime_end]]-projkotlin_nbody[[#This Row],[runtime_start]]</f>
        <v>83680</v>
      </c>
      <c r="K76">
        <f>projkotlin_nbody[[#This Row],[native_end]]-projkotlin_nbody[[#This Row],[native_start]]</f>
        <v>12832</v>
      </c>
      <c r="L76">
        <f>projkotlin_nbody[[#This Row],[pss_end]]-projkotlin_nbody[[#This Row],[pss_start]]</f>
        <v>555</v>
      </c>
    </row>
    <row r="77" spans="1:12" x14ac:dyDescent="0.3">
      <c r="A77">
        <v>75</v>
      </c>
      <c r="B77">
        <v>11248</v>
      </c>
      <c r="C77">
        <v>214</v>
      </c>
      <c r="D77">
        <v>1422608</v>
      </c>
      <c r="E77">
        <v>1506288</v>
      </c>
      <c r="F77">
        <v>6512776</v>
      </c>
      <c r="G77">
        <v>6525736</v>
      </c>
      <c r="H77">
        <v>12210</v>
      </c>
      <c r="I77">
        <v>12753</v>
      </c>
      <c r="J77">
        <f>projkotlin_nbody[[#This Row],[runtime_end]]-projkotlin_nbody[[#This Row],[runtime_start]]</f>
        <v>83680</v>
      </c>
      <c r="K77">
        <f>projkotlin_nbody[[#This Row],[native_end]]-projkotlin_nbody[[#This Row],[native_start]]</f>
        <v>12960</v>
      </c>
      <c r="L77">
        <f>projkotlin_nbody[[#This Row],[pss_end]]-projkotlin_nbody[[#This Row],[pss_start]]</f>
        <v>543</v>
      </c>
    </row>
    <row r="78" spans="1:12" x14ac:dyDescent="0.3">
      <c r="A78">
        <v>76</v>
      </c>
      <c r="B78">
        <v>11387</v>
      </c>
      <c r="C78">
        <v>220</v>
      </c>
      <c r="D78">
        <v>1422608</v>
      </c>
      <c r="E78">
        <v>1506288</v>
      </c>
      <c r="F78">
        <v>6512520</v>
      </c>
      <c r="G78">
        <v>6525640</v>
      </c>
      <c r="H78">
        <v>12210</v>
      </c>
      <c r="I78">
        <v>12749</v>
      </c>
      <c r="J78">
        <f>projkotlin_nbody[[#This Row],[runtime_end]]-projkotlin_nbody[[#This Row],[runtime_start]]</f>
        <v>83680</v>
      </c>
      <c r="K78">
        <f>projkotlin_nbody[[#This Row],[native_end]]-projkotlin_nbody[[#This Row],[native_start]]</f>
        <v>13120</v>
      </c>
      <c r="L78">
        <f>projkotlin_nbody[[#This Row],[pss_end]]-projkotlin_nbody[[#This Row],[pss_start]]</f>
        <v>539</v>
      </c>
    </row>
    <row r="79" spans="1:12" x14ac:dyDescent="0.3">
      <c r="A79">
        <v>77</v>
      </c>
      <c r="B79">
        <v>11528</v>
      </c>
      <c r="C79">
        <v>233</v>
      </c>
      <c r="D79">
        <v>1438368</v>
      </c>
      <c r="E79">
        <v>1489280</v>
      </c>
      <c r="F79">
        <v>6510744</v>
      </c>
      <c r="G79">
        <v>6523864</v>
      </c>
      <c r="H79">
        <v>12191</v>
      </c>
      <c r="I79">
        <v>12741</v>
      </c>
      <c r="J79">
        <f>projkotlin_nbody[[#This Row],[runtime_end]]-projkotlin_nbody[[#This Row],[runtime_start]]</f>
        <v>50912</v>
      </c>
      <c r="K79">
        <f>projkotlin_nbody[[#This Row],[native_end]]-projkotlin_nbody[[#This Row],[native_start]]</f>
        <v>13120</v>
      </c>
      <c r="L79">
        <f>projkotlin_nbody[[#This Row],[pss_end]]-projkotlin_nbody[[#This Row],[pss_start]]</f>
        <v>550</v>
      </c>
    </row>
    <row r="80" spans="1:12" x14ac:dyDescent="0.3">
      <c r="A80">
        <v>78</v>
      </c>
      <c r="B80">
        <v>11668</v>
      </c>
      <c r="C80">
        <v>205</v>
      </c>
      <c r="D80">
        <v>1438232</v>
      </c>
      <c r="E80">
        <v>1489144</v>
      </c>
      <c r="F80">
        <v>6511488</v>
      </c>
      <c r="G80">
        <v>6524608</v>
      </c>
      <c r="H80">
        <v>12191</v>
      </c>
      <c r="I80">
        <v>12737</v>
      </c>
      <c r="J80">
        <f>projkotlin_nbody[[#This Row],[runtime_end]]-projkotlin_nbody[[#This Row],[runtime_start]]</f>
        <v>50912</v>
      </c>
      <c r="K80">
        <f>projkotlin_nbody[[#This Row],[native_end]]-projkotlin_nbody[[#This Row],[native_start]]</f>
        <v>13120</v>
      </c>
      <c r="L80">
        <f>projkotlin_nbody[[#This Row],[pss_end]]-projkotlin_nbody[[#This Row],[pss_start]]</f>
        <v>546</v>
      </c>
    </row>
    <row r="81" spans="1:12" x14ac:dyDescent="0.3">
      <c r="A81">
        <v>79</v>
      </c>
      <c r="B81">
        <v>11807</v>
      </c>
      <c r="C81">
        <v>215</v>
      </c>
      <c r="D81">
        <v>1438368</v>
      </c>
      <c r="E81">
        <v>1505664</v>
      </c>
      <c r="F81">
        <v>6512664</v>
      </c>
      <c r="G81">
        <v>6525784</v>
      </c>
      <c r="H81">
        <v>12127</v>
      </c>
      <c r="I81">
        <v>12682</v>
      </c>
      <c r="J81">
        <f>projkotlin_nbody[[#This Row],[runtime_end]]-projkotlin_nbody[[#This Row],[runtime_start]]</f>
        <v>67296</v>
      </c>
      <c r="K81">
        <f>projkotlin_nbody[[#This Row],[native_end]]-projkotlin_nbody[[#This Row],[native_start]]</f>
        <v>13120</v>
      </c>
      <c r="L81">
        <f>projkotlin_nbody[[#This Row],[pss_end]]-projkotlin_nbody[[#This Row],[pss_start]]</f>
        <v>555</v>
      </c>
    </row>
    <row r="82" spans="1:12" x14ac:dyDescent="0.3">
      <c r="A82">
        <v>80</v>
      </c>
      <c r="B82">
        <v>11945</v>
      </c>
      <c r="C82">
        <v>216</v>
      </c>
      <c r="D82">
        <v>1438368</v>
      </c>
      <c r="E82">
        <v>1489280</v>
      </c>
      <c r="F82">
        <v>6512632</v>
      </c>
      <c r="G82">
        <v>6525752</v>
      </c>
      <c r="H82">
        <v>12211</v>
      </c>
      <c r="I82">
        <v>12749</v>
      </c>
      <c r="J82">
        <f>projkotlin_nbody[[#This Row],[runtime_end]]-projkotlin_nbody[[#This Row],[runtime_start]]</f>
        <v>50912</v>
      </c>
      <c r="K82">
        <f>projkotlin_nbody[[#This Row],[native_end]]-projkotlin_nbody[[#This Row],[native_start]]</f>
        <v>13120</v>
      </c>
      <c r="L82">
        <f>projkotlin_nbody[[#This Row],[pss_end]]-projkotlin_nbody[[#This Row],[pss_start]]</f>
        <v>538</v>
      </c>
    </row>
    <row r="83" spans="1:12" x14ac:dyDescent="0.3">
      <c r="A83">
        <v>81</v>
      </c>
      <c r="B83">
        <v>12115</v>
      </c>
      <c r="C83">
        <v>215</v>
      </c>
      <c r="D83">
        <v>1438368</v>
      </c>
      <c r="E83">
        <v>1489280</v>
      </c>
      <c r="F83">
        <v>6512632</v>
      </c>
      <c r="G83">
        <v>6525752</v>
      </c>
      <c r="H83">
        <v>12215</v>
      </c>
      <c r="I83">
        <v>12751</v>
      </c>
      <c r="J83">
        <f>projkotlin_nbody[[#This Row],[runtime_end]]-projkotlin_nbody[[#This Row],[runtime_start]]</f>
        <v>50912</v>
      </c>
      <c r="K83">
        <f>projkotlin_nbody[[#This Row],[native_end]]-projkotlin_nbody[[#This Row],[native_start]]</f>
        <v>13120</v>
      </c>
      <c r="L83">
        <f>projkotlin_nbody[[#This Row],[pss_end]]-projkotlin_nbody[[#This Row],[pss_start]]</f>
        <v>536</v>
      </c>
    </row>
    <row r="84" spans="1:12" x14ac:dyDescent="0.3">
      <c r="A84">
        <v>82</v>
      </c>
      <c r="B84">
        <v>12268</v>
      </c>
      <c r="C84">
        <v>218</v>
      </c>
      <c r="D84">
        <v>1422824</v>
      </c>
      <c r="E84">
        <v>1506504</v>
      </c>
      <c r="F84">
        <v>6520336</v>
      </c>
      <c r="G84">
        <v>6523864</v>
      </c>
      <c r="H84">
        <v>12197</v>
      </c>
      <c r="I84">
        <v>12758</v>
      </c>
      <c r="J84">
        <f>projkotlin_nbody[[#This Row],[runtime_end]]-projkotlin_nbody[[#This Row],[runtime_start]]</f>
        <v>83680</v>
      </c>
      <c r="K84">
        <f>projkotlin_nbody[[#This Row],[native_end]]-projkotlin_nbody[[#This Row],[native_start]]</f>
        <v>3528</v>
      </c>
      <c r="L84">
        <f>projkotlin_nbody[[#This Row],[pss_end]]-projkotlin_nbody[[#This Row],[pss_start]]</f>
        <v>561</v>
      </c>
    </row>
    <row r="85" spans="1:12" x14ac:dyDescent="0.3">
      <c r="A85">
        <v>83</v>
      </c>
      <c r="B85">
        <v>12401</v>
      </c>
      <c r="C85">
        <v>221</v>
      </c>
      <c r="D85">
        <v>1422504</v>
      </c>
      <c r="E85">
        <v>1489800</v>
      </c>
      <c r="F85">
        <v>6512552</v>
      </c>
      <c r="G85">
        <v>6525672</v>
      </c>
      <c r="H85">
        <v>12194</v>
      </c>
      <c r="I85">
        <v>12731</v>
      </c>
      <c r="J85">
        <f>projkotlin_nbody[[#This Row],[runtime_end]]-projkotlin_nbody[[#This Row],[runtime_start]]</f>
        <v>67296</v>
      </c>
      <c r="K85">
        <f>projkotlin_nbody[[#This Row],[native_end]]-projkotlin_nbody[[#This Row],[native_start]]</f>
        <v>13120</v>
      </c>
      <c r="L85">
        <f>projkotlin_nbody[[#This Row],[pss_end]]-projkotlin_nbody[[#This Row],[pss_start]]</f>
        <v>537</v>
      </c>
    </row>
    <row r="86" spans="1:12" x14ac:dyDescent="0.3">
      <c r="A86">
        <v>84</v>
      </c>
      <c r="B86">
        <v>12542</v>
      </c>
      <c r="C86">
        <v>221</v>
      </c>
      <c r="D86">
        <v>1422400</v>
      </c>
      <c r="E86">
        <v>1506080</v>
      </c>
      <c r="F86">
        <v>6512608</v>
      </c>
      <c r="G86">
        <v>6525728</v>
      </c>
      <c r="H86">
        <v>12083</v>
      </c>
      <c r="I86">
        <v>12619</v>
      </c>
      <c r="J86">
        <f>projkotlin_nbody[[#This Row],[runtime_end]]-projkotlin_nbody[[#This Row],[runtime_start]]</f>
        <v>83680</v>
      </c>
      <c r="K86">
        <f>projkotlin_nbody[[#This Row],[native_end]]-projkotlin_nbody[[#This Row],[native_start]]</f>
        <v>13120</v>
      </c>
      <c r="L86">
        <f>projkotlin_nbody[[#This Row],[pss_end]]-projkotlin_nbody[[#This Row],[pss_start]]</f>
        <v>536</v>
      </c>
    </row>
    <row r="87" spans="1:12" x14ac:dyDescent="0.3">
      <c r="A87">
        <v>85</v>
      </c>
      <c r="B87">
        <v>12682</v>
      </c>
      <c r="C87">
        <v>221</v>
      </c>
      <c r="D87">
        <v>1422504</v>
      </c>
      <c r="E87">
        <v>1489800</v>
      </c>
      <c r="F87">
        <v>6513104</v>
      </c>
      <c r="G87">
        <v>6526224</v>
      </c>
      <c r="H87">
        <v>12077</v>
      </c>
      <c r="I87">
        <v>12606</v>
      </c>
      <c r="J87">
        <f>projkotlin_nbody[[#This Row],[runtime_end]]-projkotlin_nbody[[#This Row],[runtime_start]]</f>
        <v>67296</v>
      </c>
      <c r="K87">
        <f>projkotlin_nbody[[#This Row],[native_end]]-projkotlin_nbody[[#This Row],[native_start]]</f>
        <v>13120</v>
      </c>
      <c r="L87">
        <f>projkotlin_nbody[[#This Row],[pss_end]]-projkotlin_nbody[[#This Row],[pss_start]]</f>
        <v>529</v>
      </c>
    </row>
    <row r="88" spans="1:12" x14ac:dyDescent="0.3">
      <c r="A88">
        <v>86</v>
      </c>
      <c r="B88">
        <v>12823</v>
      </c>
      <c r="C88">
        <v>221</v>
      </c>
      <c r="D88">
        <v>1422696</v>
      </c>
      <c r="E88">
        <v>1489992</v>
      </c>
      <c r="F88">
        <v>6512400</v>
      </c>
      <c r="G88">
        <v>6525632</v>
      </c>
      <c r="H88">
        <v>12143</v>
      </c>
      <c r="I88">
        <v>12668</v>
      </c>
      <c r="J88">
        <f>projkotlin_nbody[[#This Row],[runtime_end]]-projkotlin_nbody[[#This Row],[runtime_start]]</f>
        <v>67296</v>
      </c>
      <c r="K88">
        <f>projkotlin_nbody[[#This Row],[native_end]]-projkotlin_nbody[[#This Row],[native_start]]</f>
        <v>13232</v>
      </c>
      <c r="L88">
        <f>projkotlin_nbody[[#This Row],[pss_end]]-projkotlin_nbody[[#This Row],[pss_start]]</f>
        <v>525</v>
      </c>
    </row>
    <row r="89" spans="1:12" x14ac:dyDescent="0.3">
      <c r="A89">
        <v>87</v>
      </c>
      <c r="B89">
        <v>12962</v>
      </c>
      <c r="C89">
        <v>215</v>
      </c>
      <c r="D89">
        <v>1422472</v>
      </c>
      <c r="E89">
        <v>1489768</v>
      </c>
      <c r="F89">
        <v>6512024</v>
      </c>
      <c r="G89">
        <v>6525144</v>
      </c>
      <c r="H89">
        <v>12005</v>
      </c>
      <c r="I89">
        <v>12538</v>
      </c>
      <c r="J89">
        <f>projkotlin_nbody[[#This Row],[runtime_end]]-projkotlin_nbody[[#This Row],[runtime_start]]</f>
        <v>67296</v>
      </c>
      <c r="K89">
        <f>projkotlin_nbody[[#This Row],[native_end]]-projkotlin_nbody[[#This Row],[native_start]]</f>
        <v>13120</v>
      </c>
      <c r="L89">
        <f>projkotlin_nbody[[#This Row],[pss_end]]-projkotlin_nbody[[#This Row],[pss_start]]</f>
        <v>533</v>
      </c>
    </row>
    <row r="90" spans="1:12" x14ac:dyDescent="0.3">
      <c r="A90">
        <v>88</v>
      </c>
      <c r="B90">
        <v>13102</v>
      </c>
      <c r="C90">
        <v>221</v>
      </c>
      <c r="D90">
        <v>1422472</v>
      </c>
      <c r="E90">
        <v>1489768</v>
      </c>
      <c r="F90">
        <v>6511912</v>
      </c>
      <c r="G90">
        <v>6525032</v>
      </c>
      <c r="H90">
        <v>12009</v>
      </c>
      <c r="I90">
        <v>12542</v>
      </c>
      <c r="J90">
        <f>projkotlin_nbody[[#This Row],[runtime_end]]-projkotlin_nbody[[#This Row],[runtime_start]]</f>
        <v>67296</v>
      </c>
      <c r="K90">
        <f>projkotlin_nbody[[#This Row],[native_end]]-projkotlin_nbody[[#This Row],[native_start]]</f>
        <v>13120</v>
      </c>
      <c r="L90">
        <f>projkotlin_nbody[[#This Row],[pss_end]]-projkotlin_nbody[[#This Row],[pss_start]]</f>
        <v>533</v>
      </c>
    </row>
    <row r="91" spans="1:12" x14ac:dyDescent="0.3">
      <c r="A91">
        <v>89</v>
      </c>
      <c r="B91">
        <v>13235</v>
      </c>
      <c r="C91">
        <v>218</v>
      </c>
      <c r="D91">
        <v>1422608</v>
      </c>
      <c r="E91">
        <v>1489904</v>
      </c>
      <c r="F91">
        <v>6513056</v>
      </c>
      <c r="G91">
        <v>6526176</v>
      </c>
      <c r="H91">
        <v>12026</v>
      </c>
      <c r="I91">
        <v>12559</v>
      </c>
      <c r="J91">
        <f>projkotlin_nbody[[#This Row],[runtime_end]]-projkotlin_nbody[[#This Row],[runtime_start]]</f>
        <v>67296</v>
      </c>
      <c r="K91">
        <f>projkotlin_nbody[[#This Row],[native_end]]-projkotlin_nbody[[#This Row],[native_start]]</f>
        <v>13120</v>
      </c>
      <c r="L91">
        <f>projkotlin_nbody[[#This Row],[pss_end]]-projkotlin_nbody[[#This Row],[pss_start]]</f>
        <v>533</v>
      </c>
    </row>
    <row r="92" spans="1:12" x14ac:dyDescent="0.3">
      <c r="A92">
        <v>90</v>
      </c>
      <c r="B92">
        <v>13391</v>
      </c>
      <c r="C92">
        <v>216</v>
      </c>
      <c r="D92">
        <v>1438992</v>
      </c>
      <c r="E92">
        <v>1489904</v>
      </c>
      <c r="F92">
        <v>6512184</v>
      </c>
      <c r="G92">
        <v>6525304</v>
      </c>
      <c r="H92">
        <v>11978</v>
      </c>
      <c r="I92">
        <v>12509</v>
      </c>
      <c r="J92">
        <f>projkotlin_nbody[[#This Row],[runtime_end]]-projkotlin_nbody[[#This Row],[runtime_start]]</f>
        <v>50912</v>
      </c>
      <c r="K92">
        <f>projkotlin_nbody[[#This Row],[native_end]]-projkotlin_nbody[[#This Row],[native_start]]</f>
        <v>13120</v>
      </c>
      <c r="L92">
        <f>projkotlin_nbody[[#This Row],[pss_end]]-projkotlin_nbody[[#This Row],[pss_start]]</f>
        <v>531</v>
      </c>
    </row>
    <row r="93" spans="1:12" x14ac:dyDescent="0.3">
      <c r="A93">
        <v>91</v>
      </c>
      <c r="B93">
        <v>13445</v>
      </c>
      <c r="C93">
        <v>227</v>
      </c>
      <c r="D93">
        <v>1422608</v>
      </c>
      <c r="E93">
        <v>1489904</v>
      </c>
      <c r="F93">
        <v>6512072</v>
      </c>
      <c r="G93">
        <v>6525304</v>
      </c>
      <c r="H93">
        <v>11978</v>
      </c>
      <c r="I93">
        <v>12509</v>
      </c>
      <c r="J93">
        <f>projkotlin_nbody[[#This Row],[runtime_end]]-projkotlin_nbody[[#This Row],[runtime_start]]</f>
        <v>67296</v>
      </c>
      <c r="K93">
        <f>projkotlin_nbody[[#This Row],[native_end]]-projkotlin_nbody[[#This Row],[native_start]]</f>
        <v>13232</v>
      </c>
      <c r="L93">
        <f>projkotlin_nbody[[#This Row],[pss_end]]-projkotlin_nbody[[#This Row],[pss_start]]</f>
        <v>531</v>
      </c>
    </row>
    <row r="94" spans="1:12" x14ac:dyDescent="0.3">
      <c r="A94">
        <v>92</v>
      </c>
      <c r="B94">
        <v>13573</v>
      </c>
      <c r="C94">
        <v>220</v>
      </c>
      <c r="D94">
        <v>1438856</v>
      </c>
      <c r="E94">
        <v>1506152</v>
      </c>
      <c r="F94">
        <v>6512024</v>
      </c>
      <c r="G94">
        <v>6525144</v>
      </c>
      <c r="H94">
        <v>11970</v>
      </c>
      <c r="I94">
        <v>12513</v>
      </c>
      <c r="J94">
        <f>projkotlin_nbody[[#This Row],[runtime_end]]-projkotlin_nbody[[#This Row],[runtime_start]]</f>
        <v>67296</v>
      </c>
      <c r="K94">
        <f>projkotlin_nbody[[#This Row],[native_end]]-projkotlin_nbody[[#This Row],[native_start]]</f>
        <v>13120</v>
      </c>
      <c r="L94">
        <f>projkotlin_nbody[[#This Row],[pss_end]]-projkotlin_nbody[[#This Row],[pss_start]]</f>
        <v>543</v>
      </c>
    </row>
    <row r="95" spans="1:12" x14ac:dyDescent="0.3">
      <c r="A95">
        <v>93</v>
      </c>
      <c r="B95">
        <v>13707</v>
      </c>
      <c r="C95">
        <v>218</v>
      </c>
      <c r="D95">
        <v>1438992</v>
      </c>
      <c r="E95">
        <v>1489904</v>
      </c>
      <c r="F95">
        <v>6512184</v>
      </c>
      <c r="G95">
        <v>6525304</v>
      </c>
      <c r="H95">
        <v>11978</v>
      </c>
      <c r="I95">
        <v>12509</v>
      </c>
      <c r="J95">
        <f>projkotlin_nbody[[#This Row],[runtime_end]]-projkotlin_nbody[[#This Row],[runtime_start]]</f>
        <v>50912</v>
      </c>
      <c r="K95">
        <f>projkotlin_nbody[[#This Row],[native_end]]-projkotlin_nbody[[#This Row],[native_start]]</f>
        <v>13120</v>
      </c>
      <c r="L95">
        <f>projkotlin_nbody[[#This Row],[pss_end]]-projkotlin_nbody[[#This Row],[pss_start]]</f>
        <v>531</v>
      </c>
    </row>
    <row r="96" spans="1:12" x14ac:dyDescent="0.3">
      <c r="A96">
        <v>94</v>
      </c>
      <c r="B96">
        <v>13847</v>
      </c>
      <c r="C96">
        <v>218</v>
      </c>
      <c r="D96">
        <v>1422608</v>
      </c>
      <c r="E96">
        <v>1489904</v>
      </c>
      <c r="F96">
        <v>6513056</v>
      </c>
      <c r="G96">
        <v>6526176</v>
      </c>
      <c r="H96">
        <v>11987</v>
      </c>
      <c r="I96">
        <v>12518</v>
      </c>
      <c r="J96">
        <f>projkotlin_nbody[[#This Row],[runtime_end]]-projkotlin_nbody[[#This Row],[runtime_start]]</f>
        <v>67296</v>
      </c>
      <c r="K96">
        <f>projkotlin_nbody[[#This Row],[native_end]]-projkotlin_nbody[[#This Row],[native_start]]</f>
        <v>13120</v>
      </c>
      <c r="L96">
        <f>projkotlin_nbody[[#This Row],[pss_end]]-projkotlin_nbody[[#This Row],[pss_start]]</f>
        <v>531</v>
      </c>
    </row>
    <row r="97" spans="1:12" x14ac:dyDescent="0.3">
      <c r="A97">
        <v>95</v>
      </c>
      <c r="B97">
        <v>13987</v>
      </c>
      <c r="C97">
        <v>220</v>
      </c>
      <c r="D97">
        <v>1438856</v>
      </c>
      <c r="E97">
        <v>1506152</v>
      </c>
      <c r="F97">
        <v>6512024</v>
      </c>
      <c r="G97">
        <v>6525080</v>
      </c>
      <c r="H97">
        <v>11966</v>
      </c>
      <c r="I97">
        <v>12497</v>
      </c>
      <c r="J97">
        <f>projkotlin_nbody[[#This Row],[runtime_end]]-projkotlin_nbody[[#This Row],[runtime_start]]</f>
        <v>67296</v>
      </c>
      <c r="K97">
        <f>projkotlin_nbody[[#This Row],[native_end]]-projkotlin_nbody[[#This Row],[native_start]]</f>
        <v>13056</v>
      </c>
      <c r="L97">
        <f>projkotlin_nbody[[#This Row],[pss_end]]-projkotlin_nbody[[#This Row],[pss_start]]</f>
        <v>531</v>
      </c>
    </row>
    <row r="98" spans="1:12" x14ac:dyDescent="0.3">
      <c r="A98">
        <v>96</v>
      </c>
      <c r="B98">
        <v>14123</v>
      </c>
      <c r="C98">
        <v>225</v>
      </c>
      <c r="D98">
        <v>1438856</v>
      </c>
      <c r="E98">
        <v>1506152</v>
      </c>
      <c r="F98">
        <v>6510136</v>
      </c>
      <c r="G98">
        <v>6523256</v>
      </c>
      <c r="H98">
        <v>11958</v>
      </c>
      <c r="I98">
        <v>12505</v>
      </c>
      <c r="J98">
        <f>projkotlin_nbody[[#This Row],[runtime_end]]-projkotlin_nbody[[#This Row],[runtime_start]]</f>
        <v>67296</v>
      </c>
      <c r="K98">
        <f>projkotlin_nbody[[#This Row],[native_end]]-projkotlin_nbody[[#This Row],[native_start]]</f>
        <v>13120</v>
      </c>
      <c r="L98">
        <f>projkotlin_nbody[[#This Row],[pss_end]]-projkotlin_nbody[[#This Row],[pss_start]]</f>
        <v>547</v>
      </c>
    </row>
    <row r="99" spans="1:12" x14ac:dyDescent="0.3">
      <c r="A99">
        <v>97</v>
      </c>
      <c r="B99">
        <v>14258</v>
      </c>
      <c r="C99">
        <v>221</v>
      </c>
      <c r="D99">
        <v>1438856</v>
      </c>
      <c r="E99">
        <v>1489768</v>
      </c>
      <c r="F99">
        <v>6510248</v>
      </c>
      <c r="G99">
        <v>6523368</v>
      </c>
      <c r="H99">
        <v>11958</v>
      </c>
      <c r="I99">
        <v>12497</v>
      </c>
      <c r="J99">
        <f>projkotlin_nbody[[#This Row],[runtime_end]]-projkotlin_nbody[[#This Row],[runtime_start]]</f>
        <v>50912</v>
      </c>
      <c r="K99">
        <f>projkotlin_nbody[[#This Row],[native_end]]-projkotlin_nbody[[#This Row],[native_start]]</f>
        <v>13120</v>
      </c>
      <c r="L99">
        <f>projkotlin_nbody[[#This Row],[pss_end]]-projkotlin_nbody[[#This Row],[pss_start]]</f>
        <v>539</v>
      </c>
    </row>
    <row r="100" spans="1:12" x14ac:dyDescent="0.3">
      <c r="A100">
        <v>98</v>
      </c>
      <c r="B100">
        <v>14398</v>
      </c>
      <c r="C100">
        <v>221</v>
      </c>
      <c r="D100">
        <v>1422608</v>
      </c>
      <c r="E100">
        <v>1489904</v>
      </c>
      <c r="F100">
        <v>6512072</v>
      </c>
      <c r="G100">
        <v>6525192</v>
      </c>
      <c r="H100">
        <v>11978</v>
      </c>
      <c r="I100">
        <v>12509</v>
      </c>
      <c r="J100">
        <f>projkotlin_nbody[[#This Row],[runtime_end]]-projkotlin_nbody[[#This Row],[runtime_start]]</f>
        <v>67296</v>
      </c>
      <c r="K100">
        <f>projkotlin_nbody[[#This Row],[native_end]]-projkotlin_nbody[[#This Row],[native_start]]</f>
        <v>13120</v>
      </c>
      <c r="L100">
        <f>projkotlin_nbody[[#This Row],[pss_end]]-projkotlin_nbody[[#This Row],[pss_start]]</f>
        <v>531</v>
      </c>
    </row>
    <row r="101" spans="1:12" x14ac:dyDescent="0.3">
      <c r="A101">
        <v>99</v>
      </c>
      <c r="B101">
        <v>14538</v>
      </c>
      <c r="C101">
        <v>215</v>
      </c>
      <c r="D101">
        <v>1438856</v>
      </c>
      <c r="E101">
        <v>1506152</v>
      </c>
      <c r="F101">
        <v>6512024</v>
      </c>
      <c r="G101">
        <v>6525144</v>
      </c>
      <c r="H101">
        <v>11970</v>
      </c>
      <c r="I101">
        <v>12505</v>
      </c>
      <c r="J101">
        <f>projkotlin_nbody[[#This Row],[runtime_end]]-projkotlin_nbody[[#This Row],[runtime_start]]</f>
        <v>67296</v>
      </c>
      <c r="K101">
        <f>projkotlin_nbody[[#This Row],[native_end]]-projkotlin_nbody[[#This Row],[native_start]]</f>
        <v>13120</v>
      </c>
      <c r="L101">
        <f>projkotlin_nbody[[#This Row],[pss_end]]-projkotlin_nbody[[#This Row],[pss_start]]</f>
        <v>535</v>
      </c>
    </row>
    <row r="102" spans="1:12" x14ac:dyDescent="0.3">
      <c r="A102">
        <v>100</v>
      </c>
      <c r="B102">
        <v>14664</v>
      </c>
      <c r="C102">
        <v>215</v>
      </c>
      <c r="D102">
        <v>1422608</v>
      </c>
      <c r="E102">
        <v>1506288</v>
      </c>
      <c r="F102">
        <v>6510360</v>
      </c>
      <c r="G102">
        <v>6523320</v>
      </c>
      <c r="H102">
        <v>11966</v>
      </c>
      <c r="I102">
        <v>12513</v>
      </c>
      <c r="J102">
        <f>projkotlin_nbody[[#This Row],[runtime_end]]-projkotlin_nbody[[#This Row],[runtime_start]]</f>
        <v>83680</v>
      </c>
      <c r="K102">
        <f>projkotlin_nbody[[#This Row],[native_end]]-projkotlin_nbody[[#This Row],[native_start]]</f>
        <v>12960</v>
      </c>
      <c r="L102">
        <f>projkotlin_nbody[[#This Row],[pss_end]]-projkotlin_nbody[[#This Row],[pss_start]]</f>
        <v>547</v>
      </c>
    </row>
    <row r="103" spans="1:12" x14ac:dyDescent="0.3">
      <c r="A103">
        <v>101</v>
      </c>
      <c r="B103">
        <v>14804</v>
      </c>
      <c r="C103">
        <v>213</v>
      </c>
      <c r="D103">
        <v>1422608</v>
      </c>
      <c r="E103">
        <v>1506288</v>
      </c>
      <c r="F103">
        <v>6512072</v>
      </c>
      <c r="G103">
        <v>6525032</v>
      </c>
      <c r="H103">
        <v>11978</v>
      </c>
      <c r="I103">
        <v>12513</v>
      </c>
      <c r="J103">
        <f>projkotlin_nbody[[#This Row],[runtime_end]]-projkotlin_nbody[[#This Row],[runtime_start]]</f>
        <v>83680</v>
      </c>
      <c r="K103">
        <f>projkotlin_nbody[[#This Row],[native_end]]-projkotlin_nbody[[#This Row],[native_start]]</f>
        <v>12960</v>
      </c>
      <c r="L103">
        <f>projkotlin_nbody[[#This Row],[pss_end]]-projkotlin_nbody[[#This Row],[pss_start]]</f>
        <v>535</v>
      </c>
    </row>
    <row r="104" spans="1:12" x14ac:dyDescent="0.3">
      <c r="A104">
        <v>102</v>
      </c>
      <c r="B104">
        <v>14857</v>
      </c>
      <c r="C104">
        <v>216</v>
      </c>
      <c r="D104">
        <v>1422608</v>
      </c>
      <c r="E104">
        <v>1489904</v>
      </c>
      <c r="F104">
        <v>6512072</v>
      </c>
      <c r="G104">
        <v>6525192</v>
      </c>
      <c r="H104">
        <v>11982</v>
      </c>
      <c r="I104">
        <v>12513</v>
      </c>
      <c r="J104">
        <f>projkotlin_nbody[[#This Row],[runtime_end]]-projkotlin_nbody[[#This Row],[runtime_start]]</f>
        <v>67296</v>
      </c>
      <c r="K104">
        <f>projkotlin_nbody[[#This Row],[native_end]]-projkotlin_nbody[[#This Row],[native_start]]</f>
        <v>13120</v>
      </c>
      <c r="L104">
        <f>projkotlin_nbody[[#This Row],[pss_end]]-projkotlin_nbody[[#This Row],[pss_start]]</f>
        <v>531</v>
      </c>
    </row>
    <row r="105" spans="1:12" x14ac:dyDescent="0.3">
      <c r="A105">
        <v>103</v>
      </c>
      <c r="B105">
        <v>14994</v>
      </c>
      <c r="C105">
        <v>218</v>
      </c>
      <c r="D105">
        <v>1438992</v>
      </c>
      <c r="E105">
        <v>1489904</v>
      </c>
      <c r="F105">
        <v>6513168</v>
      </c>
      <c r="G105">
        <v>6526288</v>
      </c>
      <c r="H105">
        <v>11991</v>
      </c>
      <c r="I105">
        <v>12522</v>
      </c>
      <c r="J105">
        <f>projkotlin_nbody[[#This Row],[runtime_end]]-projkotlin_nbody[[#This Row],[runtime_start]]</f>
        <v>50912</v>
      </c>
      <c r="K105">
        <f>projkotlin_nbody[[#This Row],[native_end]]-projkotlin_nbody[[#This Row],[native_start]]</f>
        <v>13120</v>
      </c>
      <c r="L105">
        <f>projkotlin_nbody[[#This Row],[pss_end]]-projkotlin_nbody[[#This Row],[pss_start]]</f>
        <v>531</v>
      </c>
    </row>
    <row r="106" spans="1:12" x14ac:dyDescent="0.3">
      <c r="A106">
        <v>104</v>
      </c>
      <c r="B106">
        <v>15145</v>
      </c>
      <c r="C106">
        <v>217</v>
      </c>
      <c r="D106">
        <v>1422608</v>
      </c>
      <c r="E106">
        <v>1489904</v>
      </c>
      <c r="F106">
        <v>6513056</v>
      </c>
      <c r="G106">
        <v>6526176</v>
      </c>
      <c r="H106">
        <v>11993</v>
      </c>
      <c r="I106">
        <v>12524</v>
      </c>
      <c r="J106">
        <f>projkotlin_nbody[[#This Row],[runtime_end]]-projkotlin_nbody[[#This Row],[runtime_start]]</f>
        <v>67296</v>
      </c>
      <c r="K106">
        <f>projkotlin_nbody[[#This Row],[native_end]]-projkotlin_nbody[[#This Row],[native_start]]</f>
        <v>13120</v>
      </c>
      <c r="L106">
        <f>projkotlin_nbody[[#This Row],[pss_end]]-projkotlin_nbody[[#This Row],[pss_start]]</f>
        <v>531</v>
      </c>
    </row>
    <row r="107" spans="1:12" x14ac:dyDescent="0.3">
      <c r="A107">
        <v>105</v>
      </c>
      <c r="B107">
        <v>15286</v>
      </c>
      <c r="C107">
        <v>218</v>
      </c>
      <c r="D107">
        <v>1438992</v>
      </c>
      <c r="E107">
        <v>1489904</v>
      </c>
      <c r="F107">
        <v>6511344</v>
      </c>
      <c r="G107">
        <v>6524464</v>
      </c>
      <c r="H107">
        <v>11980</v>
      </c>
      <c r="I107">
        <v>12511</v>
      </c>
      <c r="J107">
        <f>projkotlin_nbody[[#This Row],[runtime_end]]-projkotlin_nbody[[#This Row],[runtime_start]]</f>
        <v>50912</v>
      </c>
      <c r="K107">
        <f>projkotlin_nbody[[#This Row],[native_end]]-projkotlin_nbody[[#This Row],[native_start]]</f>
        <v>13120</v>
      </c>
      <c r="L107">
        <f>projkotlin_nbody[[#This Row],[pss_end]]-projkotlin_nbody[[#This Row],[pss_start]]</f>
        <v>531</v>
      </c>
    </row>
    <row r="108" spans="1:12" x14ac:dyDescent="0.3">
      <c r="A108">
        <v>106</v>
      </c>
      <c r="B108">
        <v>15419</v>
      </c>
      <c r="C108">
        <v>219</v>
      </c>
      <c r="D108">
        <v>1422608</v>
      </c>
      <c r="E108">
        <v>1489904</v>
      </c>
      <c r="F108">
        <v>6513088</v>
      </c>
      <c r="G108">
        <v>6526208</v>
      </c>
      <c r="H108">
        <v>11993</v>
      </c>
      <c r="I108">
        <v>12524</v>
      </c>
      <c r="J108">
        <f>projkotlin_nbody[[#This Row],[runtime_end]]-projkotlin_nbody[[#This Row],[runtime_start]]</f>
        <v>67296</v>
      </c>
      <c r="K108">
        <f>projkotlin_nbody[[#This Row],[native_end]]-projkotlin_nbody[[#This Row],[native_start]]</f>
        <v>13120</v>
      </c>
      <c r="L108">
        <f>projkotlin_nbody[[#This Row],[pss_end]]-projkotlin_nbody[[#This Row],[pss_start]]</f>
        <v>531</v>
      </c>
    </row>
    <row r="109" spans="1:12" x14ac:dyDescent="0.3">
      <c r="A109">
        <v>107</v>
      </c>
      <c r="B109">
        <v>15556</v>
      </c>
      <c r="C109">
        <v>221</v>
      </c>
      <c r="D109">
        <v>1422472</v>
      </c>
      <c r="E109">
        <v>1489768</v>
      </c>
      <c r="F109">
        <v>6511944</v>
      </c>
      <c r="G109">
        <v>6525064</v>
      </c>
      <c r="H109">
        <v>11976</v>
      </c>
      <c r="I109">
        <v>12507</v>
      </c>
      <c r="J109">
        <f>projkotlin_nbody[[#This Row],[runtime_end]]-projkotlin_nbody[[#This Row],[runtime_start]]</f>
        <v>67296</v>
      </c>
      <c r="K109">
        <f>projkotlin_nbody[[#This Row],[native_end]]-projkotlin_nbody[[#This Row],[native_start]]</f>
        <v>13120</v>
      </c>
      <c r="L109">
        <f>projkotlin_nbody[[#This Row],[pss_end]]-projkotlin_nbody[[#This Row],[pss_start]]</f>
        <v>531</v>
      </c>
    </row>
    <row r="110" spans="1:12" x14ac:dyDescent="0.3">
      <c r="A110">
        <v>108</v>
      </c>
      <c r="B110">
        <v>15693</v>
      </c>
      <c r="C110">
        <v>225</v>
      </c>
      <c r="D110">
        <v>1438992</v>
      </c>
      <c r="E110">
        <v>1506288</v>
      </c>
      <c r="F110">
        <v>6512216</v>
      </c>
      <c r="G110">
        <v>6525336</v>
      </c>
      <c r="H110">
        <v>11988</v>
      </c>
      <c r="I110">
        <v>12523</v>
      </c>
      <c r="J110">
        <f>projkotlin_nbody[[#This Row],[runtime_end]]-projkotlin_nbody[[#This Row],[runtime_start]]</f>
        <v>67296</v>
      </c>
      <c r="K110">
        <f>projkotlin_nbody[[#This Row],[native_end]]-projkotlin_nbody[[#This Row],[native_start]]</f>
        <v>13120</v>
      </c>
      <c r="L110">
        <f>projkotlin_nbody[[#This Row],[pss_end]]-projkotlin_nbody[[#This Row],[pss_start]]</f>
        <v>535</v>
      </c>
    </row>
    <row r="111" spans="1:12" x14ac:dyDescent="0.3">
      <c r="A111">
        <v>109</v>
      </c>
      <c r="B111">
        <v>15832</v>
      </c>
      <c r="C111">
        <v>221</v>
      </c>
      <c r="D111">
        <v>1422608</v>
      </c>
      <c r="E111">
        <v>1506288</v>
      </c>
      <c r="F111">
        <v>6512104</v>
      </c>
      <c r="G111">
        <v>6525064</v>
      </c>
      <c r="H111">
        <v>11984</v>
      </c>
      <c r="I111">
        <v>12519</v>
      </c>
      <c r="J111">
        <f>projkotlin_nbody[[#This Row],[runtime_end]]-projkotlin_nbody[[#This Row],[runtime_start]]</f>
        <v>83680</v>
      </c>
      <c r="K111">
        <f>projkotlin_nbody[[#This Row],[native_end]]-projkotlin_nbody[[#This Row],[native_start]]</f>
        <v>12960</v>
      </c>
      <c r="L111">
        <f>projkotlin_nbody[[#This Row],[pss_end]]-projkotlin_nbody[[#This Row],[pss_start]]</f>
        <v>535</v>
      </c>
    </row>
    <row r="112" spans="1:12" x14ac:dyDescent="0.3">
      <c r="A112">
        <v>110</v>
      </c>
      <c r="B112">
        <v>15972</v>
      </c>
      <c r="C112">
        <v>211</v>
      </c>
      <c r="D112">
        <v>1438992</v>
      </c>
      <c r="E112">
        <v>1506288</v>
      </c>
      <c r="F112">
        <v>6512328</v>
      </c>
      <c r="G112">
        <v>6525448</v>
      </c>
      <c r="H112">
        <v>11995</v>
      </c>
      <c r="I112">
        <v>12530</v>
      </c>
      <c r="J112">
        <f>projkotlin_nbody[[#This Row],[runtime_end]]-projkotlin_nbody[[#This Row],[runtime_start]]</f>
        <v>67296</v>
      </c>
      <c r="K112">
        <f>projkotlin_nbody[[#This Row],[native_end]]-projkotlin_nbody[[#This Row],[native_start]]</f>
        <v>13120</v>
      </c>
      <c r="L112">
        <f>projkotlin_nbody[[#This Row],[pss_end]]-projkotlin_nbody[[#This Row],[pss_start]]</f>
        <v>535</v>
      </c>
    </row>
    <row r="113" spans="1:12" x14ac:dyDescent="0.3">
      <c r="A113">
        <v>111</v>
      </c>
      <c r="B113">
        <v>16142</v>
      </c>
      <c r="C113">
        <v>221</v>
      </c>
      <c r="D113">
        <v>1439208</v>
      </c>
      <c r="E113">
        <v>1490120</v>
      </c>
      <c r="F113">
        <v>6512104</v>
      </c>
      <c r="G113">
        <v>6525224</v>
      </c>
      <c r="H113">
        <v>11988</v>
      </c>
      <c r="I113">
        <v>12519</v>
      </c>
      <c r="J113">
        <f>projkotlin_nbody[[#This Row],[runtime_end]]-projkotlin_nbody[[#This Row],[runtime_start]]</f>
        <v>50912</v>
      </c>
      <c r="K113">
        <f>projkotlin_nbody[[#This Row],[native_end]]-projkotlin_nbody[[#This Row],[native_start]]</f>
        <v>13120</v>
      </c>
      <c r="L113">
        <f>projkotlin_nbody[[#This Row],[pss_end]]-projkotlin_nbody[[#This Row],[pss_start]]</f>
        <v>531</v>
      </c>
    </row>
    <row r="114" spans="1:12" x14ac:dyDescent="0.3">
      <c r="A114">
        <v>112</v>
      </c>
      <c r="B114">
        <v>16280</v>
      </c>
      <c r="C114">
        <v>209</v>
      </c>
      <c r="D114">
        <v>1438856</v>
      </c>
      <c r="E114">
        <v>1489768</v>
      </c>
      <c r="F114">
        <v>6509664</v>
      </c>
      <c r="G114">
        <v>6522784</v>
      </c>
      <c r="H114">
        <v>11902</v>
      </c>
      <c r="I114">
        <v>12440</v>
      </c>
      <c r="J114">
        <f>projkotlin_nbody[[#This Row],[runtime_end]]-projkotlin_nbody[[#This Row],[runtime_start]]</f>
        <v>50912</v>
      </c>
      <c r="K114">
        <f>projkotlin_nbody[[#This Row],[native_end]]-projkotlin_nbody[[#This Row],[native_start]]</f>
        <v>13120</v>
      </c>
      <c r="L114">
        <f>projkotlin_nbody[[#This Row],[pss_end]]-projkotlin_nbody[[#This Row],[pss_start]]</f>
        <v>538</v>
      </c>
    </row>
    <row r="115" spans="1:12" x14ac:dyDescent="0.3">
      <c r="A115">
        <v>113</v>
      </c>
      <c r="B115">
        <v>16421</v>
      </c>
      <c r="C115">
        <v>219</v>
      </c>
      <c r="D115">
        <v>1422608</v>
      </c>
      <c r="E115">
        <v>1489904</v>
      </c>
      <c r="F115">
        <v>6512136</v>
      </c>
      <c r="G115">
        <v>6525368</v>
      </c>
      <c r="H115">
        <v>11932</v>
      </c>
      <c r="I115">
        <v>12462</v>
      </c>
      <c r="J115">
        <f>projkotlin_nbody[[#This Row],[runtime_end]]-projkotlin_nbody[[#This Row],[runtime_start]]</f>
        <v>67296</v>
      </c>
      <c r="K115">
        <f>projkotlin_nbody[[#This Row],[native_end]]-projkotlin_nbody[[#This Row],[native_start]]</f>
        <v>13232</v>
      </c>
      <c r="L115">
        <f>projkotlin_nbody[[#This Row],[pss_end]]-projkotlin_nbody[[#This Row],[pss_start]]</f>
        <v>530</v>
      </c>
    </row>
    <row r="116" spans="1:12" x14ac:dyDescent="0.3">
      <c r="A116">
        <v>114</v>
      </c>
      <c r="B116">
        <v>16552</v>
      </c>
      <c r="C116">
        <v>217</v>
      </c>
      <c r="D116">
        <v>1438992</v>
      </c>
      <c r="E116">
        <v>1489904</v>
      </c>
      <c r="F116">
        <v>6512216</v>
      </c>
      <c r="G116">
        <v>6525336</v>
      </c>
      <c r="H116">
        <v>11903</v>
      </c>
      <c r="I116">
        <v>12434</v>
      </c>
      <c r="J116">
        <f>projkotlin_nbody[[#This Row],[runtime_end]]-projkotlin_nbody[[#This Row],[runtime_start]]</f>
        <v>50912</v>
      </c>
      <c r="K116">
        <f>projkotlin_nbody[[#This Row],[native_end]]-projkotlin_nbody[[#This Row],[native_start]]</f>
        <v>13120</v>
      </c>
      <c r="L116">
        <f>projkotlin_nbody[[#This Row],[pss_end]]-projkotlin_nbody[[#This Row],[pss_start]]</f>
        <v>531</v>
      </c>
    </row>
    <row r="117" spans="1:12" x14ac:dyDescent="0.3">
      <c r="A117">
        <v>115</v>
      </c>
      <c r="B117">
        <v>16677</v>
      </c>
      <c r="C117">
        <v>214</v>
      </c>
      <c r="D117">
        <v>1422472</v>
      </c>
      <c r="E117">
        <v>1506152</v>
      </c>
      <c r="F117">
        <v>6511976</v>
      </c>
      <c r="G117">
        <v>6525096</v>
      </c>
      <c r="H117">
        <v>11817</v>
      </c>
      <c r="I117">
        <v>12364</v>
      </c>
      <c r="J117">
        <f>projkotlin_nbody[[#This Row],[runtime_end]]-projkotlin_nbody[[#This Row],[runtime_start]]</f>
        <v>83680</v>
      </c>
      <c r="K117">
        <f>projkotlin_nbody[[#This Row],[native_end]]-projkotlin_nbody[[#This Row],[native_start]]</f>
        <v>13120</v>
      </c>
      <c r="L117">
        <f>projkotlin_nbody[[#This Row],[pss_end]]-projkotlin_nbody[[#This Row],[pss_start]]</f>
        <v>547</v>
      </c>
    </row>
    <row r="118" spans="1:12" x14ac:dyDescent="0.3">
      <c r="A118">
        <v>116</v>
      </c>
      <c r="B118">
        <v>16799</v>
      </c>
      <c r="C118">
        <v>214</v>
      </c>
      <c r="D118">
        <v>1438992</v>
      </c>
      <c r="E118">
        <v>1506288</v>
      </c>
      <c r="F118">
        <v>6510440</v>
      </c>
      <c r="G118">
        <v>6523400</v>
      </c>
      <c r="H118">
        <v>11889</v>
      </c>
      <c r="I118">
        <v>12432</v>
      </c>
      <c r="J118">
        <f>projkotlin_nbody[[#This Row],[runtime_end]]-projkotlin_nbody[[#This Row],[runtime_start]]</f>
        <v>67296</v>
      </c>
      <c r="K118">
        <f>projkotlin_nbody[[#This Row],[native_end]]-projkotlin_nbody[[#This Row],[native_start]]</f>
        <v>12960</v>
      </c>
      <c r="L118">
        <f>projkotlin_nbody[[#This Row],[pss_end]]-projkotlin_nbody[[#This Row],[pss_start]]</f>
        <v>543</v>
      </c>
    </row>
    <row r="119" spans="1:12" x14ac:dyDescent="0.3">
      <c r="A119">
        <v>117</v>
      </c>
      <c r="B119">
        <v>16928</v>
      </c>
      <c r="C119">
        <v>222</v>
      </c>
      <c r="D119">
        <v>1422472</v>
      </c>
      <c r="E119">
        <v>1489768</v>
      </c>
      <c r="F119">
        <v>6511944</v>
      </c>
      <c r="G119">
        <v>6525064</v>
      </c>
      <c r="H119">
        <v>11897</v>
      </c>
      <c r="I119">
        <v>12428</v>
      </c>
      <c r="J119">
        <f>projkotlin_nbody[[#This Row],[runtime_end]]-projkotlin_nbody[[#This Row],[runtime_start]]</f>
        <v>67296</v>
      </c>
      <c r="K119">
        <f>projkotlin_nbody[[#This Row],[native_end]]-projkotlin_nbody[[#This Row],[native_start]]</f>
        <v>13120</v>
      </c>
      <c r="L119">
        <f>projkotlin_nbody[[#This Row],[pss_end]]-projkotlin_nbody[[#This Row],[pss_start]]</f>
        <v>531</v>
      </c>
    </row>
    <row r="120" spans="1:12" x14ac:dyDescent="0.3">
      <c r="A120">
        <v>118</v>
      </c>
      <c r="B120">
        <v>17053</v>
      </c>
      <c r="C120">
        <v>220</v>
      </c>
      <c r="D120">
        <v>1422608</v>
      </c>
      <c r="E120">
        <v>1489904</v>
      </c>
      <c r="F120">
        <v>6512136</v>
      </c>
      <c r="G120">
        <v>6525256</v>
      </c>
      <c r="H120">
        <v>11905</v>
      </c>
      <c r="I120">
        <v>12436</v>
      </c>
      <c r="J120">
        <f>projkotlin_nbody[[#This Row],[runtime_end]]-projkotlin_nbody[[#This Row],[runtime_start]]</f>
        <v>67296</v>
      </c>
      <c r="K120">
        <f>projkotlin_nbody[[#This Row],[native_end]]-projkotlin_nbody[[#This Row],[native_start]]</f>
        <v>13120</v>
      </c>
      <c r="L120">
        <f>projkotlin_nbody[[#This Row],[pss_end]]-projkotlin_nbody[[#This Row],[pss_start]]</f>
        <v>531</v>
      </c>
    </row>
    <row r="121" spans="1:12" x14ac:dyDescent="0.3">
      <c r="A121">
        <v>119</v>
      </c>
      <c r="B121">
        <v>17166</v>
      </c>
      <c r="C121">
        <v>217</v>
      </c>
      <c r="D121">
        <v>1438856</v>
      </c>
      <c r="E121">
        <v>1489768</v>
      </c>
      <c r="F121">
        <v>6512088</v>
      </c>
      <c r="G121">
        <v>6525208</v>
      </c>
      <c r="H121">
        <v>11901</v>
      </c>
      <c r="I121">
        <v>12432</v>
      </c>
      <c r="J121">
        <f>projkotlin_nbody[[#This Row],[runtime_end]]-projkotlin_nbody[[#This Row],[runtime_start]]</f>
        <v>50912</v>
      </c>
      <c r="K121">
        <f>projkotlin_nbody[[#This Row],[native_end]]-projkotlin_nbody[[#This Row],[native_start]]</f>
        <v>13120</v>
      </c>
      <c r="L121">
        <f>projkotlin_nbody[[#This Row],[pss_end]]-projkotlin_nbody[[#This Row],[pss_start]]</f>
        <v>531</v>
      </c>
    </row>
    <row r="122" spans="1:12" x14ac:dyDescent="0.3">
      <c r="A122">
        <v>120</v>
      </c>
      <c r="B122">
        <v>17332</v>
      </c>
      <c r="C122">
        <v>215</v>
      </c>
      <c r="D122">
        <v>1439080</v>
      </c>
      <c r="E122">
        <v>1506376</v>
      </c>
      <c r="F122">
        <v>6512280</v>
      </c>
      <c r="G122">
        <v>6525176</v>
      </c>
      <c r="H122">
        <v>11476</v>
      </c>
      <c r="I122">
        <v>11987</v>
      </c>
      <c r="J122">
        <f>projkotlin_nbody[[#This Row],[runtime_end]]-projkotlin_nbody[[#This Row],[runtime_start]]</f>
        <v>67296</v>
      </c>
      <c r="K122">
        <f>projkotlin_nbody[[#This Row],[native_end]]-projkotlin_nbody[[#This Row],[native_start]]</f>
        <v>12896</v>
      </c>
      <c r="L122">
        <f>projkotlin_nbody[[#This Row],[pss_end]]-projkotlin_nbody[[#This Row],[pss_start]]</f>
        <v>511</v>
      </c>
    </row>
    <row r="123" spans="1:12" x14ac:dyDescent="0.3">
      <c r="A123">
        <v>121</v>
      </c>
      <c r="B123">
        <v>17402</v>
      </c>
      <c r="C123">
        <v>219</v>
      </c>
      <c r="D123">
        <v>1422608</v>
      </c>
      <c r="E123">
        <v>1489904</v>
      </c>
      <c r="F123">
        <v>6510360</v>
      </c>
      <c r="G123">
        <v>6523480</v>
      </c>
      <c r="H123">
        <v>11468</v>
      </c>
      <c r="I123">
        <v>11987</v>
      </c>
      <c r="J123">
        <f>projkotlin_nbody[[#This Row],[runtime_end]]-projkotlin_nbody[[#This Row],[runtime_start]]</f>
        <v>67296</v>
      </c>
      <c r="K123">
        <f>projkotlin_nbody[[#This Row],[native_end]]-projkotlin_nbody[[#This Row],[native_start]]</f>
        <v>13120</v>
      </c>
      <c r="L123">
        <f>projkotlin_nbody[[#This Row],[pss_end]]-projkotlin_nbody[[#This Row],[pss_start]]</f>
        <v>519</v>
      </c>
    </row>
    <row r="124" spans="1:12" x14ac:dyDescent="0.3">
      <c r="A124">
        <v>122</v>
      </c>
      <c r="B124">
        <v>17564</v>
      </c>
      <c r="C124">
        <v>231</v>
      </c>
      <c r="D124">
        <v>1438992</v>
      </c>
      <c r="E124">
        <v>1506288</v>
      </c>
      <c r="F124">
        <v>6510360</v>
      </c>
      <c r="G124">
        <v>6523480</v>
      </c>
      <c r="H124">
        <v>11468</v>
      </c>
      <c r="I124">
        <v>11991</v>
      </c>
      <c r="J124">
        <f>projkotlin_nbody[[#This Row],[runtime_end]]-projkotlin_nbody[[#This Row],[runtime_start]]</f>
        <v>67296</v>
      </c>
      <c r="K124">
        <f>projkotlin_nbody[[#This Row],[native_end]]-projkotlin_nbody[[#This Row],[native_start]]</f>
        <v>13120</v>
      </c>
      <c r="L124">
        <f>projkotlin_nbody[[#This Row],[pss_end]]-projkotlin_nbody[[#This Row],[pss_start]]</f>
        <v>523</v>
      </c>
    </row>
    <row r="125" spans="1:12" x14ac:dyDescent="0.3">
      <c r="A125">
        <v>123</v>
      </c>
      <c r="B125">
        <v>17730</v>
      </c>
      <c r="C125">
        <v>217</v>
      </c>
      <c r="D125">
        <v>1438992</v>
      </c>
      <c r="E125">
        <v>1506288</v>
      </c>
      <c r="F125">
        <v>6512248</v>
      </c>
      <c r="G125">
        <v>6525368</v>
      </c>
      <c r="H125">
        <v>11484</v>
      </c>
      <c r="I125">
        <v>11995</v>
      </c>
      <c r="J125">
        <f>projkotlin_nbody[[#This Row],[runtime_end]]-projkotlin_nbody[[#This Row],[runtime_start]]</f>
        <v>67296</v>
      </c>
      <c r="K125">
        <f>projkotlin_nbody[[#This Row],[native_end]]-projkotlin_nbody[[#This Row],[native_start]]</f>
        <v>13120</v>
      </c>
      <c r="L125">
        <f>projkotlin_nbody[[#This Row],[pss_end]]-projkotlin_nbody[[#This Row],[pss_start]]</f>
        <v>511</v>
      </c>
    </row>
    <row r="126" spans="1:12" x14ac:dyDescent="0.3">
      <c r="A126">
        <v>124</v>
      </c>
      <c r="B126">
        <v>17869</v>
      </c>
      <c r="C126">
        <v>219</v>
      </c>
      <c r="D126">
        <v>1438992</v>
      </c>
      <c r="E126">
        <v>1489904</v>
      </c>
      <c r="F126">
        <v>6513232</v>
      </c>
      <c r="G126">
        <v>6526352</v>
      </c>
      <c r="H126">
        <v>11489</v>
      </c>
      <c r="I126">
        <v>12000</v>
      </c>
      <c r="J126">
        <f>projkotlin_nbody[[#This Row],[runtime_end]]-projkotlin_nbody[[#This Row],[runtime_start]]</f>
        <v>50912</v>
      </c>
      <c r="K126">
        <f>projkotlin_nbody[[#This Row],[native_end]]-projkotlin_nbody[[#This Row],[native_start]]</f>
        <v>13120</v>
      </c>
      <c r="L126">
        <f>projkotlin_nbody[[#This Row],[pss_end]]-projkotlin_nbody[[#This Row],[pss_start]]</f>
        <v>511</v>
      </c>
    </row>
    <row r="127" spans="1:12" x14ac:dyDescent="0.3">
      <c r="A127">
        <v>125</v>
      </c>
      <c r="B127">
        <v>17998</v>
      </c>
      <c r="C127">
        <v>212</v>
      </c>
      <c r="D127">
        <v>1422472</v>
      </c>
      <c r="E127">
        <v>1489768</v>
      </c>
      <c r="F127">
        <v>6510264</v>
      </c>
      <c r="G127">
        <v>6523384</v>
      </c>
      <c r="H127">
        <v>11464</v>
      </c>
      <c r="I127">
        <v>11983</v>
      </c>
      <c r="J127">
        <f>projkotlin_nbody[[#This Row],[runtime_end]]-projkotlin_nbody[[#This Row],[runtime_start]]</f>
        <v>67296</v>
      </c>
      <c r="K127">
        <f>projkotlin_nbody[[#This Row],[native_end]]-projkotlin_nbody[[#This Row],[native_start]]</f>
        <v>13120</v>
      </c>
      <c r="L127">
        <f>projkotlin_nbody[[#This Row],[pss_end]]-projkotlin_nbody[[#This Row],[pss_start]]</f>
        <v>519</v>
      </c>
    </row>
    <row r="128" spans="1:12" x14ac:dyDescent="0.3">
      <c r="A128">
        <v>126</v>
      </c>
      <c r="B128">
        <v>18169</v>
      </c>
      <c r="C128">
        <v>215</v>
      </c>
      <c r="D128">
        <v>1422472</v>
      </c>
      <c r="E128">
        <v>1489768</v>
      </c>
      <c r="F128">
        <v>6511976</v>
      </c>
      <c r="G128">
        <v>6525096</v>
      </c>
      <c r="H128">
        <v>11246</v>
      </c>
      <c r="I128">
        <v>11755</v>
      </c>
      <c r="J128">
        <f>projkotlin_nbody[[#This Row],[runtime_end]]-projkotlin_nbody[[#This Row],[runtime_start]]</f>
        <v>67296</v>
      </c>
      <c r="K128">
        <f>projkotlin_nbody[[#This Row],[native_end]]-projkotlin_nbody[[#This Row],[native_start]]</f>
        <v>13120</v>
      </c>
      <c r="L128">
        <f>projkotlin_nbody[[#This Row],[pss_end]]-projkotlin_nbody[[#This Row],[pss_start]]</f>
        <v>509</v>
      </c>
    </row>
    <row r="129" spans="1:12" x14ac:dyDescent="0.3">
      <c r="A129">
        <v>127</v>
      </c>
      <c r="B129">
        <v>18320</v>
      </c>
      <c r="C129">
        <v>221</v>
      </c>
      <c r="D129">
        <v>1438992</v>
      </c>
      <c r="E129">
        <v>1489904</v>
      </c>
      <c r="F129">
        <v>6512312</v>
      </c>
      <c r="G129">
        <v>6525432</v>
      </c>
      <c r="H129">
        <v>11258</v>
      </c>
      <c r="I129">
        <v>11767</v>
      </c>
      <c r="J129">
        <f>projkotlin_nbody[[#This Row],[runtime_end]]-projkotlin_nbody[[#This Row],[runtime_start]]</f>
        <v>50912</v>
      </c>
      <c r="K129">
        <f>projkotlin_nbody[[#This Row],[native_end]]-projkotlin_nbody[[#This Row],[native_start]]</f>
        <v>13120</v>
      </c>
      <c r="L129">
        <f>projkotlin_nbody[[#This Row],[pss_end]]-projkotlin_nbody[[#This Row],[pss_start]]</f>
        <v>509</v>
      </c>
    </row>
    <row r="130" spans="1:12" x14ac:dyDescent="0.3">
      <c r="A130">
        <v>128</v>
      </c>
      <c r="B130">
        <v>18469</v>
      </c>
      <c r="C130">
        <v>222</v>
      </c>
      <c r="D130">
        <v>1422472</v>
      </c>
      <c r="E130">
        <v>1489768</v>
      </c>
      <c r="F130">
        <v>6511976</v>
      </c>
      <c r="G130">
        <v>6525096</v>
      </c>
      <c r="H130">
        <v>11238</v>
      </c>
      <c r="I130">
        <v>11747</v>
      </c>
      <c r="J130">
        <f>projkotlin_nbody[[#This Row],[runtime_end]]-projkotlin_nbody[[#This Row],[runtime_start]]</f>
        <v>67296</v>
      </c>
      <c r="K130">
        <f>projkotlin_nbody[[#This Row],[native_end]]-projkotlin_nbody[[#This Row],[native_start]]</f>
        <v>13120</v>
      </c>
      <c r="L130">
        <f>projkotlin_nbody[[#This Row],[pss_end]]-projkotlin_nbody[[#This Row],[pss_start]]</f>
        <v>509</v>
      </c>
    </row>
    <row r="131" spans="1:12" x14ac:dyDescent="0.3">
      <c r="A131">
        <v>129</v>
      </c>
      <c r="B131">
        <v>18603</v>
      </c>
      <c r="C131">
        <v>219</v>
      </c>
      <c r="D131">
        <v>1438992</v>
      </c>
      <c r="E131">
        <v>1489904</v>
      </c>
      <c r="F131">
        <v>6512360</v>
      </c>
      <c r="G131">
        <v>6525480</v>
      </c>
      <c r="H131">
        <v>11251</v>
      </c>
      <c r="I131">
        <v>11760</v>
      </c>
      <c r="J131">
        <f>projkotlin_nbody[[#This Row],[runtime_end]]-projkotlin_nbody[[#This Row],[runtime_start]]</f>
        <v>50912</v>
      </c>
      <c r="K131">
        <f>projkotlin_nbody[[#This Row],[native_end]]-projkotlin_nbody[[#This Row],[native_start]]</f>
        <v>13120</v>
      </c>
      <c r="L131">
        <f>projkotlin_nbody[[#This Row],[pss_end]]-projkotlin_nbody[[#This Row],[pss_start]]</f>
        <v>509</v>
      </c>
    </row>
    <row r="132" spans="1:12" x14ac:dyDescent="0.3">
      <c r="A132">
        <v>130</v>
      </c>
      <c r="B132">
        <v>18745</v>
      </c>
      <c r="C132">
        <v>222</v>
      </c>
      <c r="D132">
        <v>1438856</v>
      </c>
      <c r="E132">
        <v>1489768</v>
      </c>
      <c r="F132">
        <v>6510312</v>
      </c>
      <c r="G132">
        <v>6523432</v>
      </c>
      <c r="H132">
        <v>11226</v>
      </c>
      <c r="I132">
        <v>11743</v>
      </c>
      <c r="J132">
        <f>projkotlin_nbody[[#This Row],[runtime_end]]-projkotlin_nbody[[#This Row],[runtime_start]]</f>
        <v>50912</v>
      </c>
      <c r="K132">
        <f>projkotlin_nbody[[#This Row],[native_end]]-projkotlin_nbody[[#This Row],[native_start]]</f>
        <v>13120</v>
      </c>
      <c r="L132">
        <f>projkotlin_nbody[[#This Row],[pss_end]]-projkotlin_nbody[[#This Row],[pss_start]]</f>
        <v>517</v>
      </c>
    </row>
    <row r="133" spans="1:12" x14ac:dyDescent="0.3">
      <c r="A133">
        <v>131</v>
      </c>
      <c r="B133">
        <v>18799</v>
      </c>
      <c r="C133">
        <v>216</v>
      </c>
      <c r="D133">
        <v>1438992</v>
      </c>
      <c r="E133">
        <v>1489904</v>
      </c>
      <c r="F133">
        <v>6512248</v>
      </c>
      <c r="G133">
        <v>6525368</v>
      </c>
      <c r="H133">
        <v>11241</v>
      </c>
      <c r="I133">
        <v>11749</v>
      </c>
      <c r="J133">
        <f>projkotlin_nbody[[#This Row],[runtime_end]]-projkotlin_nbody[[#This Row],[runtime_start]]</f>
        <v>50912</v>
      </c>
      <c r="K133">
        <f>projkotlin_nbody[[#This Row],[native_end]]-projkotlin_nbody[[#This Row],[native_start]]</f>
        <v>13120</v>
      </c>
      <c r="L133">
        <f>projkotlin_nbody[[#This Row],[pss_end]]-projkotlin_nbody[[#This Row],[pss_start]]</f>
        <v>508</v>
      </c>
    </row>
    <row r="134" spans="1:12" x14ac:dyDescent="0.3">
      <c r="A134">
        <v>132</v>
      </c>
      <c r="B134">
        <v>18939</v>
      </c>
      <c r="C134">
        <v>216</v>
      </c>
      <c r="D134">
        <v>1438992</v>
      </c>
      <c r="E134">
        <v>1489904</v>
      </c>
      <c r="F134">
        <v>6512248</v>
      </c>
      <c r="G134">
        <v>6525368</v>
      </c>
      <c r="H134">
        <v>11245</v>
      </c>
      <c r="I134">
        <v>11744</v>
      </c>
      <c r="J134">
        <f>projkotlin_nbody[[#This Row],[runtime_end]]-projkotlin_nbody[[#This Row],[runtime_start]]</f>
        <v>50912</v>
      </c>
      <c r="K134">
        <f>projkotlin_nbody[[#This Row],[native_end]]-projkotlin_nbody[[#This Row],[native_start]]</f>
        <v>13120</v>
      </c>
      <c r="L134">
        <f>projkotlin_nbody[[#This Row],[pss_end]]-projkotlin_nbody[[#This Row],[pss_start]]</f>
        <v>499</v>
      </c>
    </row>
    <row r="135" spans="1:12" x14ac:dyDescent="0.3">
      <c r="A135">
        <v>133</v>
      </c>
      <c r="B135">
        <v>19078</v>
      </c>
      <c r="C135">
        <v>218</v>
      </c>
      <c r="D135">
        <v>1438904</v>
      </c>
      <c r="E135">
        <v>1506200</v>
      </c>
      <c r="F135">
        <v>6510360</v>
      </c>
      <c r="G135">
        <v>6523480</v>
      </c>
      <c r="H135">
        <v>11237</v>
      </c>
      <c r="I135">
        <v>11756</v>
      </c>
      <c r="J135">
        <f>projkotlin_nbody[[#This Row],[runtime_end]]-projkotlin_nbody[[#This Row],[runtime_start]]</f>
        <v>67296</v>
      </c>
      <c r="K135">
        <f>projkotlin_nbody[[#This Row],[native_end]]-projkotlin_nbody[[#This Row],[native_start]]</f>
        <v>13120</v>
      </c>
      <c r="L135">
        <f>projkotlin_nbody[[#This Row],[pss_end]]-projkotlin_nbody[[#This Row],[pss_start]]</f>
        <v>519</v>
      </c>
    </row>
    <row r="136" spans="1:12" x14ac:dyDescent="0.3">
      <c r="A136">
        <v>134</v>
      </c>
      <c r="B136">
        <v>19218</v>
      </c>
      <c r="C136">
        <v>217</v>
      </c>
      <c r="D136">
        <v>1422608</v>
      </c>
      <c r="E136">
        <v>1506288</v>
      </c>
      <c r="F136">
        <v>6510360</v>
      </c>
      <c r="G136">
        <v>6526224</v>
      </c>
      <c r="H136">
        <v>11231</v>
      </c>
      <c r="I136">
        <v>11766</v>
      </c>
      <c r="J136">
        <f>projkotlin_nbody[[#This Row],[runtime_end]]-projkotlin_nbody[[#This Row],[runtime_start]]</f>
        <v>83680</v>
      </c>
      <c r="K136">
        <f>projkotlin_nbody[[#This Row],[native_end]]-projkotlin_nbody[[#This Row],[native_start]]</f>
        <v>15864</v>
      </c>
      <c r="L136">
        <f>projkotlin_nbody[[#This Row],[pss_end]]-projkotlin_nbody[[#This Row],[pss_start]]</f>
        <v>535</v>
      </c>
    </row>
    <row r="137" spans="1:12" x14ac:dyDescent="0.3">
      <c r="A137">
        <v>135</v>
      </c>
      <c r="B137">
        <v>19355</v>
      </c>
      <c r="C137">
        <v>221</v>
      </c>
      <c r="D137">
        <v>1438856</v>
      </c>
      <c r="E137">
        <v>1489768</v>
      </c>
      <c r="F137">
        <v>6512088</v>
      </c>
      <c r="G137">
        <v>6525208</v>
      </c>
      <c r="H137">
        <v>11239</v>
      </c>
      <c r="I137">
        <v>11746</v>
      </c>
      <c r="J137">
        <f>projkotlin_nbody[[#This Row],[runtime_end]]-projkotlin_nbody[[#This Row],[runtime_start]]</f>
        <v>50912</v>
      </c>
      <c r="K137">
        <f>projkotlin_nbody[[#This Row],[native_end]]-projkotlin_nbody[[#This Row],[native_start]]</f>
        <v>13120</v>
      </c>
      <c r="L137">
        <f>projkotlin_nbody[[#This Row],[pss_end]]-projkotlin_nbody[[#This Row],[pss_start]]</f>
        <v>507</v>
      </c>
    </row>
    <row r="138" spans="1:12" x14ac:dyDescent="0.3">
      <c r="A138">
        <v>136</v>
      </c>
      <c r="B138">
        <v>19493</v>
      </c>
      <c r="C138">
        <v>219</v>
      </c>
      <c r="D138">
        <v>1422472</v>
      </c>
      <c r="E138">
        <v>1489768</v>
      </c>
      <c r="F138">
        <v>6511976</v>
      </c>
      <c r="G138">
        <v>6525208</v>
      </c>
      <c r="H138">
        <v>11239</v>
      </c>
      <c r="I138">
        <v>11746</v>
      </c>
      <c r="J138">
        <f>projkotlin_nbody[[#This Row],[runtime_end]]-projkotlin_nbody[[#This Row],[runtime_start]]</f>
        <v>67296</v>
      </c>
      <c r="K138">
        <f>projkotlin_nbody[[#This Row],[native_end]]-projkotlin_nbody[[#This Row],[native_start]]</f>
        <v>13232</v>
      </c>
      <c r="L138">
        <f>projkotlin_nbody[[#This Row],[pss_end]]-projkotlin_nbody[[#This Row],[pss_start]]</f>
        <v>507</v>
      </c>
    </row>
    <row r="139" spans="1:12" x14ac:dyDescent="0.3">
      <c r="A139">
        <v>137</v>
      </c>
      <c r="B139">
        <v>19626</v>
      </c>
      <c r="C139">
        <v>220</v>
      </c>
      <c r="D139">
        <v>1438992</v>
      </c>
      <c r="E139">
        <v>1506288</v>
      </c>
      <c r="F139">
        <v>6510472</v>
      </c>
      <c r="G139">
        <v>6523336</v>
      </c>
      <c r="H139">
        <v>11237</v>
      </c>
      <c r="I139">
        <v>11756</v>
      </c>
      <c r="J139">
        <f>projkotlin_nbody[[#This Row],[runtime_end]]-projkotlin_nbody[[#This Row],[runtime_start]]</f>
        <v>67296</v>
      </c>
      <c r="K139">
        <f>projkotlin_nbody[[#This Row],[native_end]]-projkotlin_nbody[[#This Row],[native_start]]</f>
        <v>12864</v>
      </c>
      <c r="L139">
        <f>projkotlin_nbody[[#This Row],[pss_end]]-projkotlin_nbody[[#This Row],[pss_start]]</f>
        <v>519</v>
      </c>
    </row>
    <row r="140" spans="1:12" x14ac:dyDescent="0.3">
      <c r="A140">
        <v>138</v>
      </c>
      <c r="B140">
        <v>19763</v>
      </c>
      <c r="C140">
        <v>220</v>
      </c>
      <c r="D140">
        <v>1438856</v>
      </c>
      <c r="E140">
        <v>1489776</v>
      </c>
      <c r="F140">
        <v>6511216</v>
      </c>
      <c r="G140">
        <v>6524336</v>
      </c>
      <c r="H140">
        <v>11241</v>
      </c>
      <c r="I140">
        <v>11748</v>
      </c>
      <c r="J140">
        <f>projkotlin_nbody[[#This Row],[runtime_end]]-projkotlin_nbody[[#This Row],[runtime_start]]</f>
        <v>50920</v>
      </c>
      <c r="K140">
        <f>projkotlin_nbody[[#This Row],[native_end]]-projkotlin_nbody[[#This Row],[native_start]]</f>
        <v>13120</v>
      </c>
      <c r="L140">
        <f>projkotlin_nbody[[#This Row],[pss_end]]-projkotlin_nbody[[#This Row],[pss_start]]</f>
        <v>507</v>
      </c>
    </row>
    <row r="141" spans="1:12" x14ac:dyDescent="0.3">
      <c r="A141">
        <v>139</v>
      </c>
      <c r="B141">
        <v>19901</v>
      </c>
      <c r="C141">
        <v>216</v>
      </c>
      <c r="D141">
        <v>1438856</v>
      </c>
      <c r="E141">
        <v>1506152</v>
      </c>
      <c r="F141">
        <v>6512088</v>
      </c>
      <c r="G141">
        <v>6525208</v>
      </c>
      <c r="H141">
        <v>11245</v>
      </c>
      <c r="I141">
        <v>11756</v>
      </c>
      <c r="J141">
        <f>projkotlin_nbody[[#This Row],[runtime_end]]-projkotlin_nbody[[#This Row],[runtime_start]]</f>
        <v>67296</v>
      </c>
      <c r="K141">
        <f>projkotlin_nbody[[#This Row],[native_end]]-projkotlin_nbody[[#This Row],[native_start]]</f>
        <v>13120</v>
      </c>
      <c r="L141">
        <f>projkotlin_nbody[[#This Row],[pss_end]]-projkotlin_nbody[[#This Row],[pss_start]]</f>
        <v>511</v>
      </c>
    </row>
    <row r="142" spans="1:12" x14ac:dyDescent="0.3">
      <c r="A142">
        <v>140</v>
      </c>
      <c r="B142">
        <v>20038</v>
      </c>
      <c r="C142">
        <v>221</v>
      </c>
      <c r="D142">
        <v>1422472</v>
      </c>
      <c r="E142">
        <v>1489768</v>
      </c>
      <c r="F142">
        <v>6511976</v>
      </c>
      <c r="G142">
        <v>6525208</v>
      </c>
      <c r="H142">
        <v>11243</v>
      </c>
      <c r="I142">
        <v>11750</v>
      </c>
      <c r="J142">
        <f>projkotlin_nbody[[#This Row],[runtime_end]]-projkotlin_nbody[[#This Row],[runtime_start]]</f>
        <v>67296</v>
      </c>
      <c r="K142">
        <f>projkotlin_nbody[[#This Row],[native_end]]-projkotlin_nbody[[#This Row],[native_start]]</f>
        <v>13232</v>
      </c>
      <c r="L142">
        <f>projkotlin_nbody[[#This Row],[pss_end]]-projkotlin_nbody[[#This Row],[pss_start]]</f>
        <v>507</v>
      </c>
    </row>
    <row r="143" spans="1:12" x14ac:dyDescent="0.3">
      <c r="A143">
        <v>141</v>
      </c>
      <c r="B143">
        <v>20177</v>
      </c>
      <c r="C143">
        <v>215</v>
      </c>
      <c r="D143">
        <v>1422608</v>
      </c>
      <c r="E143">
        <v>1489904</v>
      </c>
      <c r="F143">
        <v>6512136</v>
      </c>
      <c r="G143">
        <v>6525256</v>
      </c>
      <c r="H143">
        <v>11251</v>
      </c>
      <c r="I143">
        <v>11758</v>
      </c>
      <c r="J143">
        <f>projkotlin_nbody[[#This Row],[runtime_end]]-projkotlin_nbody[[#This Row],[runtime_start]]</f>
        <v>67296</v>
      </c>
      <c r="K143">
        <f>projkotlin_nbody[[#This Row],[native_end]]-projkotlin_nbody[[#This Row],[native_start]]</f>
        <v>13120</v>
      </c>
      <c r="L143">
        <f>projkotlin_nbody[[#This Row],[pss_end]]-projkotlin_nbody[[#This Row],[pss_start]]</f>
        <v>507</v>
      </c>
    </row>
    <row r="144" spans="1:12" x14ac:dyDescent="0.3">
      <c r="A144">
        <v>142</v>
      </c>
      <c r="B144">
        <v>20326</v>
      </c>
      <c r="C144">
        <v>220</v>
      </c>
      <c r="D144">
        <v>1422472</v>
      </c>
      <c r="E144">
        <v>1489768</v>
      </c>
      <c r="F144">
        <v>6511976</v>
      </c>
      <c r="G144">
        <v>6525208</v>
      </c>
      <c r="H144">
        <v>11221</v>
      </c>
      <c r="I144">
        <v>11729</v>
      </c>
      <c r="J144">
        <f>projkotlin_nbody[[#This Row],[runtime_end]]-projkotlin_nbody[[#This Row],[runtime_start]]</f>
        <v>67296</v>
      </c>
      <c r="K144">
        <f>projkotlin_nbody[[#This Row],[native_end]]-projkotlin_nbody[[#This Row],[native_start]]</f>
        <v>13232</v>
      </c>
      <c r="L144">
        <f>projkotlin_nbody[[#This Row],[pss_end]]-projkotlin_nbody[[#This Row],[pss_start]]</f>
        <v>508</v>
      </c>
    </row>
    <row r="145" spans="1:12" x14ac:dyDescent="0.3">
      <c r="A145">
        <v>143</v>
      </c>
      <c r="B145">
        <v>20462</v>
      </c>
      <c r="C145">
        <v>216</v>
      </c>
      <c r="D145">
        <v>1422472</v>
      </c>
      <c r="E145">
        <v>1506152</v>
      </c>
      <c r="F145">
        <v>6511976</v>
      </c>
      <c r="G145">
        <v>6525096</v>
      </c>
      <c r="H145">
        <v>11217</v>
      </c>
      <c r="I145">
        <v>11729</v>
      </c>
      <c r="J145">
        <f>projkotlin_nbody[[#This Row],[runtime_end]]-projkotlin_nbody[[#This Row],[runtime_start]]</f>
        <v>83680</v>
      </c>
      <c r="K145">
        <f>projkotlin_nbody[[#This Row],[native_end]]-projkotlin_nbody[[#This Row],[native_start]]</f>
        <v>13120</v>
      </c>
      <c r="L145">
        <f>projkotlin_nbody[[#This Row],[pss_end]]-projkotlin_nbody[[#This Row],[pss_start]]</f>
        <v>512</v>
      </c>
    </row>
    <row r="146" spans="1:12" x14ac:dyDescent="0.3">
      <c r="A146">
        <v>144</v>
      </c>
      <c r="B146">
        <v>20591</v>
      </c>
      <c r="C146">
        <v>221</v>
      </c>
      <c r="D146">
        <v>1422608</v>
      </c>
      <c r="E146">
        <v>1489904</v>
      </c>
      <c r="F146">
        <v>6512136</v>
      </c>
      <c r="G146">
        <v>6525256</v>
      </c>
      <c r="H146">
        <v>11228</v>
      </c>
      <c r="I146">
        <v>11735</v>
      </c>
      <c r="J146">
        <f>projkotlin_nbody[[#This Row],[runtime_end]]-projkotlin_nbody[[#This Row],[runtime_start]]</f>
        <v>67296</v>
      </c>
      <c r="K146">
        <f>projkotlin_nbody[[#This Row],[native_end]]-projkotlin_nbody[[#This Row],[native_start]]</f>
        <v>13120</v>
      </c>
      <c r="L146">
        <f>projkotlin_nbody[[#This Row],[pss_end]]-projkotlin_nbody[[#This Row],[pss_start]]</f>
        <v>507</v>
      </c>
    </row>
    <row r="147" spans="1:12" x14ac:dyDescent="0.3">
      <c r="A147">
        <v>145</v>
      </c>
      <c r="B147">
        <v>20723</v>
      </c>
      <c r="C147">
        <v>222</v>
      </c>
      <c r="D147">
        <v>1422472</v>
      </c>
      <c r="E147">
        <v>1489768</v>
      </c>
      <c r="F147">
        <v>6511976</v>
      </c>
      <c r="G147">
        <v>6525096</v>
      </c>
      <c r="H147">
        <v>11220</v>
      </c>
      <c r="I147">
        <v>11727</v>
      </c>
      <c r="J147">
        <f>projkotlin_nbody[[#This Row],[runtime_end]]-projkotlin_nbody[[#This Row],[runtime_start]]</f>
        <v>67296</v>
      </c>
      <c r="K147">
        <f>projkotlin_nbody[[#This Row],[native_end]]-projkotlin_nbody[[#This Row],[native_start]]</f>
        <v>13120</v>
      </c>
      <c r="L147">
        <f>projkotlin_nbody[[#This Row],[pss_end]]-projkotlin_nbody[[#This Row],[pss_start]]</f>
        <v>507</v>
      </c>
    </row>
    <row r="148" spans="1:12" x14ac:dyDescent="0.3">
      <c r="A148">
        <v>146</v>
      </c>
      <c r="B148">
        <v>20847</v>
      </c>
      <c r="C148">
        <v>216</v>
      </c>
      <c r="D148">
        <v>1438992</v>
      </c>
      <c r="E148">
        <v>1489904</v>
      </c>
      <c r="F148">
        <v>6510472</v>
      </c>
      <c r="G148">
        <v>6523592</v>
      </c>
      <c r="H148">
        <v>11214</v>
      </c>
      <c r="I148">
        <v>11733</v>
      </c>
      <c r="J148">
        <f>projkotlin_nbody[[#This Row],[runtime_end]]-projkotlin_nbody[[#This Row],[runtime_start]]</f>
        <v>50912</v>
      </c>
      <c r="K148">
        <f>projkotlin_nbody[[#This Row],[native_end]]-projkotlin_nbody[[#This Row],[native_start]]</f>
        <v>13120</v>
      </c>
      <c r="L148">
        <f>projkotlin_nbody[[#This Row],[pss_end]]-projkotlin_nbody[[#This Row],[pss_start]]</f>
        <v>519</v>
      </c>
    </row>
    <row r="149" spans="1:12" x14ac:dyDescent="0.3">
      <c r="A149">
        <v>147</v>
      </c>
      <c r="B149">
        <v>20980</v>
      </c>
      <c r="C149">
        <v>220</v>
      </c>
      <c r="D149">
        <v>1422608</v>
      </c>
      <c r="E149">
        <v>1489904</v>
      </c>
      <c r="F149">
        <v>6512136</v>
      </c>
      <c r="G149">
        <v>6525256</v>
      </c>
      <c r="H149">
        <v>11209</v>
      </c>
      <c r="I149">
        <v>11717</v>
      </c>
      <c r="J149">
        <f>projkotlin_nbody[[#This Row],[runtime_end]]-projkotlin_nbody[[#This Row],[runtime_start]]</f>
        <v>67296</v>
      </c>
      <c r="K149">
        <f>projkotlin_nbody[[#This Row],[native_end]]-projkotlin_nbody[[#This Row],[native_start]]</f>
        <v>13120</v>
      </c>
      <c r="L149">
        <f>projkotlin_nbody[[#This Row],[pss_end]]-projkotlin_nbody[[#This Row],[pss_start]]</f>
        <v>508</v>
      </c>
    </row>
    <row r="150" spans="1:12" x14ac:dyDescent="0.3">
      <c r="A150">
        <v>148</v>
      </c>
      <c r="B150">
        <v>21124</v>
      </c>
      <c r="C150">
        <v>218</v>
      </c>
      <c r="D150">
        <v>1438992</v>
      </c>
      <c r="E150">
        <v>1506288</v>
      </c>
      <c r="F150">
        <v>6510424</v>
      </c>
      <c r="G150">
        <v>6523544</v>
      </c>
      <c r="H150">
        <v>11214</v>
      </c>
      <c r="I150">
        <v>11733</v>
      </c>
      <c r="J150">
        <f>projkotlin_nbody[[#This Row],[runtime_end]]-projkotlin_nbody[[#This Row],[runtime_start]]</f>
        <v>67296</v>
      </c>
      <c r="K150">
        <f>projkotlin_nbody[[#This Row],[native_end]]-projkotlin_nbody[[#This Row],[native_start]]</f>
        <v>13120</v>
      </c>
      <c r="L150">
        <f>projkotlin_nbody[[#This Row],[pss_end]]-projkotlin_nbody[[#This Row],[pss_start]]</f>
        <v>519</v>
      </c>
    </row>
    <row r="151" spans="1:12" x14ac:dyDescent="0.3">
      <c r="A151">
        <v>149</v>
      </c>
      <c r="B151">
        <v>21177</v>
      </c>
      <c r="C151">
        <v>220</v>
      </c>
      <c r="D151">
        <v>1438992</v>
      </c>
      <c r="E151">
        <v>1489904</v>
      </c>
      <c r="F151">
        <v>6512312</v>
      </c>
      <c r="G151">
        <v>6525432</v>
      </c>
      <c r="H151">
        <v>11226</v>
      </c>
      <c r="I151">
        <v>11733</v>
      </c>
      <c r="J151">
        <f>projkotlin_nbody[[#This Row],[runtime_end]]-projkotlin_nbody[[#This Row],[runtime_start]]</f>
        <v>50912</v>
      </c>
      <c r="K151">
        <f>projkotlin_nbody[[#This Row],[native_end]]-projkotlin_nbody[[#This Row],[native_start]]</f>
        <v>13120</v>
      </c>
      <c r="L151">
        <f>projkotlin_nbody[[#This Row],[pss_end]]-projkotlin_nbody[[#This Row],[pss_start]]</f>
        <v>507</v>
      </c>
    </row>
    <row r="152" spans="1:12" x14ac:dyDescent="0.3">
      <c r="A152">
        <v>150</v>
      </c>
      <c r="B152">
        <v>21318</v>
      </c>
      <c r="C152">
        <v>221</v>
      </c>
      <c r="D152">
        <v>1422472</v>
      </c>
      <c r="E152">
        <v>1506152</v>
      </c>
      <c r="F152">
        <v>6511976</v>
      </c>
      <c r="G152">
        <v>6525032</v>
      </c>
      <c r="H152">
        <v>11213</v>
      </c>
      <c r="I152">
        <v>11722</v>
      </c>
      <c r="J152">
        <f>projkotlin_nbody[[#This Row],[runtime_end]]-projkotlin_nbody[[#This Row],[runtime_start]]</f>
        <v>83680</v>
      </c>
      <c r="K152">
        <f>projkotlin_nbody[[#This Row],[native_end]]-projkotlin_nbody[[#This Row],[native_start]]</f>
        <v>13056</v>
      </c>
      <c r="L152">
        <f>projkotlin_nbody[[#This Row],[pss_end]]-projkotlin_nbody[[#This Row],[pss_start]]</f>
        <v>509</v>
      </c>
    </row>
    <row r="153" spans="1:12" x14ac:dyDescent="0.3">
      <c r="A153">
        <v>151</v>
      </c>
      <c r="B153">
        <v>21461</v>
      </c>
      <c r="C153">
        <v>222</v>
      </c>
      <c r="D153">
        <v>1438856</v>
      </c>
      <c r="E153">
        <v>1489768</v>
      </c>
      <c r="F153">
        <v>6512088</v>
      </c>
      <c r="G153">
        <v>6525208</v>
      </c>
      <c r="H153">
        <v>11207</v>
      </c>
      <c r="I153">
        <v>11714</v>
      </c>
      <c r="J153">
        <f>projkotlin_nbody[[#This Row],[runtime_end]]-projkotlin_nbody[[#This Row],[runtime_start]]</f>
        <v>50912</v>
      </c>
      <c r="K153">
        <f>projkotlin_nbody[[#This Row],[native_end]]-projkotlin_nbody[[#This Row],[native_start]]</f>
        <v>13120</v>
      </c>
      <c r="L153">
        <f>projkotlin_nbody[[#This Row],[pss_end]]-projkotlin_nbody[[#This Row],[pss_start]]</f>
        <v>507</v>
      </c>
    </row>
    <row r="154" spans="1:12" x14ac:dyDescent="0.3">
      <c r="A154">
        <v>152</v>
      </c>
      <c r="B154">
        <v>21599</v>
      </c>
      <c r="C154">
        <v>221</v>
      </c>
      <c r="D154">
        <v>1438992</v>
      </c>
      <c r="E154">
        <v>1489904</v>
      </c>
      <c r="F154">
        <v>6513232</v>
      </c>
      <c r="G154">
        <v>6526352</v>
      </c>
      <c r="H154">
        <v>11226</v>
      </c>
      <c r="I154">
        <v>11734</v>
      </c>
      <c r="J154">
        <f>projkotlin_nbody[[#This Row],[runtime_end]]-projkotlin_nbody[[#This Row],[runtime_start]]</f>
        <v>50912</v>
      </c>
      <c r="K154">
        <f>projkotlin_nbody[[#This Row],[native_end]]-projkotlin_nbody[[#This Row],[native_start]]</f>
        <v>13120</v>
      </c>
      <c r="L154">
        <f>projkotlin_nbody[[#This Row],[pss_end]]-projkotlin_nbody[[#This Row],[pss_start]]</f>
        <v>508</v>
      </c>
    </row>
    <row r="155" spans="1:12" x14ac:dyDescent="0.3">
      <c r="A155">
        <v>153</v>
      </c>
      <c r="B155">
        <v>21733</v>
      </c>
      <c r="C155">
        <v>218</v>
      </c>
      <c r="D155">
        <v>1422608</v>
      </c>
      <c r="E155">
        <v>1489904</v>
      </c>
      <c r="F155">
        <v>6511296</v>
      </c>
      <c r="G155">
        <v>6524416</v>
      </c>
      <c r="H155">
        <v>11211</v>
      </c>
      <c r="I155">
        <v>11718</v>
      </c>
      <c r="J155">
        <f>projkotlin_nbody[[#This Row],[runtime_end]]-projkotlin_nbody[[#This Row],[runtime_start]]</f>
        <v>67296</v>
      </c>
      <c r="K155">
        <f>projkotlin_nbody[[#This Row],[native_end]]-projkotlin_nbody[[#This Row],[native_start]]</f>
        <v>13120</v>
      </c>
      <c r="L155">
        <f>projkotlin_nbody[[#This Row],[pss_end]]-projkotlin_nbody[[#This Row],[pss_start]]</f>
        <v>507</v>
      </c>
    </row>
    <row r="156" spans="1:12" x14ac:dyDescent="0.3">
      <c r="A156">
        <v>154</v>
      </c>
      <c r="B156">
        <v>21868</v>
      </c>
      <c r="C156">
        <v>214</v>
      </c>
      <c r="D156">
        <v>1422472</v>
      </c>
      <c r="E156">
        <v>1506152</v>
      </c>
      <c r="F156">
        <v>6512040</v>
      </c>
      <c r="G156">
        <v>6525160</v>
      </c>
      <c r="H156">
        <v>11209</v>
      </c>
      <c r="I156">
        <v>11720</v>
      </c>
      <c r="J156">
        <f>projkotlin_nbody[[#This Row],[runtime_end]]-projkotlin_nbody[[#This Row],[runtime_start]]</f>
        <v>83680</v>
      </c>
      <c r="K156">
        <f>projkotlin_nbody[[#This Row],[native_end]]-projkotlin_nbody[[#This Row],[native_start]]</f>
        <v>13120</v>
      </c>
      <c r="L156">
        <f>projkotlin_nbody[[#This Row],[pss_end]]-projkotlin_nbody[[#This Row],[pss_start]]</f>
        <v>511</v>
      </c>
    </row>
    <row r="157" spans="1:12" x14ac:dyDescent="0.3">
      <c r="A157">
        <v>155</v>
      </c>
      <c r="B157">
        <v>22024</v>
      </c>
      <c r="C157">
        <v>224</v>
      </c>
      <c r="D157">
        <v>1422608</v>
      </c>
      <c r="E157">
        <v>1489904</v>
      </c>
      <c r="F157">
        <v>6512136</v>
      </c>
      <c r="G157">
        <v>6525256</v>
      </c>
      <c r="H157">
        <v>11200</v>
      </c>
      <c r="I157">
        <v>11708</v>
      </c>
      <c r="J157">
        <f>projkotlin_nbody[[#This Row],[runtime_end]]-projkotlin_nbody[[#This Row],[runtime_start]]</f>
        <v>67296</v>
      </c>
      <c r="K157">
        <f>projkotlin_nbody[[#This Row],[native_end]]-projkotlin_nbody[[#This Row],[native_start]]</f>
        <v>13120</v>
      </c>
      <c r="L157">
        <f>projkotlin_nbody[[#This Row],[pss_end]]-projkotlin_nbody[[#This Row],[pss_start]]</f>
        <v>508</v>
      </c>
    </row>
    <row r="158" spans="1:12" x14ac:dyDescent="0.3">
      <c r="A158">
        <v>156</v>
      </c>
      <c r="B158">
        <v>22160</v>
      </c>
      <c r="C158">
        <v>216</v>
      </c>
      <c r="D158">
        <v>1438992</v>
      </c>
      <c r="E158">
        <v>1489904</v>
      </c>
      <c r="F158">
        <v>6511376</v>
      </c>
      <c r="G158">
        <v>6524496</v>
      </c>
      <c r="H158">
        <v>11192</v>
      </c>
      <c r="I158">
        <v>11700</v>
      </c>
      <c r="J158">
        <f>projkotlin_nbody[[#This Row],[runtime_end]]-projkotlin_nbody[[#This Row],[runtime_start]]</f>
        <v>50912</v>
      </c>
      <c r="K158">
        <f>projkotlin_nbody[[#This Row],[native_end]]-projkotlin_nbody[[#This Row],[native_start]]</f>
        <v>13120</v>
      </c>
      <c r="L158">
        <f>projkotlin_nbody[[#This Row],[pss_end]]-projkotlin_nbody[[#This Row],[pss_start]]</f>
        <v>508</v>
      </c>
    </row>
    <row r="159" spans="1:12" x14ac:dyDescent="0.3">
      <c r="A159">
        <v>157</v>
      </c>
      <c r="B159">
        <v>22301</v>
      </c>
      <c r="C159">
        <v>224</v>
      </c>
      <c r="D159">
        <v>1422608</v>
      </c>
      <c r="E159">
        <v>1489904</v>
      </c>
      <c r="F159">
        <v>6512248</v>
      </c>
      <c r="G159">
        <v>6525368</v>
      </c>
      <c r="H159">
        <v>11206</v>
      </c>
      <c r="I159">
        <v>11713</v>
      </c>
      <c r="J159">
        <f>projkotlin_nbody[[#This Row],[runtime_end]]-projkotlin_nbody[[#This Row],[runtime_start]]</f>
        <v>67296</v>
      </c>
      <c r="K159">
        <f>projkotlin_nbody[[#This Row],[native_end]]-projkotlin_nbody[[#This Row],[native_start]]</f>
        <v>13120</v>
      </c>
      <c r="L159">
        <f>projkotlin_nbody[[#This Row],[pss_end]]-projkotlin_nbody[[#This Row],[pss_start]]</f>
        <v>507</v>
      </c>
    </row>
    <row r="160" spans="1:12" x14ac:dyDescent="0.3">
      <c r="A160">
        <v>158</v>
      </c>
      <c r="B160">
        <v>22432</v>
      </c>
      <c r="C160">
        <v>220</v>
      </c>
      <c r="D160">
        <v>1422608</v>
      </c>
      <c r="E160">
        <v>1489904</v>
      </c>
      <c r="F160">
        <v>6512200</v>
      </c>
      <c r="G160">
        <v>6525320</v>
      </c>
      <c r="H160">
        <v>11196</v>
      </c>
      <c r="I160">
        <v>11704</v>
      </c>
      <c r="J160">
        <f>projkotlin_nbody[[#This Row],[runtime_end]]-projkotlin_nbody[[#This Row],[runtime_start]]</f>
        <v>67296</v>
      </c>
      <c r="K160">
        <f>projkotlin_nbody[[#This Row],[native_end]]-projkotlin_nbody[[#This Row],[native_start]]</f>
        <v>13120</v>
      </c>
      <c r="L160">
        <f>projkotlin_nbody[[#This Row],[pss_end]]-projkotlin_nbody[[#This Row],[pss_start]]</f>
        <v>508</v>
      </c>
    </row>
    <row r="161" spans="1:12" x14ac:dyDescent="0.3">
      <c r="A161">
        <v>159</v>
      </c>
      <c r="B161">
        <v>22585</v>
      </c>
      <c r="C161">
        <v>223</v>
      </c>
      <c r="D161">
        <v>1438856</v>
      </c>
      <c r="E161">
        <v>1489768</v>
      </c>
      <c r="F161">
        <v>6512088</v>
      </c>
      <c r="G161">
        <v>6525208</v>
      </c>
      <c r="H161">
        <v>11184</v>
      </c>
      <c r="I161">
        <v>11692</v>
      </c>
      <c r="J161">
        <f>projkotlin_nbody[[#This Row],[runtime_end]]-projkotlin_nbody[[#This Row],[runtime_start]]</f>
        <v>50912</v>
      </c>
      <c r="K161">
        <f>projkotlin_nbody[[#This Row],[native_end]]-projkotlin_nbody[[#This Row],[native_start]]</f>
        <v>13120</v>
      </c>
      <c r="L161">
        <f>projkotlin_nbody[[#This Row],[pss_end]]-projkotlin_nbody[[#This Row],[pss_start]]</f>
        <v>508</v>
      </c>
    </row>
    <row r="162" spans="1:12" x14ac:dyDescent="0.3">
      <c r="A162">
        <v>160</v>
      </c>
      <c r="B162">
        <v>22638</v>
      </c>
      <c r="C162">
        <v>213</v>
      </c>
      <c r="D162">
        <v>1422608</v>
      </c>
      <c r="E162">
        <v>1489904</v>
      </c>
      <c r="F162">
        <v>6511408</v>
      </c>
      <c r="G162">
        <v>6524384</v>
      </c>
      <c r="H162">
        <v>11194</v>
      </c>
      <c r="I162">
        <v>11713</v>
      </c>
      <c r="J162">
        <f>projkotlin_nbody[[#This Row],[runtime_end]]-projkotlin_nbody[[#This Row],[runtime_start]]</f>
        <v>67296</v>
      </c>
      <c r="K162">
        <f>projkotlin_nbody[[#This Row],[native_end]]-projkotlin_nbody[[#This Row],[native_start]]</f>
        <v>12976</v>
      </c>
      <c r="L162">
        <f>projkotlin_nbody[[#This Row],[pss_end]]-projkotlin_nbody[[#This Row],[pss_start]]</f>
        <v>519</v>
      </c>
    </row>
    <row r="163" spans="1:12" x14ac:dyDescent="0.3">
      <c r="A163">
        <v>161</v>
      </c>
      <c r="B163">
        <v>22778</v>
      </c>
      <c r="C163">
        <v>221</v>
      </c>
      <c r="D163">
        <v>1438992</v>
      </c>
      <c r="E163">
        <v>1506288</v>
      </c>
      <c r="F163">
        <v>6512312</v>
      </c>
      <c r="G163">
        <v>6525432</v>
      </c>
      <c r="H163">
        <v>11196</v>
      </c>
      <c r="I163">
        <v>11708</v>
      </c>
      <c r="J163">
        <f>projkotlin_nbody[[#This Row],[runtime_end]]-projkotlin_nbody[[#This Row],[runtime_start]]</f>
        <v>67296</v>
      </c>
      <c r="K163">
        <f>projkotlin_nbody[[#This Row],[native_end]]-projkotlin_nbody[[#This Row],[native_start]]</f>
        <v>13120</v>
      </c>
      <c r="L163">
        <f>projkotlin_nbody[[#This Row],[pss_end]]-projkotlin_nbody[[#This Row],[pss_start]]</f>
        <v>512</v>
      </c>
    </row>
    <row r="164" spans="1:12" x14ac:dyDescent="0.3">
      <c r="A164">
        <v>162</v>
      </c>
      <c r="B164">
        <v>22918</v>
      </c>
      <c r="C164">
        <v>216</v>
      </c>
      <c r="D164">
        <v>1422608</v>
      </c>
      <c r="E164">
        <v>1489904</v>
      </c>
      <c r="F164">
        <v>6512168</v>
      </c>
      <c r="G164">
        <v>6525288</v>
      </c>
      <c r="H164">
        <v>11197</v>
      </c>
      <c r="I164">
        <v>11705</v>
      </c>
      <c r="J164">
        <f>projkotlin_nbody[[#This Row],[runtime_end]]-projkotlin_nbody[[#This Row],[runtime_start]]</f>
        <v>67296</v>
      </c>
      <c r="K164">
        <f>projkotlin_nbody[[#This Row],[native_end]]-projkotlin_nbody[[#This Row],[native_start]]</f>
        <v>13120</v>
      </c>
      <c r="L164">
        <f>projkotlin_nbody[[#This Row],[pss_end]]-projkotlin_nbody[[#This Row],[pss_start]]</f>
        <v>508</v>
      </c>
    </row>
    <row r="165" spans="1:12" x14ac:dyDescent="0.3">
      <c r="A165">
        <v>163</v>
      </c>
      <c r="B165">
        <v>23058</v>
      </c>
      <c r="C165">
        <v>222</v>
      </c>
      <c r="D165">
        <v>1438992</v>
      </c>
      <c r="E165">
        <v>1506288</v>
      </c>
      <c r="F165">
        <v>6512248</v>
      </c>
      <c r="G165">
        <v>6525368</v>
      </c>
      <c r="H165">
        <v>11197</v>
      </c>
      <c r="I165">
        <v>11709</v>
      </c>
      <c r="J165">
        <f>projkotlin_nbody[[#This Row],[runtime_end]]-projkotlin_nbody[[#This Row],[runtime_start]]</f>
        <v>67296</v>
      </c>
      <c r="K165">
        <f>projkotlin_nbody[[#This Row],[native_end]]-projkotlin_nbody[[#This Row],[native_start]]</f>
        <v>13120</v>
      </c>
      <c r="L165">
        <f>projkotlin_nbody[[#This Row],[pss_end]]-projkotlin_nbody[[#This Row],[pss_start]]</f>
        <v>512</v>
      </c>
    </row>
    <row r="166" spans="1:12" x14ac:dyDescent="0.3">
      <c r="A166">
        <v>164</v>
      </c>
      <c r="B166">
        <v>23199</v>
      </c>
      <c r="C166">
        <v>215</v>
      </c>
      <c r="D166">
        <v>1438992</v>
      </c>
      <c r="E166">
        <v>1489912</v>
      </c>
      <c r="F166">
        <v>6513296</v>
      </c>
      <c r="G166">
        <v>6526416</v>
      </c>
      <c r="H166">
        <v>11212</v>
      </c>
      <c r="I166">
        <v>11720</v>
      </c>
      <c r="J166">
        <f>projkotlin_nbody[[#This Row],[runtime_end]]-projkotlin_nbody[[#This Row],[runtime_start]]</f>
        <v>50920</v>
      </c>
      <c r="K166">
        <f>projkotlin_nbody[[#This Row],[native_end]]-projkotlin_nbody[[#This Row],[native_start]]</f>
        <v>13120</v>
      </c>
      <c r="L166">
        <f>projkotlin_nbody[[#This Row],[pss_end]]-projkotlin_nbody[[#This Row],[pss_start]]</f>
        <v>508</v>
      </c>
    </row>
    <row r="167" spans="1:12" x14ac:dyDescent="0.3">
      <c r="A167">
        <v>165</v>
      </c>
      <c r="B167">
        <v>23356</v>
      </c>
      <c r="C167">
        <v>216</v>
      </c>
      <c r="D167">
        <v>1438992</v>
      </c>
      <c r="E167">
        <v>1506288</v>
      </c>
      <c r="F167">
        <v>6512344</v>
      </c>
      <c r="G167">
        <v>6525464</v>
      </c>
      <c r="H167">
        <v>11199</v>
      </c>
      <c r="I167">
        <v>11711</v>
      </c>
      <c r="J167">
        <f>projkotlin_nbody[[#This Row],[runtime_end]]-projkotlin_nbody[[#This Row],[runtime_start]]</f>
        <v>67296</v>
      </c>
      <c r="K167">
        <f>projkotlin_nbody[[#This Row],[native_end]]-projkotlin_nbody[[#This Row],[native_start]]</f>
        <v>13120</v>
      </c>
      <c r="L167">
        <f>projkotlin_nbody[[#This Row],[pss_end]]-projkotlin_nbody[[#This Row],[pss_start]]</f>
        <v>512</v>
      </c>
    </row>
    <row r="168" spans="1:12" x14ac:dyDescent="0.3">
      <c r="A168">
        <v>166</v>
      </c>
      <c r="B168">
        <v>23493</v>
      </c>
      <c r="C168">
        <v>229</v>
      </c>
      <c r="D168">
        <v>1438864</v>
      </c>
      <c r="E168">
        <v>1489776</v>
      </c>
      <c r="F168">
        <v>6510264</v>
      </c>
      <c r="G168">
        <v>6523384</v>
      </c>
      <c r="H168">
        <v>11183</v>
      </c>
      <c r="I168">
        <v>11699</v>
      </c>
      <c r="J168">
        <f>projkotlin_nbody[[#This Row],[runtime_end]]-projkotlin_nbody[[#This Row],[runtime_start]]</f>
        <v>50912</v>
      </c>
      <c r="K168">
        <f>projkotlin_nbody[[#This Row],[native_end]]-projkotlin_nbody[[#This Row],[native_start]]</f>
        <v>13120</v>
      </c>
      <c r="L168">
        <f>projkotlin_nbody[[#This Row],[pss_end]]-projkotlin_nbody[[#This Row],[pss_start]]</f>
        <v>516</v>
      </c>
    </row>
    <row r="169" spans="1:12" x14ac:dyDescent="0.3">
      <c r="A169">
        <v>167</v>
      </c>
      <c r="B169">
        <v>23630</v>
      </c>
      <c r="C169">
        <v>223</v>
      </c>
      <c r="D169">
        <v>1438992</v>
      </c>
      <c r="E169">
        <v>1489904</v>
      </c>
      <c r="F169">
        <v>6512312</v>
      </c>
      <c r="G169">
        <v>6525432</v>
      </c>
      <c r="H169">
        <v>11199</v>
      </c>
      <c r="I169">
        <v>11705</v>
      </c>
      <c r="J169">
        <f>projkotlin_nbody[[#This Row],[runtime_end]]-projkotlin_nbody[[#This Row],[runtime_start]]</f>
        <v>50912</v>
      </c>
      <c r="K169">
        <f>projkotlin_nbody[[#This Row],[native_end]]-projkotlin_nbody[[#This Row],[native_start]]</f>
        <v>13120</v>
      </c>
      <c r="L169">
        <f>projkotlin_nbody[[#This Row],[pss_end]]-projkotlin_nbody[[#This Row],[pss_start]]</f>
        <v>506</v>
      </c>
    </row>
    <row r="170" spans="1:12" x14ac:dyDescent="0.3">
      <c r="A170">
        <v>168</v>
      </c>
      <c r="B170">
        <v>23770</v>
      </c>
      <c r="C170">
        <v>215</v>
      </c>
      <c r="D170">
        <v>1438992</v>
      </c>
      <c r="E170">
        <v>1489904</v>
      </c>
      <c r="F170">
        <v>6513296</v>
      </c>
      <c r="G170">
        <v>6526416</v>
      </c>
      <c r="H170">
        <v>11212</v>
      </c>
      <c r="I170">
        <v>11718</v>
      </c>
      <c r="J170">
        <f>projkotlin_nbody[[#This Row],[runtime_end]]-projkotlin_nbody[[#This Row],[runtime_start]]</f>
        <v>50912</v>
      </c>
      <c r="K170">
        <f>projkotlin_nbody[[#This Row],[native_end]]-projkotlin_nbody[[#This Row],[native_start]]</f>
        <v>13120</v>
      </c>
      <c r="L170">
        <f>projkotlin_nbody[[#This Row],[pss_end]]-projkotlin_nbody[[#This Row],[pss_start]]</f>
        <v>506</v>
      </c>
    </row>
    <row r="171" spans="1:12" x14ac:dyDescent="0.3">
      <c r="A171">
        <v>169</v>
      </c>
      <c r="B171">
        <v>23901</v>
      </c>
      <c r="C171">
        <v>219</v>
      </c>
      <c r="D171">
        <v>1439000</v>
      </c>
      <c r="E171">
        <v>1506296</v>
      </c>
      <c r="F171">
        <v>6513296</v>
      </c>
      <c r="G171">
        <v>6526416</v>
      </c>
      <c r="H171">
        <v>11208</v>
      </c>
      <c r="I171">
        <v>11714</v>
      </c>
      <c r="J171">
        <f>projkotlin_nbody[[#This Row],[runtime_end]]-projkotlin_nbody[[#This Row],[runtime_start]]</f>
        <v>67296</v>
      </c>
      <c r="K171">
        <f>projkotlin_nbody[[#This Row],[native_end]]-projkotlin_nbody[[#This Row],[native_start]]</f>
        <v>13120</v>
      </c>
      <c r="L171">
        <f>projkotlin_nbody[[#This Row],[pss_end]]-projkotlin_nbody[[#This Row],[pss_start]]</f>
        <v>506</v>
      </c>
    </row>
    <row r="172" spans="1:12" x14ac:dyDescent="0.3">
      <c r="A172">
        <v>170</v>
      </c>
      <c r="B172">
        <v>24043</v>
      </c>
      <c r="C172">
        <v>218</v>
      </c>
      <c r="D172">
        <v>1422472</v>
      </c>
      <c r="E172">
        <v>1506152</v>
      </c>
      <c r="F172">
        <v>6512040</v>
      </c>
      <c r="G172">
        <v>6525160</v>
      </c>
      <c r="H172">
        <v>11181</v>
      </c>
      <c r="I172">
        <v>11691</v>
      </c>
      <c r="J172">
        <f>projkotlin_nbody[[#This Row],[runtime_end]]-projkotlin_nbody[[#This Row],[runtime_start]]</f>
        <v>83680</v>
      </c>
      <c r="K172">
        <f>projkotlin_nbody[[#This Row],[native_end]]-projkotlin_nbody[[#This Row],[native_start]]</f>
        <v>13120</v>
      </c>
      <c r="L172">
        <f>projkotlin_nbody[[#This Row],[pss_end]]-projkotlin_nbody[[#This Row],[pss_start]]</f>
        <v>510</v>
      </c>
    </row>
    <row r="173" spans="1:12" x14ac:dyDescent="0.3">
      <c r="A173">
        <v>171</v>
      </c>
      <c r="B173">
        <v>24182</v>
      </c>
      <c r="C173">
        <v>215</v>
      </c>
      <c r="D173">
        <v>1422480</v>
      </c>
      <c r="E173">
        <v>1489776</v>
      </c>
      <c r="F173">
        <v>6512040</v>
      </c>
      <c r="G173">
        <v>6525160</v>
      </c>
      <c r="H173">
        <v>11188</v>
      </c>
      <c r="I173">
        <v>11694</v>
      </c>
      <c r="J173">
        <f>projkotlin_nbody[[#This Row],[runtime_end]]-projkotlin_nbody[[#This Row],[runtime_start]]</f>
        <v>67296</v>
      </c>
      <c r="K173">
        <f>projkotlin_nbody[[#This Row],[native_end]]-projkotlin_nbody[[#This Row],[native_start]]</f>
        <v>13120</v>
      </c>
      <c r="L173">
        <f>projkotlin_nbody[[#This Row],[pss_end]]-projkotlin_nbody[[#This Row],[pss_start]]</f>
        <v>506</v>
      </c>
    </row>
    <row r="174" spans="1:12" x14ac:dyDescent="0.3">
      <c r="A174">
        <v>172</v>
      </c>
      <c r="B174">
        <v>24321</v>
      </c>
      <c r="C174">
        <v>217</v>
      </c>
      <c r="D174">
        <v>1422472</v>
      </c>
      <c r="E174">
        <v>1489768</v>
      </c>
      <c r="F174">
        <v>6512072</v>
      </c>
      <c r="G174">
        <v>6525192</v>
      </c>
      <c r="H174">
        <v>11188</v>
      </c>
      <c r="I174">
        <v>11694</v>
      </c>
      <c r="J174">
        <f>projkotlin_nbody[[#This Row],[runtime_end]]-projkotlin_nbody[[#This Row],[runtime_start]]</f>
        <v>67296</v>
      </c>
      <c r="K174">
        <f>projkotlin_nbody[[#This Row],[native_end]]-projkotlin_nbody[[#This Row],[native_start]]</f>
        <v>13120</v>
      </c>
      <c r="L174">
        <f>projkotlin_nbody[[#This Row],[pss_end]]-projkotlin_nbody[[#This Row],[pss_start]]</f>
        <v>506</v>
      </c>
    </row>
    <row r="175" spans="1:12" x14ac:dyDescent="0.3">
      <c r="A175">
        <v>173</v>
      </c>
      <c r="B175">
        <v>24459</v>
      </c>
      <c r="C175">
        <v>216</v>
      </c>
      <c r="D175">
        <v>1422472</v>
      </c>
      <c r="E175">
        <v>1506152</v>
      </c>
      <c r="F175">
        <v>6510264</v>
      </c>
      <c r="G175">
        <v>6523384</v>
      </c>
      <c r="H175">
        <v>11176</v>
      </c>
      <c r="I175">
        <v>11706</v>
      </c>
      <c r="J175">
        <f>projkotlin_nbody[[#This Row],[runtime_end]]-projkotlin_nbody[[#This Row],[runtime_start]]</f>
        <v>83680</v>
      </c>
      <c r="K175">
        <f>projkotlin_nbody[[#This Row],[native_end]]-projkotlin_nbody[[#This Row],[native_start]]</f>
        <v>13120</v>
      </c>
      <c r="L175">
        <f>projkotlin_nbody[[#This Row],[pss_end]]-projkotlin_nbody[[#This Row],[pss_start]]</f>
        <v>530</v>
      </c>
    </row>
    <row r="176" spans="1:12" x14ac:dyDescent="0.3">
      <c r="A176">
        <v>174</v>
      </c>
      <c r="B176">
        <v>24596</v>
      </c>
      <c r="C176">
        <v>222</v>
      </c>
      <c r="D176">
        <v>1422472</v>
      </c>
      <c r="E176">
        <v>1489768</v>
      </c>
      <c r="F176">
        <v>6514088</v>
      </c>
      <c r="G176">
        <v>6525160</v>
      </c>
      <c r="H176">
        <v>11192</v>
      </c>
      <c r="I176">
        <v>11698</v>
      </c>
      <c r="J176">
        <f>projkotlin_nbody[[#This Row],[runtime_end]]-projkotlin_nbody[[#This Row],[runtime_start]]</f>
        <v>67296</v>
      </c>
      <c r="K176">
        <f>projkotlin_nbody[[#This Row],[native_end]]-projkotlin_nbody[[#This Row],[native_start]]</f>
        <v>11072</v>
      </c>
      <c r="L176">
        <f>projkotlin_nbody[[#This Row],[pss_end]]-projkotlin_nbody[[#This Row],[pss_start]]</f>
        <v>506</v>
      </c>
    </row>
    <row r="177" spans="1:12" x14ac:dyDescent="0.3">
      <c r="A177">
        <v>175</v>
      </c>
      <c r="B177">
        <v>24730</v>
      </c>
      <c r="C177">
        <v>220</v>
      </c>
      <c r="D177">
        <v>1438992</v>
      </c>
      <c r="E177">
        <v>1489904</v>
      </c>
      <c r="F177">
        <v>6512264</v>
      </c>
      <c r="G177">
        <v>6525384</v>
      </c>
      <c r="H177">
        <v>11196</v>
      </c>
      <c r="I177">
        <v>11706</v>
      </c>
      <c r="J177">
        <f>projkotlin_nbody[[#This Row],[runtime_end]]-projkotlin_nbody[[#This Row],[runtime_start]]</f>
        <v>50912</v>
      </c>
      <c r="K177">
        <f>projkotlin_nbody[[#This Row],[native_end]]-projkotlin_nbody[[#This Row],[native_start]]</f>
        <v>13120</v>
      </c>
      <c r="L177">
        <f>projkotlin_nbody[[#This Row],[pss_end]]-projkotlin_nbody[[#This Row],[pss_start]]</f>
        <v>510</v>
      </c>
    </row>
    <row r="178" spans="1:12" x14ac:dyDescent="0.3">
      <c r="A178">
        <v>176</v>
      </c>
      <c r="B178">
        <v>24858</v>
      </c>
      <c r="C178">
        <v>220</v>
      </c>
      <c r="D178">
        <v>1438856</v>
      </c>
      <c r="E178">
        <v>1489768</v>
      </c>
      <c r="F178">
        <v>6512216</v>
      </c>
      <c r="G178">
        <v>6525336</v>
      </c>
      <c r="H178">
        <v>11196</v>
      </c>
      <c r="I178">
        <v>11702</v>
      </c>
      <c r="J178">
        <f>projkotlin_nbody[[#This Row],[runtime_end]]-projkotlin_nbody[[#This Row],[runtime_start]]</f>
        <v>50912</v>
      </c>
      <c r="K178">
        <f>projkotlin_nbody[[#This Row],[native_end]]-projkotlin_nbody[[#This Row],[native_start]]</f>
        <v>13120</v>
      </c>
      <c r="L178">
        <f>projkotlin_nbody[[#This Row],[pss_end]]-projkotlin_nbody[[#This Row],[pss_start]]</f>
        <v>506</v>
      </c>
    </row>
    <row r="179" spans="1:12" x14ac:dyDescent="0.3">
      <c r="A179">
        <v>177</v>
      </c>
      <c r="B179">
        <v>24987</v>
      </c>
      <c r="C179">
        <v>218</v>
      </c>
      <c r="D179">
        <v>1422472</v>
      </c>
      <c r="E179">
        <v>1506152</v>
      </c>
      <c r="F179">
        <v>6512040</v>
      </c>
      <c r="G179">
        <v>6525160</v>
      </c>
      <c r="H179">
        <v>11192</v>
      </c>
      <c r="I179">
        <v>11714</v>
      </c>
      <c r="J179">
        <f>projkotlin_nbody[[#This Row],[runtime_end]]-projkotlin_nbody[[#This Row],[runtime_start]]</f>
        <v>83680</v>
      </c>
      <c r="K179">
        <f>projkotlin_nbody[[#This Row],[native_end]]-projkotlin_nbody[[#This Row],[native_start]]</f>
        <v>13120</v>
      </c>
      <c r="L179">
        <f>projkotlin_nbody[[#This Row],[pss_end]]-projkotlin_nbody[[#This Row],[pss_start]]</f>
        <v>522</v>
      </c>
    </row>
    <row r="180" spans="1:12" x14ac:dyDescent="0.3">
      <c r="A180">
        <v>178</v>
      </c>
      <c r="B180">
        <v>25127</v>
      </c>
      <c r="C180">
        <v>222</v>
      </c>
      <c r="D180">
        <v>1438992</v>
      </c>
      <c r="E180">
        <v>1506288</v>
      </c>
      <c r="F180">
        <v>6510792</v>
      </c>
      <c r="G180">
        <v>6523912</v>
      </c>
      <c r="H180">
        <v>11199</v>
      </c>
      <c r="I180">
        <v>11709</v>
      </c>
      <c r="J180">
        <f>projkotlin_nbody[[#This Row],[runtime_end]]-projkotlin_nbody[[#This Row],[runtime_start]]</f>
        <v>67296</v>
      </c>
      <c r="K180">
        <f>projkotlin_nbody[[#This Row],[native_end]]-projkotlin_nbody[[#This Row],[native_start]]</f>
        <v>13120</v>
      </c>
      <c r="L180">
        <f>projkotlin_nbody[[#This Row],[pss_end]]-projkotlin_nbody[[#This Row],[pss_start]]</f>
        <v>510</v>
      </c>
    </row>
    <row r="181" spans="1:12" x14ac:dyDescent="0.3">
      <c r="A181">
        <v>179</v>
      </c>
      <c r="B181">
        <v>25200</v>
      </c>
      <c r="C181">
        <v>226</v>
      </c>
      <c r="D181">
        <v>1438992</v>
      </c>
      <c r="E181">
        <v>1506288</v>
      </c>
      <c r="F181">
        <v>6512376</v>
      </c>
      <c r="G181">
        <v>6528496</v>
      </c>
      <c r="H181">
        <v>11200</v>
      </c>
      <c r="I181">
        <v>11722</v>
      </c>
      <c r="J181">
        <f>projkotlin_nbody[[#This Row],[runtime_end]]-projkotlin_nbody[[#This Row],[runtime_start]]</f>
        <v>67296</v>
      </c>
      <c r="K181">
        <f>projkotlin_nbody[[#This Row],[native_end]]-projkotlin_nbody[[#This Row],[native_start]]</f>
        <v>16120</v>
      </c>
      <c r="L181">
        <f>projkotlin_nbody[[#This Row],[pss_end]]-projkotlin_nbody[[#This Row],[pss_start]]</f>
        <v>522</v>
      </c>
    </row>
    <row r="182" spans="1:12" x14ac:dyDescent="0.3">
      <c r="A182">
        <v>180</v>
      </c>
      <c r="B182">
        <v>25341</v>
      </c>
      <c r="C182">
        <v>221</v>
      </c>
      <c r="D182">
        <v>1422608</v>
      </c>
      <c r="E182">
        <v>1489904</v>
      </c>
      <c r="F182">
        <v>6513248</v>
      </c>
      <c r="G182">
        <v>6526368</v>
      </c>
      <c r="H182">
        <v>11207</v>
      </c>
      <c r="I182">
        <v>11713</v>
      </c>
      <c r="J182">
        <f>projkotlin_nbody[[#This Row],[runtime_end]]-projkotlin_nbody[[#This Row],[runtime_start]]</f>
        <v>67296</v>
      </c>
      <c r="K182">
        <f>projkotlin_nbody[[#This Row],[native_end]]-projkotlin_nbody[[#This Row],[native_start]]</f>
        <v>13120</v>
      </c>
      <c r="L182">
        <f>projkotlin_nbody[[#This Row],[pss_end]]-projkotlin_nbody[[#This Row],[pss_start]]</f>
        <v>506</v>
      </c>
    </row>
    <row r="183" spans="1:12" x14ac:dyDescent="0.3">
      <c r="A183">
        <v>181</v>
      </c>
      <c r="B183">
        <v>25491</v>
      </c>
      <c r="C183">
        <v>229</v>
      </c>
      <c r="D183">
        <v>1438992</v>
      </c>
      <c r="E183">
        <v>1489904</v>
      </c>
      <c r="F183">
        <v>6513360</v>
      </c>
      <c r="G183">
        <v>6526480</v>
      </c>
      <c r="H183">
        <v>11210</v>
      </c>
      <c r="I183">
        <v>11716</v>
      </c>
      <c r="J183">
        <f>projkotlin_nbody[[#This Row],[runtime_end]]-projkotlin_nbody[[#This Row],[runtime_start]]</f>
        <v>50912</v>
      </c>
      <c r="K183">
        <f>projkotlin_nbody[[#This Row],[native_end]]-projkotlin_nbody[[#This Row],[native_start]]</f>
        <v>13120</v>
      </c>
      <c r="L183">
        <f>projkotlin_nbody[[#This Row],[pss_end]]-projkotlin_nbody[[#This Row],[pss_start]]</f>
        <v>506</v>
      </c>
    </row>
    <row r="184" spans="1:12" x14ac:dyDescent="0.3">
      <c r="A184">
        <v>182</v>
      </c>
      <c r="B184">
        <v>25631</v>
      </c>
      <c r="C184">
        <v>217</v>
      </c>
      <c r="D184">
        <v>1438856</v>
      </c>
      <c r="E184">
        <v>1489768</v>
      </c>
      <c r="F184">
        <v>6512216</v>
      </c>
      <c r="G184">
        <v>6525272</v>
      </c>
      <c r="H184">
        <v>11193</v>
      </c>
      <c r="I184">
        <v>11691</v>
      </c>
      <c r="J184">
        <f>projkotlin_nbody[[#This Row],[runtime_end]]-projkotlin_nbody[[#This Row],[runtime_start]]</f>
        <v>50912</v>
      </c>
      <c r="K184">
        <f>projkotlin_nbody[[#This Row],[native_end]]-projkotlin_nbody[[#This Row],[native_start]]</f>
        <v>13056</v>
      </c>
      <c r="L184">
        <f>projkotlin_nbody[[#This Row],[pss_end]]-projkotlin_nbody[[#This Row],[pss_start]]</f>
        <v>498</v>
      </c>
    </row>
    <row r="185" spans="1:12" x14ac:dyDescent="0.3">
      <c r="A185">
        <v>183</v>
      </c>
      <c r="B185">
        <v>25759</v>
      </c>
      <c r="C185">
        <v>220</v>
      </c>
      <c r="D185">
        <v>1422608</v>
      </c>
      <c r="E185">
        <v>1489904</v>
      </c>
      <c r="F185">
        <v>6512264</v>
      </c>
      <c r="G185">
        <v>6525384</v>
      </c>
      <c r="H185">
        <v>11201</v>
      </c>
      <c r="I185">
        <v>11707</v>
      </c>
      <c r="J185">
        <f>projkotlin_nbody[[#This Row],[runtime_end]]-projkotlin_nbody[[#This Row],[runtime_start]]</f>
        <v>67296</v>
      </c>
      <c r="K185">
        <f>projkotlin_nbody[[#This Row],[native_end]]-projkotlin_nbody[[#This Row],[native_start]]</f>
        <v>13120</v>
      </c>
      <c r="L185">
        <f>projkotlin_nbody[[#This Row],[pss_end]]-projkotlin_nbody[[#This Row],[pss_start]]</f>
        <v>506</v>
      </c>
    </row>
    <row r="186" spans="1:12" x14ac:dyDescent="0.3">
      <c r="A186">
        <v>184</v>
      </c>
      <c r="B186">
        <v>25905</v>
      </c>
      <c r="C186">
        <v>216</v>
      </c>
      <c r="D186">
        <v>1422608</v>
      </c>
      <c r="E186">
        <v>1489904</v>
      </c>
      <c r="F186">
        <v>6512264</v>
      </c>
      <c r="G186">
        <v>6525496</v>
      </c>
      <c r="H186">
        <v>11201</v>
      </c>
      <c r="I186">
        <v>11707</v>
      </c>
      <c r="J186">
        <f>projkotlin_nbody[[#This Row],[runtime_end]]-projkotlin_nbody[[#This Row],[runtime_start]]</f>
        <v>67296</v>
      </c>
      <c r="K186">
        <f>projkotlin_nbody[[#This Row],[native_end]]-projkotlin_nbody[[#This Row],[native_start]]</f>
        <v>13232</v>
      </c>
      <c r="L186">
        <f>projkotlin_nbody[[#This Row],[pss_end]]-projkotlin_nbody[[#This Row],[pss_start]]</f>
        <v>506</v>
      </c>
    </row>
    <row r="187" spans="1:12" x14ac:dyDescent="0.3">
      <c r="A187">
        <v>185</v>
      </c>
      <c r="B187">
        <v>26042</v>
      </c>
      <c r="C187">
        <v>216</v>
      </c>
      <c r="D187">
        <v>1422608</v>
      </c>
      <c r="E187">
        <v>1489904</v>
      </c>
      <c r="F187">
        <v>6510632</v>
      </c>
      <c r="G187">
        <v>6523864</v>
      </c>
      <c r="H187">
        <v>11198</v>
      </c>
      <c r="I187">
        <v>11716</v>
      </c>
      <c r="J187">
        <f>projkotlin_nbody[[#This Row],[runtime_end]]-projkotlin_nbody[[#This Row],[runtime_start]]</f>
        <v>67296</v>
      </c>
      <c r="K187">
        <f>projkotlin_nbody[[#This Row],[native_end]]-projkotlin_nbody[[#This Row],[native_start]]</f>
        <v>13232</v>
      </c>
      <c r="L187">
        <f>projkotlin_nbody[[#This Row],[pss_end]]-projkotlin_nbody[[#This Row],[pss_start]]</f>
        <v>518</v>
      </c>
    </row>
    <row r="188" spans="1:12" x14ac:dyDescent="0.3">
      <c r="A188">
        <v>186</v>
      </c>
      <c r="B188">
        <v>26183</v>
      </c>
      <c r="C188">
        <v>216</v>
      </c>
      <c r="D188">
        <v>1422608</v>
      </c>
      <c r="E188">
        <v>1489904</v>
      </c>
      <c r="F188">
        <v>6512264</v>
      </c>
      <c r="G188">
        <v>6525496</v>
      </c>
      <c r="H188">
        <v>11205</v>
      </c>
      <c r="I188">
        <v>11711</v>
      </c>
      <c r="J188">
        <f>projkotlin_nbody[[#This Row],[runtime_end]]-projkotlin_nbody[[#This Row],[runtime_start]]</f>
        <v>67296</v>
      </c>
      <c r="K188">
        <f>projkotlin_nbody[[#This Row],[native_end]]-projkotlin_nbody[[#This Row],[native_start]]</f>
        <v>13232</v>
      </c>
      <c r="L188">
        <f>projkotlin_nbody[[#This Row],[pss_end]]-projkotlin_nbody[[#This Row],[pss_start]]</f>
        <v>506</v>
      </c>
    </row>
    <row r="189" spans="1:12" x14ac:dyDescent="0.3">
      <c r="A189">
        <v>187</v>
      </c>
      <c r="B189">
        <v>26322</v>
      </c>
      <c r="C189">
        <v>222</v>
      </c>
      <c r="D189">
        <v>1422608</v>
      </c>
      <c r="E189">
        <v>1489904</v>
      </c>
      <c r="F189">
        <v>6512264</v>
      </c>
      <c r="G189">
        <v>6525384</v>
      </c>
      <c r="H189">
        <v>11209</v>
      </c>
      <c r="I189">
        <v>11715</v>
      </c>
      <c r="J189">
        <f>projkotlin_nbody[[#This Row],[runtime_end]]-projkotlin_nbody[[#This Row],[runtime_start]]</f>
        <v>67296</v>
      </c>
      <c r="K189">
        <f>projkotlin_nbody[[#This Row],[native_end]]-projkotlin_nbody[[#This Row],[native_start]]</f>
        <v>13120</v>
      </c>
      <c r="L189">
        <f>projkotlin_nbody[[#This Row],[pss_end]]-projkotlin_nbody[[#This Row],[pss_start]]</f>
        <v>506</v>
      </c>
    </row>
    <row r="190" spans="1:12" x14ac:dyDescent="0.3">
      <c r="A190">
        <v>188</v>
      </c>
      <c r="B190">
        <v>26472</v>
      </c>
      <c r="C190">
        <v>220</v>
      </c>
      <c r="D190">
        <v>1422608</v>
      </c>
      <c r="E190">
        <v>1489904</v>
      </c>
      <c r="F190">
        <v>6512264</v>
      </c>
      <c r="G190">
        <v>6525384</v>
      </c>
      <c r="H190">
        <v>11205</v>
      </c>
      <c r="I190">
        <v>11711</v>
      </c>
      <c r="J190">
        <f>projkotlin_nbody[[#This Row],[runtime_end]]-projkotlin_nbody[[#This Row],[runtime_start]]</f>
        <v>67296</v>
      </c>
      <c r="K190">
        <f>projkotlin_nbody[[#This Row],[native_end]]-projkotlin_nbody[[#This Row],[native_start]]</f>
        <v>13120</v>
      </c>
      <c r="L190">
        <f>projkotlin_nbody[[#This Row],[pss_end]]-projkotlin_nbody[[#This Row],[pss_start]]</f>
        <v>506</v>
      </c>
    </row>
    <row r="191" spans="1:12" x14ac:dyDescent="0.3">
      <c r="A191">
        <v>189</v>
      </c>
      <c r="B191">
        <v>26541</v>
      </c>
      <c r="C191">
        <v>221</v>
      </c>
      <c r="D191">
        <v>1422608</v>
      </c>
      <c r="E191">
        <v>1489904</v>
      </c>
      <c r="F191">
        <v>6512264</v>
      </c>
      <c r="G191">
        <v>6525384</v>
      </c>
      <c r="H191">
        <v>11205</v>
      </c>
      <c r="I191">
        <v>11711</v>
      </c>
      <c r="J191">
        <f>projkotlin_nbody[[#This Row],[runtime_end]]-projkotlin_nbody[[#This Row],[runtime_start]]</f>
        <v>67296</v>
      </c>
      <c r="K191">
        <f>projkotlin_nbody[[#This Row],[native_end]]-projkotlin_nbody[[#This Row],[native_start]]</f>
        <v>13120</v>
      </c>
      <c r="L191">
        <f>projkotlin_nbody[[#This Row],[pss_end]]-projkotlin_nbody[[#This Row],[pss_start]]</f>
        <v>506</v>
      </c>
    </row>
    <row r="192" spans="1:12" x14ac:dyDescent="0.3">
      <c r="A192">
        <v>190</v>
      </c>
      <c r="B192">
        <v>26681</v>
      </c>
      <c r="C192">
        <v>214</v>
      </c>
      <c r="D192">
        <v>1422472</v>
      </c>
      <c r="E192">
        <v>1489768</v>
      </c>
      <c r="F192">
        <v>6510328</v>
      </c>
      <c r="G192">
        <v>6523560</v>
      </c>
      <c r="H192">
        <v>11181</v>
      </c>
      <c r="I192">
        <v>11695</v>
      </c>
      <c r="J192">
        <f>projkotlin_nbody[[#This Row],[runtime_end]]-projkotlin_nbody[[#This Row],[runtime_start]]</f>
        <v>67296</v>
      </c>
      <c r="K192">
        <f>projkotlin_nbody[[#This Row],[native_end]]-projkotlin_nbody[[#This Row],[native_start]]</f>
        <v>13232</v>
      </c>
      <c r="L192">
        <f>projkotlin_nbody[[#This Row],[pss_end]]-projkotlin_nbody[[#This Row],[pss_start]]</f>
        <v>514</v>
      </c>
    </row>
    <row r="193" spans="1:12" x14ac:dyDescent="0.3">
      <c r="A193">
        <v>191</v>
      </c>
      <c r="B193">
        <v>26819</v>
      </c>
      <c r="C193">
        <v>216</v>
      </c>
      <c r="D193">
        <v>1438856</v>
      </c>
      <c r="E193">
        <v>1489768</v>
      </c>
      <c r="F193">
        <v>6512216</v>
      </c>
      <c r="G193">
        <v>6525336</v>
      </c>
      <c r="H193">
        <v>11197</v>
      </c>
      <c r="I193">
        <v>11703</v>
      </c>
      <c r="J193">
        <f>projkotlin_nbody[[#This Row],[runtime_end]]-projkotlin_nbody[[#This Row],[runtime_start]]</f>
        <v>50912</v>
      </c>
      <c r="K193">
        <f>projkotlin_nbody[[#This Row],[native_end]]-projkotlin_nbody[[#This Row],[native_start]]</f>
        <v>13120</v>
      </c>
      <c r="L193">
        <f>projkotlin_nbody[[#This Row],[pss_end]]-projkotlin_nbody[[#This Row],[pss_start]]</f>
        <v>506</v>
      </c>
    </row>
    <row r="194" spans="1:12" x14ac:dyDescent="0.3">
      <c r="A194">
        <v>192</v>
      </c>
      <c r="B194">
        <v>26950</v>
      </c>
      <c r="C194">
        <v>217</v>
      </c>
      <c r="D194">
        <v>1422472</v>
      </c>
      <c r="E194">
        <v>1489768</v>
      </c>
      <c r="F194">
        <v>6512136</v>
      </c>
      <c r="G194">
        <v>6525368</v>
      </c>
      <c r="H194">
        <v>11201</v>
      </c>
      <c r="I194">
        <v>11707</v>
      </c>
      <c r="J194">
        <f>projkotlin_nbody[[#This Row],[runtime_end]]-projkotlin_nbody[[#This Row],[runtime_start]]</f>
        <v>67296</v>
      </c>
      <c r="K194">
        <f>projkotlin_nbody[[#This Row],[native_end]]-projkotlin_nbody[[#This Row],[native_start]]</f>
        <v>13232</v>
      </c>
      <c r="L194">
        <f>projkotlin_nbody[[#This Row],[pss_end]]-projkotlin_nbody[[#This Row],[pss_start]]</f>
        <v>506</v>
      </c>
    </row>
    <row r="195" spans="1:12" x14ac:dyDescent="0.3">
      <c r="A195">
        <v>193</v>
      </c>
      <c r="B195">
        <v>27086</v>
      </c>
      <c r="C195">
        <v>217</v>
      </c>
      <c r="D195">
        <v>1438992</v>
      </c>
      <c r="E195">
        <v>1489904</v>
      </c>
      <c r="F195">
        <v>6512376</v>
      </c>
      <c r="G195">
        <v>6525496</v>
      </c>
      <c r="H195">
        <v>11205</v>
      </c>
      <c r="I195">
        <v>11711</v>
      </c>
      <c r="J195">
        <f>projkotlin_nbody[[#This Row],[runtime_end]]-projkotlin_nbody[[#This Row],[runtime_start]]</f>
        <v>50912</v>
      </c>
      <c r="K195">
        <f>projkotlin_nbody[[#This Row],[native_end]]-projkotlin_nbody[[#This Row],[native_start]]</f>
        <v>13120</v>
      </c>
      <c r="L195">
        <f>projkotlin_nbody[[#This Row],[pss_end]]-projkotlin_nbody[[#This Row],[pss_start]]</f>
        <v>506</v>
      </c>
    </row>
    <row r="196" spans="1:12" x14ac:dyDescent="0.3">
      <c r="A196">
        <v>194</v>
      </c>
      <c r="B196">
        <v>27221</v>
      </c>
      <c r="C196">
        <v>218</v>
      </c>
      <c r="D196">
        <v>1422608</v>
      </c>
      <c r="E196">
        <v>1489904</v>
      </c>
      <c r="F196">
        <v>6510488</v>
      </c>
      <c r="G196">
        <v>6523352</v>
      </c>
      <c r="H196">
        <v>11189</v>
      </c>
      <c r="I196">
        <v>11707</v>
      </c>
      <c r="J196">
        <f>projkotlin_nbody[[#This Row],[runtime_end]]-projkotlin_nbody[[#This Row],[runtime_start]]</f>
        <v>67296</v>
      </c>
      <c r="K196">
        <f>projkotlin_nbody[[#This Row],[native_end]]-projkotlin_nbody[[#This Row],[native_start]]</f>
        <v>12864</v>
      </c>
      <c r="L196">
        <f>projkotlin_nbody[[#This Row],[pss_end]]-projkotlin_nbody[[#This Row],[pss_start]]</f>
        <v>518</v>
      </c>
    </row>
    <row r="197" spans="1:12" x14ac:dyDescent="0.3">
      <c r="A197">
        <v>195</v>
      </c>
      <c r="B197">
        <v>27358</v>
      </c>
      <c r="C197">
        <v>216</v>
      </c>
      <c r="D197">
        <v>1422824</v>
      </c>
      <c r="E197">
        <v>1490120</v>
      </c>
      <c r="F197">
        <v>6512264</v>
      </c>
      <c r="G197">
        <v>6525384</v>
      </c>
      <c r="H197">
        <v>11209</v>
      </c>
      <c r="I197">
        <v>11719</v>
      </c>
      <c r="J197">
        <f>projkotlin_nbody[[#This Row],[runtime_end]]-projkotlin_nbody[[#This Row],[runtime_start]]</f>
        <v>67296</v>
      </c>
      <c r="K197">
        <f>projkotlin_nbody[[#This Row],[native_end]]-projkotlin_nbody[[#This Row],[native_start]]</f>
        <v>13120</v>
      </c>
      <c r="L197">
        <f>projkotlin_nbody[[#This Row],[pss_end]]-projkotlin_nbody[[#This Row],[pss_start]]</f>
        <v>510</v>
      </c>
    </row>
    <row r="198" spans="1:12" x14ac:dyDescent="0.3">
      <c r="A198">
        <v>196</v>
      </c>
      <c r="B198">
        <v>27496</v>
      </c>
      <c r="C198">
        <v>224</v>
      </c>
      <c r="D198">
        <v>1438992</v>
      </c>
      <c r="E198">
        <v>1489904</v>
      </c>
      <c r="F198">
        <v>6512376</v>
      </c>
      <c r="G198">
        <v>6525496</v>
      </c>
      <c r="H198">
        <v>11209</v>
      </c>
      <c r="I198">
        <v>11715</v>
      </c>
      <c r="J198">
        <f>projkotlin_nbody[[#This Row],[runtime_end]]-projkotlin_nbody[[#This Row],[runtime_start]]</f>
        <v>50912</v>
      </c>
      <c r="K198">
        <f>projkotlin_nbody[[#This Row],[native_end]]-projkotlin_nbody[[#This Row],[native_start]]</f>
        <v>13120</v>
      </c>
      <c r="L198">
        <f>projkotlin_nbody[[#This Row],[pss_end]]-projkotlin_nbody[[#This Row],[pss_start]]</f>
        <v>506</v>
      </c>
    </row>
    <row r="199" spans="1:12" x14ac:dyDescent="0.3">
      <c r="A199">
        <v>197</v>
      </c>
      <c r="B199">
        <v>27636</v>
      </c>
      <c r="C199">
        <v>213</v>
      </c>
      <c r="D199">
        <v>1438992</v>
      </c>
      <c r="E199">
        <v>1489904</v>
      </c>
      <c r="F199">
        <v>6513360</v>
      </c>
      <c r="G199">
        <v>6526480</v>
      </c>
      <c r="H199">
        <v>11218</v>
      </c>
      <c r="I199">
        <v>11724</v>
      </c>
      <c r="J199">
        <f>projkotlin_nbody[[#This Row],[runtime_end]]-projkotlin_nbody[[#This Row],[runtime_start]]</f>
        <v>50912</v>
      </c>
      <c r="K199">
        <f>projkotlin_nbody[[#This Row],[native_end]]-projkotlin_nbody[[#This Row],[native_start]]</f>
        <v>13120</v>
      </c>
      <c r="L199">
        <f>projkotlin_nbody[[#This Row],[pss_end]]-projkotlin_nbody[[#This Row],[pss_start]]</f>
        <v>506</v>
      </c>
    </row>
    <row r="200" spans="1:12" x14ac:dyDescent="0.3">
      <c r="A200">
        <v>198</v>
      </c>
      <c r="B200">
        <v>27779</v>
      </c>
      <c r="C200">
        <v>220</v>
      </c>
      <c r="D200">
        <v>1438992</v>
      </c>
      <c r="E200">
        <v>1489904</v>
      </c>
      <c r="F200">
        <v>6513360</v>
      </c>
      <c r="G200">
        <v>6526480</v>
      </c>
      <c r="H200">
        <v>11218</v>
      </c>
      <c r="I200">
        <v>11724</v>
      </c>
      <c r="J200">
        <f>projkotlin_nbody[[#This Row],[runtime_end]]-projkotlin_nbody[[#This Row],[runtime_start]]</f>
        <v>50912</v>
      </c>
      <c r="K200">
        <f>projkotlin_nbody[[#This Row],[native_end]]-projkotlin_nbody[[#This Row],[native_start]]</f>
        <v>13120</v>
      </c>
      <c r="L200">
        <f>projkotlin_nbody[[#This Row],[pss_end]]-projkotlin_nbody[[#This Row],[pss_start]]</f>
        <v>506</v>
      </c>
    </row>
    <row r="201" spans="1:12" x14ac:dyDescent="0.3">
      <c r="A201">
        <v>199</v>
      </c>
      <c r="B201">
        <v>27920</v>
      </c>
      <c r="C201">
        <v>221</v>
      </c>
      <c r="D201">
        <v>1422608</v>
      </c>
      <c r="E201">
        <v>1506288</v>
      </c>
      <c r="F201">
        <v>6512264</v>
      </c>
      <c r="G201">
        <v>6525384</v>
      </c>
      <c r="H201">
        <v>11209</v>
      </c>
      <c r="I201">
        <v>11719</v>
      </c>
      <c r="J201">
        <f>projkotlin_nbody[[#This Row],[runtime_end]]-projkotlin_nbody[[#This Row],[runtime_start]]</f>
        <v>83680</v>
      </c>
      <c r="K201">
        <f>projkotlin_nbody[[#This Row],[native_end]]-projkotlin_nbody[[#This Row],[native_start]]</f>
        <v>13120</v>
      </c>
      <c r="L201">
        <f>projkotlin_nbody[[#This Row],[pss_end]]-projkotlin_nbody[[#This Row],[pss_start]]</f>
        <v>510</v>
      </c>
    </row>
    <row r="202" spans="1:12" x14ac:dyDescent="0.3">
      <c r="A202">
        <v>200</v>
      </c>
      <c r="B202">
        <v>28059</v>
      </c>
      <c r="C202">
        <v>221</v>
      </c>
      <c r="D202">
        <v>1438992</v>
      </c>
      <c r="E202">
        <v>1489904</v>
      </c>
      <c r="F202">
        <v>6512376</v>
      </c>
      <c r="G202">
        <v>6525496</v>
      </c>
      <c r="H202">
        <v>11209</v>
      </c>
      <c r="I202">
        <v>11715</v>
      </c>
      <c r="J202">
        <f>projkotlin_nbody[[#This Row],[runtime_end]]-projkotlin_nbody[[#This Row],[runtime_start]]</f>
        <v>50912</v>
      </c>
      <c r="K202">
        <f>projkotlin_nbody[[#This Row],[native_end]]-projkotlin_nbody[[#This Row],[native_start]]</f>
        <v>13120</v>
      </c>
      <c r="L202">
        <f>projkotlin_nbody[[#This Row],[pss_end]]-projkotlin_nbody[[#This Row],[pss_start]]</f>
        <v>506</v>
      </c>
    </row>
    <row r="203" spans="1:12" x14ac:dyDescent="0.3">
      <c r="A203">
        <v>201</v>
      </c>
      <c r="B203">
        <v>28199</v>
      </c>
      <c r="C203">
        <v>214</v>
      </c>
      <c r="D203">
        <v>1438992</v>
      </c>
      <c r="E203">
        <v>1489904</v>
      </c>
      <c r="F203">
        <v>6509872</v>
      </c>
      <c r="G203">
        <v>6522992</v>
      </c>
      <c r="H203">
        <v>11189</v>
      </c>
      <c r="I203">
        <v>11703</v>
      </c>
      <c r="J203">
        <f>projkotlin_nbody[[#This Row],[runtime_end]]-projkotlin_nbody[[#This Row],[runtime_start]]</f>
        <v>50912</v>
      </c>
      <c r="K203">
        <f>projkotlin_nbody[[#This Row],[native_end]]-projkotlin_nbody[[#This Row],[native_start]]</f>
        <v>13120</v>
      </c>
      <c r="L203">
        <f>projkotlin_nbody[[#This Row],[pss_end]]-projkotlin_nbody[[#This Row],[pss_start]]</f>
        <v>514</v>
      </c>
    </row>
    <row r="204" spans="1:12" x14ac:dyDescent="0.3">
      <c r="A204">
        <v>202</v>
      </c>
      <c r="B204">
        <v>28336</v>
      </c>
      <c r="C204">
        <v>226</v>
      </c>
      <c r="D204">
        <v>1422608</v>
      </c>
      <c r="E204">
        <v>1506288</v>
      </c>
      <c r="F204">
        <v>6512264</v>
      </c>
      <c r="G204">
        <v>6525224</v>
      </c>
      <c r="H204">
        <v>11203</v>
      </c>
      <c r="I204">
        <v>11713</v>
      </c>
      <c r="J204">
        <f>projkotlin_nbody[[#This Row],[runtime_end]]-projkotlin_nbody[[#This Row],[runtime_start]]</f>
        <v>83680</v>
      </c>
      <c r="K204">
        <f>projkotlin_nbody[[#This Row],[native_end]]-projkotlin_nbody[[#This Row],[native_start]]</f>
        <v>12960</v>
      </c>
      <c r="L204">
        <f>projkotlin_nbody[[#This Row],[pss_end]]-projkotlin_nbody[[#This Row],[pss_start]]</f>
        <v>510</v>
      </c>
    </row>
    <row r="205" spans="1:12" x14ac:dyDescent="0.3">
      <c r="A205">
        <v>203</v>
      </c>
      <c r="B205">
        <v>28479</v>
      </c>
      <c r="C205">
        <v>211</v>
      </c>
      <c r="D205">
        <v>1438856</v>
      </c>
      <c r="E205">
        <v>1489768</v>
      </c>
      <c r="F205">
        <v>6509824</v>
      </c>
      <c r="G205">
        <v>6522944</v>
      </c>
      <c r="H205">
        <v>11187</v>
      </c>
      <c r="I205">
        <v>11701</v>
      </c>
      <c r="J205">
        <f>projkotlin_nbody[[#This Row],[runtime_end]]-projkotlin_nbody[[#This Row],[runtime_start]]</f>
        <v>50912</v>
      </c>
      <c r="K205">
        <f>projkotlin_nbody[[#This Row],[native_end]]-projkotlin_nbody[[#This Row],[native_start]]</f>
        <v>13120</v>
      </c>
      <c r="L205">
        <f>projkotlin_nbody[[#This Row],[pss_end]]-projkotlin_nbody[[#This Row],[pss_start]]</f>
        <v>514</v>
      </c>
    </row>
    <row r="206" spans="1:12" x14ac:dyDescent="0.3">
      <c r="A206">
        <v>204</v>
      </c>
      <c r="B206">
        <v>28617</v>
      </c>
      <c r="C206">
        <v>222</v>
      </c>
      <c r="D206">
        <v>1422608</v>
      </c>
      <c r="E206">
        <v>1489904</v>
      </c>
      <c r="F206">
        <v>6512264</v>
      </c>
      <c r="G206">
        <v>6525384</v>
      </c>
      <c r="H206">
        <v>11203</v>
      </c>
      <c r="I206">
        <v>11709</v>
      </c>
      <c r="J206">
        <f>projkotlin_nbody[[#This Row],[runtime_end]]-projkotlin_nbody[[#This Row],[runtime_start]]</f>
        <v>67296</v>
      </c>
      <c r="K206">
        <f>projkotlin_nbody[[#This Row],[native_end]]-projkotlin_nbody[[#This Row],[native_start]]</f>
        <v>13120</v>
      </c>
      <c r="L206">
        <f>projkotlin_nbody[[#This Row],[pss_end]]-projkotlin_nbody[[#This Row],[pss_start]]</f>
        <v>506</v>
      </c>
    </row>
    <row r="207" spans="1:12" x14ac:dyDescent="0.3">
      <c r="A207">
        <v>205</v>
      </c>
      <c r="B207">
        <v>28754</v>
      </c>
      <c r="C207">
        <v>222</v>
      </c>
      <c r="D207">
        <v>1422472</v>
      </c>
      <c r="E207">
        <v>1489768</v>
      </c>
      <c r="F207">
        <v>6512104</v>
      </c>
      <c r="G207">
        <v>6525224</v>
      </c>
      <c r="H207">
        <v>11202</v>
      </c>
      <c r="I207">
        <v>11708</v>
      </c>
      <c r="J207">
        <f>projkotlin_nbody[[#This Row],[runtime_end]]-projkotlin_nbody[[#This Row],[runtime_start]]</f>
        <v>67296</v>
      </c>
      <c r="K207">
        <f>projkotlin_nbody[[#This Row],[native_end]]-projkotlin_nbody[[#This Row],[native_start]]</f>
        <v>13120</v>
      </c>
      <c r="L207">
        <f>projkotlin_nbody[[#This Row],[pss_end]]-projkotlin_nbody[[#This Row],[pss_start]]</f>
        <v>506</v>
      </c>
    </row>
    <row r="208" spans="1:12" x14ac:dyDescent="0.3">
      <c r="C208">
        <f>AVERAGE(projkotlin_nbody[elapsed_times])</f>
        <v>218.94174757281553</v>
      </c>
      <c r="D208">
        <f>AVERAGE(projkotlin_nbody[runtime_start])</f>
        <v>1430418.4077669904</v>
      </c>
      <c r="E208">
        <f>AVERAGE(projkotlin_nbody[runtime_end])</f>
        <v>1495328.4660194174</v>
      </c>
      <c r="F208">
        <f>AVERAGE(projkotlin_nbody[native_start])</f>
        <v>6512146.9514563102</v>
      </c>
      <c r="G208">
        <f>AVERAGE(projkotlin_nbody[native_end])</f>
        <v>6525186.7184466021</v>
      </c>
      <c r="H208">
        <f>AVERAGE(projkotlin_nbody[pss_start])</f>
        <v>12297.834951456311</v>
      </c>
      <c r="I208">
        <f>AVERAGE(projkotlin_nbody[pss_end])</f>
        <v>12824.441747572815</v>
      </c>
      <c r="J208">
        <f>AVERAGE(projkotlin_nbody[runtime])</f>
        <v>64910.058252427181</v>
      </c>
      <c r="K208">
        <f>AVERAGE(projkotlin_nbody[native])</f>
        <v>13039.766990291262</v>
      </c>
      <c r="L208">
        <f>AVERAGE(projkotlin_nbody[pss])</f>
        <v>526.60679611650482</v>
      </c>
    </row>
    <row r="209" spans="3:12" x14ac:dyDescent="0.3">
      <c r="C209">
        <f>_xlfn.STDEV.S(projkotlin_nbody[elapsed_times])</f>
        <v>4.6545550576559043</v>
      </c>
      <c r="D209">
        <f>_xlfn.STDEV.S(projkotlin_nbody[runtime_start])</f>
        <v>8193.9921994484721</v>
      </c>
      <c r="E209">
        <f>_xlfn.STDEV.S(projkotlin_nbody[runtime_end])</f>
        <v>7926.7174134378074</v>
      </c>
      <c r="F209">
        <f>_xlfn.STDEV.S(projkotlin_nbody[native_start])</f>
        <v>1274.1007914997574</v>
      </c>
      <c r="G209">
        <f>_xlfn.STDEV.S(projkotlin_nbody[native_end])</f>
        <v>900.76021462064432</v>
      </c>
      <c r="H209">
        <f>_xlfn.STDEV.S(projkotlin_nbody[pss_start])</f>
        <v>3166.1879536742508</v>
      </c>
      <c r="I209">
        <f>_xlfn.STDEV.S(projkotlin_nbody[pss_end])</f>
        <v>3186.6843314481944</v>
      </c>
      <c r="J209">
        <f>_xlfn.STDEV.S(projkotlin_nbody[runtime])</f>
        <v>10953.689589624981</v>
      </c>
      <c r="K209">
        <f>_xlfn.STDEV.S(projkotlin_nbody[native])</f>
        <v>1026.3649253924154</v>
      </c>
      <c r="L209">
        <f>_xlfn.STDEV.S(projkotlin_nbody[pss])</f>
        <v>25.710883192980898</v>
      </c>
    </row>
    <row r="210" spans="3:12" x14ac:dyDescent="0.3">
      <c r="C210">
        <f>C209*100/C208</f>
        <v>2.1259330891692527</v>
      </c>
      <c r="D210">
        <f t="shared" ref="D210:L210" si="0">D209*100/D208</f>
        <v>0.57283883896880339</v>
      </c>
      <c r="E210">
        <f t="shared" si="0"/>
        <v>0.53009874375887633</v>
      </c>
      <c r="F210">
        <f t="shared" si="0"/>
        <v>1.9564988336370857E-2</v>
      </c>
      <c r="G210">
        <f t="shared" si="0"/>
        <v>1.3804359223533159E-2</v>
      </c>
      <c r="H210">
        <f t="shared" si="0"/>
        <v>25.745897275189161</v>
      </c>
      <c r="I210">
        <f t="shared" si="0"/>
        <v>24.848522798673198</v>
      </c>
      <c r="J210">
        <f t="shared" si="0"/>
        <v>16.875180649241504</v>
      </c>
      <c r="K210">
        <f t="shared" si="0"/>
        <v>7.8710373134473484</v>
      </c>
      <c r="L210">
        <f t="shared" si="0"/>
        <v>4.8823682836202327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D06A-02BA-4578-9A20-CBC7E11723AE}">
  <dimension ref="A1:L206"/>
  <sheetViews>
    <sheetView tabSelected="1" topLeftCell="G197" workbookViewId="0">
      <selection activeCell="L204" sqref="L204"/>
    </sheetView>
  </sheetViews>
  <sheetFormatPr baseColWidth="10" defaultRowHeight="14.4" x14ac:dyDescent="0.3"/>
  <cols>
    <col min="1" max="1" width="10.77734375" bestFit="1" customWidth="1"/>
    <col min="2" max="2" width="6" bestFit="1" customWidth="1"/>
    <col min="3" max="3" width="15.21875" bestFit="1" customWidth="1"/>
    <col min="4" max="4" width="14.6640625" bestFit="1" customWidth="1"/>
    <col min="5" max="5" width="14.109375" bestFit="1" customWidth="1"/>
    <col min="6" max="6" width="13.21875" bestFit="1" customWidth="1"/>
    <col min="7" max="7" width="12.6640625" bestFit="1" customWidth="1"/>
    <col min="8" max="8" width="10.6640625" bestFit="1" customWidth="1"/>
    <col min="9" max="9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2863</v>
      </c>
      <c r="C2">
        <v>9434</v>
      </c>
      <c r="D2">
        <v>1422608</v>
      </c>
      <c r="E2">
        <v>1772872</v>
      </c>
      <c r="F2">
        <v>6512280</v>
      </c>
      <c r="G2">
        <v>6523896</v>
      </c>
      <c r="H2">
        <v>11201</v>
      </c>
      <c r="I2">
        <v>12085</v>
      </c>
      <c r="J2">
        <f>projkotlin_spectralnorm[[#This Row],[runtime_end]]-projkotlin_spectralnorm[[#This Row],[runtime_start]]</f>
        <v>350264</v>
      </c>
      <c r="K2">
        <f>projkotlin_spectralnorm[[#This Row],[native_end]]-projkotlin_spectralnorm[[#This Row],[native_start]]</f>
        <v>11616</v>
      </c>
      <c r="L2">
        <f>projkotlin_spectralnorm[[#This Row],[pss_end]]-projkotlin_spectralnorm[[#This Row],[pss_start]]</f>
        <v>884</v>
      </c>
    </row>
    <row r="3" spans="1:12" x14ac:dyDescent="0.3">
      <c r="A3">
        <v>1</v>
      </c>
      <c r="B3">
        <v>3105</v>
      </c>
      <c r="C3">
        <v>9416</v>
      </c>
      <c r="D3">
        <v>1422608</v>
      </c>
      <c r="E3">
        <v>1772872</v>
      </c>
      <c r="F3">
        <v>6512280</v>
      </c>
      <c r="G3">
        <v>6527248</v>
      </c>
      <c r="H3">
        <v>11205</v>
      </c>
      <c r="I3">
        <v>11953</v>
      </c>
      <c r="J3">
        <f>projkotlin_spectralnorm[[#This Row],[runtime_end]]-projkotlin_spectralnorm[[#This Row],[runtime_start]]</f>
        <v>350264</v>
      </c>
      <c r="K3">
        <f>projkotlin_spectralnorm[[#This Row],[native_end]]-projkotlin_spectralnorm[[#This Row],[native_start]]</f>
        <v>14968</v>
      </c>
      <c r="L3">
        <f>projkotlin_spectralnorm[[#This Row],[pss_end]]-projkotlin_spectralnorm[[#This Row],[pss_start]]</f>
        <v>748</v>
      </c>
    </row>
    <row r="4" spans="1:12" x14ac:dyDescent="0.3">
      <c r="A4">
        <v>2</v>
      </c>
      <c r="B4">
        <v>3396</v>
      </c>
      <c r="C4">
        <v>9443</v>
      </c>
      <c r="D4">
        <v>1422472</v>
      </c>
      <c r="E4">
        <v>1772736</v>
      </c>
      <c r="F4">
        <v>6512120</v>
      </c>
      <c r="G4">
        <v>6523896</v>
      </c>
      <c r="H4">
        <v>11197</v>
      </c>
      <c r="I4">
        <v>11945</v>
      </c>
      <c r="J4">
        <f>projkotlin_spectralnorm[[#This Row],[runtime_end]]-projkotlin_spectralnorm[[#This Row],[runtime_start]]</f>
        <v>350264</v>
      </c>
      <c r="K4">
        <f>projkotlin_spectralnorm[[#This Row],[native_end]]-projkotlin_spectralnorm[[#This Row],[native_start]]</f>
        <v>11776</v>
      </c>
      <c r="L4">
        <f>projkotlin_spectralnorm[[#This Row],[pss_end]]-projkotlin_spectralnorm[[#This Row],[pss_start]]</f>
        <v>748</v>
      </c>
    </row>
    <row r="5" spans="1:12" x14ac:dyDescent="0.3">
      <c r="A5">
        <v>3</v>
      </c>
      <c r="B5">
        <v>3645</v>
      </c>
      <c r="C5">
        <v>9376</v>
      </c>
      <c r="D5">
        <v>1422472</v>
      </c>
      <c r="E5">
        <v>1772736</v>
      </c>
      <c r="F5">
        <v>6512120</v>
      </c>
      <c r="G5">
        <v>6527088</v>
      </c>
      <c r="H5">
        <v>11197</v>
      </c>
      <c r="I5">
        <v>11953</v>
      </c>
      <c r="J5">
        <f>projkotlin_spectralnorm[[#This Row],[runtime_end]]-projkotlin_spectralnorm[[#This Row],[runtime_start]]</f>
        <v>350264</v>
      </c>
      <c r="K5">
        <f>projkotlin_spectralnorm[[#This Row],[native_end]]-projkotlin_spectralnorm[[#This Row],[native_start]]</f>
        <v>14968</v>
      </c>
      <c r="L5">
        <f>projkotlin_spectralnorm[[#This Row],[pss_end]]-projkotlin_spectralnorm[[#This Row],[pss_start]]</f>
        <v>756</v>
      </c>
    </row>
    <row r="6" spans="1:12" x14ac:dyDescent="0.3">
      <c r="A6">
        <v>4</v>
      </c>
      <c r="B6">
        <v>3930</v>
      </c>
      <c r="C6">
        <v>9349</v>
      </c>
      <c r="D6">
        <v>1422472</v>
      </c>
      <c r="E6">
        <v>1756352</v>
      </c>
      <c r="F6">
        <v>6510376</v>
      </c>
      <c r="G6">
        <v>6521704</v>
      </c>
      <c r="H6">
        <v>11193</v>
      </c>
      <c r="I6">
        <v>11937</v>
      </c>
      <c r="J6">
        <f>projkotlin_spectralnorm[[#This Row],[runtime_end]]-projkotlin_spectralnorm[[#This Row],[runtime_start]]</f>
        <v>333880</v>
      </c>
      <c r="K6">
        <f>projkotlin_spectralnorm[[#This Row],[native_end]]-projkotlin_spectralnorm[[#This Row],[native_start]]</f>
        <v>11328</v>
      </c>
      <c r="L6">
        <f>projkotlin_spectralnorm[[#This Row],[pss_end]]-projkotlin_spectralnorm[[#This Row],[pss_start]]</f>
        <v>744</v>
      </c>
    </row>
    <row r="7" spans="1:12" x14ac:dyDescent="0.3">
      <c r="A7">
        <v>5</v>
      </c>
      <c r="B7">
        <v>4142</v>
      </c>
      <c r="C7">
        <v>9330</v>
      </c>
      <c r="D7">
        <v>1422472</v>
      </c>
      <c r="E7">
        <v>1756352</v>
      </c>
      <c r="F7">
        <v>6512120</v>
      </c>
      <c r="G7">
        <v>6523960</v>
      </c>
      <c r="H7">
        <v>11197</v>
      </c>
      <c r="I7">
        <v>11941</v>
      </c>
      <c r="J7">
        <f>projkotlin_spectralnorm[[#This Row],[runtime_end]]-projkotlin_spectralnorm[[#This Row],[runtime_start]]</f>
        <v>333880</v>
      </c>
      <c r="K7">
        <f>projkotlin_spectralnorm[[#This Row],[native_end]]-projkotlin_spectralnorm[[#This Row],[native_start]]</f>
        <v>11840</v>
      </c>
      <c r="L7">
        <f>projkotlin_spectralnorm[[#This Row],[pss_end]]-projkotlin_spectralnorm[[#This Row],[pss_start]]</f>
        <v>744</v>
      </c>
    </row>
    <row r="8" spans="1:12" x14ac:dyDescent="0.3">
      <c r="A8">
        <v>6</v>
      </c>
      <c r="B8">
        <v>4371</v>
      </c>
      <c r="C8">
        <v>9350</v>
      </c>
      <c r="D8">
        <v>1422608</v>
      </c>
      <c r="E8">
        <v>1756488</v>
      </c>
      <c r="F8">
        <v>6512392</v>
      </c>
      <c r="G8">
        <v>6524360</v>
      </c>
      <c r="H8">
        <v>11205</v>
      </c>
      <c r="I8">
        <v>11937</v>
      </c>
      <c r="J8">
        <f>projkotlin_spectralnorm[[#This Row],[runtime_end]]-projkotlin_spectralnorm[[#This Row],[runtime_start]]</f>
        <v>333880</v>
      </c>
      <c r="K8">
        <f>projkotlin_spectralnorm[[#This Row],[native_end]]-projkotlin_spectralnorm[[#This Row],[native_start]]</f>
        <v>11968</v>
      </c>
      <c r="L8">
        <f>projkotlin_spectralnorm[[#This Row],[pss_end]]-projkotlin_spectralnorm[[#This Row],[pss_start]]</f>
        <v>732</v>
      </c>
    </row>
    <row r="9" spans="1:12" x14ac:dyDescent="0.3">
      <c r="A9">
        <v>7</v>
      </c>
      <c r="B9">
        <v>4573</v>
      </c>
      <c r="C9">
        <v>9418</v>
      </c>
      <c r="D9">
        <v>1422472</v>
      </c>
      <c r="E9">
        <v>1756352</v>
      </c>
      <c r="F9">
        <v>6512120</v>
      </c>
      <c r="G9">
        <v>6524088</v>
      </c>
      <c r="H9">
        <v>11197</v>
      </c>
      <c r="I9">
        <v>11929</v>
      </c>
      <c r="J9">
        <f>projkotlin_spectralnorm[[#This Row],[runtime_end]]-projkotlin_spectralnorm[[#This Row],[runtime_start]]</f>
        <v>333880</v>
      </c>
      <c r="K9">
        <f>projkotlin_spectralnorm[[#This Row],[native_end]]-projkotlin_spectralnorm[[#This Row],[native_start]]</f>
        <v>11968</v>
      </c>
      <c r="L9">
        <f>projkotlin_spectralnorm[[#This Row],[pss_end]]-projkotlin_spectralnorm[[#This Row],[pss_start]]</f>
        <v>732</v>
      </c>
    </row>
    <row r="10" spans="1:12" x14ac:dyDescent="0.3">
      <c r="A10">
        <v>8</v>
      </c>
      <c r="B10">
        <v>4774</v>
      </c>
      <c r="C10">
        <v>9412</v>
      </c>
      <c r="D10">
        <v>1438856</v>
      </c>
      <c r="E10">
        <v>1756352</v>
      </c>
      <c r="F10">
        <v>6512120</v>
      </c>
      <c r="G10">
        <v>6524088</v>
      </c>
      <c r="H10">
        <v>11201</v>
      </c>
      <c r="I10">
        <v>11933</v>
      </c>
      <c r="J10">
        <f>projkotlin_spectralnorm[[#This Row],[runtime_end]]-projkotlin_spectralnorm[[#This Row],[runtime_start]]</f>
        <v>317496</v>
      </c>
      <c r="K10">
        <f>projkotlin_spectralnorm[[#This Row],[native_end]]-projkotlin_spectralnorm[[#This Row],[native_start]]</f>
        <v>11968</v>
      </c>
      <c r="L10">
        <f>projkotlin_spectralnorm[[#This Row],[pss_end]]-projkotlin_spectralnorm[[#This Row],[pss_start]]</f>
        <v>732</v>
      </c>
    </row>
    <row r="11" spans="1:12" x14ac:dyDescent="0.3">
      <c r="A11">
        <v>9</v>
      </c>
      <c r="B11">
        <v>4975</v>
      </c>
      <c r="C11">
        <v>9379</v>
      </c>
      <c r="D11">
        <v>1438992</v>
      </c>
      <c r="E11">
        <v>1756488</v>
      </c>
      <c r="F11">
        <v>6510616</v>
      </c>
      <c r="G11">
        <v>6522072</v>
      </c>
      <c r="H11">
        <v>11184</v>
      </c>
      <c r="I11">
        <v>11923</v>
      </c>
      <c r="J11">
        <f>projkotlin_spectralnorm[[#This Row],[runtime_end]]-projkotlin_spectralnorm[[#This Row],[runtime_start]]</f>
        <v>317496</v>
      </c>
      <c r="K11">
        <f>projkotlin_spectralnorm[[#This Row],[native_end]]-projkotlin_spectralnorm[[#This Row],[native_start]]</f>
        <v>11456</v>
      </c>
      <c r="L11">
        <f>projkotlin_spectralnorm[[#This Row],[pss_end]]-projkotlin_spectralnorm[[#This Row],[pss_start]]</f>
        <v>739</v>
      </c>
    </row>
    <row r="12" spans="1:12" x14ac:dyDescent="0.3">
      <c r="A12">
        <v>10</v>
      </c>
      <c r="B12">
        <v>5173</v>
      </c>
      <c r="C12">
        <v>9323</v>
      </c>
      <c r="D12">
        <v>1422608</v>
      </c>
      <c r="E12">
        <v>1772872</v>
      </c>
      <c r="F12">
        <v>6512408</v>
      </c>
      <c r="G12">
        <v>6527488</v>
      </c>
      <c r="H12">
        <v>11200</v>
      </c>
      <c r="I12">
        <v>11943</v>
      </c>
      <c r="J12">
        <f>projkotlin_spectralnorm[[#This Row],[runtime_end]]-projkotlin_spectralnorm[[#This Row],[runtime_start]]</f>
        <v>350264</v>
      </c>
      <c r="K12">
        <f>projkotlin_spectralnorm[[#This Row],[native_end]]-projkotlin_spectralnorm[[#This Row],[native_start]]</f>
        <v>15080</v>
      </c>
      <c r="L12">
        <f>projkotlin_spectralnorm[[#This Row],[pss_end]]-projkotlin_spectralnorm[[#This Row],[pss_start]]</f>
        <v>743</v>
      </c>
    </row>
    <row r="13" spans="1:12" x14ac:dyDescent="0.3">
      <c r="A13">
        <v>11</v>
      </c>
      <c r="B13">
        <v>5405</v>
      </c>
      <c r="C13">
        <v>9452</v>
      </c>
      <c r="D13">
        <v>1422608</v>
      </c>
      <c r="E13">
        <v>1772872</v>
      </c>
      <c r="F13">
        <v>6513456</v>
      </c>
      <c r="G13">
        <v>6523120</v>
      </c>
      <c r="H13">
        <v>11200</v>
      </c>
      <c r="I13">
        <v>11931</v>
      </c>
      <c r="J13">
        <f>projkotlin_spectralnorm[[#This Row],[runtime_end]]-projkotlin_spectralnorm[[#This Row],[runtime_start]]</f>
        <v>350264</v>
      </c>
      <c r="K13">
        <f>projkotlin_spectralnorm[[#This Row],[native_end]]-projkotlin_spectralnorm[[#This Row],[native_start]]</f>
        <v>9664</v>
      </c>
      <c r="L13">
        <f>projkotlin_spectralnorm[[#This Row],[pss_end]]-projkotlin_spectralnorm[[#This Row],[pss_start]]</f>
        <v>731</v>
      </c>
    </row>
    <row r="14" spans="1:12" x14ac:dyDescent="0.3">
      <c r="A14">
        <v>12</v>
      </c>
      <c r="B14">
        <v>5608</v>
      </c>
      <c r="C14">
        <v>9447</v>
      </c>
      <c r="D14">
        <v>1422608</v>
      </c>
      <c r="E14">
        <v>1772872</v>
      </c>
      <c r="F14">
        <v>6512280</v>
      </c>
      <c r="G14">
        <v>6524120</v>
      </c>
      <c r="H14">
        <v>11204</v>
      </c>
      <c r="I14">
        <v>11935</v>
      </c>
      <c r="J14">
        <f>projkotlin_spectralnorm[[#This Row],[runtime_end]]-projkotlin_spectralnorm[[#This Row],[runtime_start]]</f>
        <v>350264</v>
      </c>
      <c r="K14">
        <f>projkotlin_spectralnorm[[#This Row],[native_end]]-projkotlin_spectralnorm[[#This Row],[native_start]]</f>
        <v>11840</v>
      </c>
      <c r="L14">
        <f>projkotlin_spectralnorm[[#This Row],[pss_end]]-projkotlin_spectralnorm[[#This Row],[pss_start]]</f>
        <v>731</v>
      </c>
    </row>
    <row r="15" spans="1:12" x14ac:dyDescent="0.3">
      <c r="A15">
        <v>13</v>
      </c>
      <c r="B15">
        <v>5800</v>
      </c>
      <c r="C15">
        <v>9395</v>
      </c>
      <c r="D15">
        <v>1438992</v>
      </c>
      <c r="E15">
        <v>1756488</v>
      </c>
      <c r="F15">
        <v>6512280</v>
      </c>
      <c r="G15">
        <v>6524248</v>
      </c>
      <c r="H15">
        <v>11199</v>
      </c>
      <c r="I15">
        <v>11928</v>
      </c>
      <c r="J15">
        <f>projkotlin_spectralnorm[[#This Row],[runtime_end]]-projkotlin_spectralnorm[[#This Row],[runtime_start]]</f>
        <v>317496</v>
      </c>
      <c r="K15">
        <f>projkotlin_spectralnorm[[#This Row],[native_end]]-projkotlin_spectralnorm[[#This Row],[native_start]]</f>
        <v>11968</v>
      </c>
      <c r="L15">
        <f>projkotlin_spectralnorm[[#This Row],[pss_end]]-projkotlin_spectralnorm[[#This Row],[pss_start]]</f>
        <v>729</v>
      </c>
    </row>
    <row r="16" spans="1:12" x14ac:dyDescent="0.3">
      <c r="A16">
        <v>14</v>
      </c>
      <c r="B16">
        <v>6086</v>
      </c>
      <c r="C16">
        <v>9386</v>
      </c>
      <c r="D16">
        <v>1422472</v>
      </c>
      <c r="E16">
        <v>1756352</v>
      </c>
      <c r="F16">
        <v>6513424</v>
      </c>
      <c r="G16">
        <v>6523072</v>
      </c>
      <c r="H16">
        <v>11191</v>
      </c>
      <c r="I16">
        <v>11920</v>
      </c>
      <c r="J16">
        <f>projkotlin_spectralnorm[[#This Row],[runtime_end]]-projkotlin_spectralnorm[[#This Row],[runtime_start]]</f>
        <v>333880</v>
      </c>
      <c r="K16">
        <f>projkotlin_spectralnorm[[#This Row],[native_end]]-projkotlin_spectralnorm[[#This Row],[native_start]]</f>
        <v>9648</v>
      </c>
      <c r="L16">
        <f>projkotlin_spectralnorm[[#This Row],[pss_end]]-projkotlin_spectralnorm[[#This Row],[pss_start]]</f>
        <v>729</v>
      </c>
    </row>
    <row r="17" spans="1:12" x14ac:dyDescent="0.3">
      <c r="A17">
        <v>15</v>
      </c>
      <c r="B17">
        <v>6281</v>
      </c>
      <c r="C17">
        <v>9350</v>
      </c>
      <c r="D17">
        <v>1422608</v>
      </c>
      <c r="E17">
        <v>1756488</v>
      </c>
      <c r="F17">
        <v>6512280</v>
      </c>
      <c r="G17">
        <v>6524248</v>
      </c>
      <c r="H17">
        <v>11195</v>
      </c>
      <c r="I17">
        <v>11924</v>
      </c>
      <c r="J17">
        <f>projkotlin_spectralnorm[[#This Row],[runtime_end]]-projkotlin_spectralnorm[[#This Row],[runtime_start]]</f>
        <v>333880</v>
      </c>
      <c r="K17">
        <f>projkotlin_spectralnorm[[#This Row],[native_end]]-projkotlin_spectralnorm[[#This Row],[native_start]]</f>
        <v>11968</v>
      </c>
      <c r="L17">
        <f>projkotlin_spectralnorm[[#This Row],[pss_end]]-projkotlin_spectralnorm[[#This Row],[pss_start]]</f>
        <v>729</v>
      </c>
    </row>
    <row r="18" spans="1:12" x14ac:dyDescent="0.3">
      <c r="A18">
        <v>16</v>
      </c>
      <c r="B18">
        <v>6478</v>
      </c>
      <c r="C18">
        <v>9402</v>
      </c>
      <c r="D18">
        <v>1422472</v>
      </c>
      <c r="E18">
        <v>1756352</v>
      </c>
      <c r="F18">
        <v>6512120</v>
      </c>
      <c r="G18">
        <v>6524088</v>
      </c>
      <c r="H18">
        <v>11193</v>
      </c>
      <c r="I18">
        <v>11922</v>
      </c>
      <c r="J18">
        <f>projkotlin_spectralnorm[[#This Row],[runtime_end]]-projkotlin_spectralnorm[[#This Row],[runtime_start]]</f>
        <v>333880</v>
      </c>
      <c r="K18">
        <f>projkotlin_spectralnorm[[#This Row],[native_end]]-projkotlin_spectralnorm[[#This Row],[native_start]]</f>
        <v>11968</v>
      </c>
      <c r="L18">
        <f>projkotlin_spectralnorm[[#This Row],[pss_end]]-projkotlin_spectralnorm[[#This Row],[pss_start]]</f>
        <v>729</v>
      </c>
    </row>
    <row r="19" spans="1:12" x14ac:dyDescent="0.3">
      <c r="A19">
        <v>17</v>
      </c>
      <c r="B19">
        <v>6675</v>
      </c>
      <c r="C19">
        <v>9515</v>
      </c>
      <c r="D19">
        <v>1438856</v>
      </c>
      <c r="E19">
        <v>1772736</v>
      </c>
      <c r="F19">
        <v>6512120</v>
      </c>
      <c r="G19">
        <v>6524088</v>
      </c>
      <c r="H19">
        <v>11197</v>
      </c>
      <c r="I19">
        <v>11938</v>
      </c>
      <c r="J19">
        <f>projkotlin_spectralnorm[[#This Row],[runtime_end]]-projkotlin_spectralnorm[[#This Row],[runtime_start]]</f>
        <v>333880</v>
      </c>
      <c r="K19">
        <f>projkotlin_spectralnorm[[#This Row],[native_end]]-projkotlin_spectralnorm[[#This Row],[native_start]]</f>
        <v>11968</v>
      </c>
      <c r="L19">
        <f>projkotlin_spectralnorm[[#This Row],[pss_end]]-projkotlin_spectralnorm[[#This Row],[pss_start]]</f>
        <v>741</v>
      </c>
    </row>
    <row r="20" spans="1:12" x14ac:dyDescent="0.3">
      <c r="A20">
        <v>18</v>
      </c>
      <c r="B20">
        <v>6917</v>
      </c>
      <c r="C20">
        <v>9413</v>
      </c>
      <c r="D20">
        <v>1422608</v>
      </c>
      <c r="E20">
        <v>1756488</v>
      </c>
      <c r="F20">
        <v>6512280</v>
      </c>
      <c r="G20">
        <v>6524120</v>
      </c>
      <c r="H20">
        <v>11197</v>
      </c>
      <c r="I20">
        <v>11926</v>
      </c>
      <c r="J20">
        <f>projkotlin_spectralnorm[[#This Row],[runtime_end]]-projkotlin_spectralnorm[[#This Row],[runtime_start]]</f>
        <v>333880</v>
      </c>
      <c r="K20">
        <f>projkotlin_spectralnorm[[#This Row],[native_end]]-projkotlin_spectralnorm[[#This Row],[native_start]]</f>
        <v>11840</v>
      </c>
      <c r="L20">
        <f>projkotlin_spectralnorm[[#This Row],[pss_end]]-projkotlin_spectralnorm[[#This Row],[pss_start]]</f>
        <v>729</v>
      </c>
    </row>
    <row r="21" spans="1:12" x14ac:dyDescent="0.3">
      <c r="A21">
        <v>19</v>
      </c>
      <c r="B21">
        <v>7110</v>
      </c>
      <c r="C21">
        <v>9369</v>
      </c>
      <c r="D21">
        <v>1438992</v>
      </c>
      <c r="E21">
        <v>1772872</v>
      </c>
      <c r="F21">
        <v>6512392</v>
      </c>
      <c r="G21">
        <v>6524360</v>
      </c>
      <c r="H21">
        <v>11205</v>
      </c>
      <c r="I21">
        <v>11934</v>
      </c>
      <c r="J21">
        <f>projkotlin_spectralnorm[[#This Row],[runtime_end]]-projkotlin_spectralnorm[[#This Row],[runtime_start]]</f>
        <v>333880</v>
      </c>
      <c r="K21">
        <f>projkotlin_spectralnorm[[#This Row],[native_end]]-projkotlin_spectralnorm[[#This Row],[native_start]]</f>
        <v>11968</v>
      </c>
      <c r="L21">
        <f>projkotlin_spectralnorm[[#This Row],[pss_end]]-projkotlin_spectralnorm[[#This Row],[pss_start]]</f>
        <v>729</v>
      </c>
    </row>
    <row r="22" spans="1:12" x14ac:dyDescent="0.3">
      <c r="A22">
        <v>20</v>
      </c>
      <c r="B22">
        <v>7301</v>
      </c>
      <c r="C22">
        <v>9419</v>
      </c>
      <c r="D22">
        <v>1422472</v>
      </c>
      <c r="E22">
        <v>1756352</v>
      </c>
      <c r="F22">
        <v>6512120</v>
      </c>
      <c r="G22">
        <v>6523960</v>
      </c>
      <c r="H22">
        <v>11197</v>
      </c>
      <c r="I22">
        <v>11930</v>
      </c>
      <c r="J22">
        <f>projkotlin_spectralnorm[[#This Row],[runtime_end]]-projkotlin_spectralnorm[[#This Row],[runtime_start]]</f>
        <v>333880</v>
      </c>
      <c r="K22">
        <f>projkotlin_spectralnorm[[#This Row],[native_end]]-projkotlin_spectralnorm[[#This Row],[native_start]]</f>
        <v>11840</v>
      </c>
      <c r="L22">
        <f>projkotlin_spectralnorm[[#This Row],[pss_end]]-projkotlin_spectralnorm[[#This Row],[pss_start]]</f>
        <v>733</v>
      </c>
    </row>
    <row r="23" spans="1:12" x14ac:dyDescent="0.3">
      <c r="A23">
        <v>21</v>
      </c>
      <c r="B23">
        <v>7501</v>
      </c>
      <c r="C23">
        <v>9572</v>
      </c>
      <c r="D23">
        <v>1422472</v>
      </c>
      <c r="E23">
        <v>1756352</v>
      </c>
      <c r="F23">
        <v>6512248</v>
      </c>
      <c r="G23">
        <v>6524216</v>
      </c>
      <c r="H23">
        <v>11193</v>
      </c>
      <c r="I23">
        <v>11922</v>
      </c>
      <c r="J23">
        <f>projkotlin_spectralnorm[[#This Row],[runtime_end]]-projkotlin_spectralnorm[[#This Row],[runtime_start]]</f>
        <v>333880</v>
      </c>
      <c r="K23">
        <f>projkotlin_spectralnorm[[#This Row],[native_end]]-projkotlin_spectralnorm[[#This Row],[native_start]]</f>
        <v>11968</v>
      </c>
      <c r="L23">
        <f>projkotlin_spectralnorm[[#This Row],[pss_end]]-projkotlin_spectralnorm[[#This Row],[pss_start]]</f>
        <v>729</v>
      </c>
    </row>
    <row r="24" spans="1:12" x14ac:dyDescent="0.3">
      <c r="A24">
        <v>22</v>
      </c>
      <c r="B24">
        <v>7707</v>
      </c>
      <c r="C24">
        <v>9388</v>
      </c>
      <c r="D24">
        <v>1438856</v>
      </c>
      <c r="E24">
        <v>1756352</v>
      </c>
      <c r="F24">
        <v>6512232</v>
      </c>
      <c r="G24">
        <v>6524200</v>
      </c>
      <c r="H24">
        <v>11201</v>
      </c>
      <c r="I24">
        <v>11934</v>
      </c>
      <c r="J24">
        <f>projkotlin_spectralnorm[[#This Row],[runtime_end]]-projkotlin_spectralnorm[[#This Row],[runtime_start]]</f>
        <v>317496</v>
      </c>
      <c r="K24">
        <f>projkotlin_spectralnorm[[#This Row],[native_end]]-projkotlin_spectralnorm[[#This Row],[native_start]]</f>
        <v>11968</v>
      </c>
      <c r="L24">
        <f>projkotlin_spectralnorm[[#This Row],[pss_end]]-projkotlin_spectralnorm[[#This Row],[pss_start]]</f>
        <v>733</v>
      </c>
    </row>
    <row r="25" spans="1:12" x14ac:dyDescent="0.3">
      <c r="A25">
        <v>23</v>
      </c>
      <c r="B25">
        <v>7907</v>
      </c>
      <c r="C25">
        <v>9374</v>
      </c>
      <c r="D25">
        <v>1438856</v>
      </c>
      <c r="E25">
        <v>1772736</v>
      </c>
      <c r="F25">
        <v>6512232</v>
      </c>
      <c r="G25">
        <v>6524200</v>
      </c>
      <c r="H25">
        <v>11197</v>
      </c>
      <c r="I25">
        <v>11930</v>
      </c>
      <c r="J25">
        <f>projkotlin_spectralnorm[[#This Row],[runtime_end]]-projkotlin_spectralnorm[[#This Row],[runtime_start]]</f>
        <v>333880</v>
      </c>
      <c r="K25">
        <f>projkotlin_spectralnorm[[#This Row],[native_end]]-projkotlin_spectralnorm[[#This Row],[native_start]]</f>
        <v>11968</v>
      </c>
      <c r="L25">
        <f>projkotlin_spectralnorm[[#This Row],[pss_end]]-projkotlin_spectralnorm[[#This Row],[pss_start]]</f>
        <v>733</v>
      </c>
    </row>
    <row r="26" spans="1:12" x14ac:dyDescent="0.3">
      <c r="A26">
        <v>24</v>
      </c>
      <c r="B26">
        <v>8110</v>
      </c>
      <c r="C26">
        <v>9311</v>
      </c>
      <c r="D26">
        <v>1422608</v>
      </c>
      <c r="E26">
        <v>1772872</v>
      </c>
      <c r="F26">
        <v>6512280</v>
      </c>
      <c r="G26">
        <v>6527248</v>
      </c>
      <c r="H26">
        <v>11205</v>
      </c>
      <c r="I26">
        <v>11934</v>
      </c>
      <c r="J26">
        <f>projkotlin_spectralnorm[[#This Row],[runtime_end]]-projkotlin_spectralnorm[[#This Row],[runtime_start]]</f>
        <v>350264</v>
      </c>
      <c r="K26">
        <f>projkotlin_spectralnorm[[#This Row],[native_end]]-projkotlin_spectralnorm[[#This Row],[native_start]]</f>
        <v>14968</v>
      </c>
      <c r="L26">
        <f>projkotlin_spectralnorm[[#This Row],[pss_end]]-projkotlin_spectralnorm[[#This Row],[pss_start]]</f>
        <v>729</v>
      </c>
    </row>
    <row r="27" spans="1:12" x14ac:dyDescent="0.3">
      <c r="A27">
        <v>25</v>
      </c>
      <c r="B27">
        <v>8308</v>
      </c>
      <c r="C27">
        <v>9348</v>
      </c>
      <c r="D27">
        <v>1422472</v>
      </c>
      <c r="E27">
        <v>1756352</v>
      </c>
      <c r="F27">
        <v>6512120</v>
      </c>
      <c r="G27">
        <v>6524088</v>
      </c>
      <c r="H27">
        <v>11197</v>
      </c>
      <c r="I27">
        <v>11926</v>
      </c>
      <c r="J27">
        <f>projkotlin_spectralnorm[[#This Row],[runtime_end]]-projkotlin_spectralnorm[[#This Row],[runtime_start]]</f>
        <v>333880</v>
      </c>
      <c r="K27">
        <f>projkotlin_spectralnorm[[#This Row],[native_end]]-projkotlin_spectralnorm[[#This Row],[native_start]]</f>
        <v>11968</v>
      </c>
      <c r="L27">
        <f>projkotlin_spectralnorm[[#This Row],[pss_end]]-projkotlin_spectralnorm[[#This Row],[pss_start]]</f>
        <v>729</v>
      </c>
    </row>
    <row r="28" spans="1:12" x14ac:dyDescent="0.3">
      <c r="A28">
        <v>26</v>
      </c>
      <c r="B28">
        <v>8506</v>
      </c>
      <c r="C28">
        <v>9349</v>
      </c>
      <c r="D28">
        <v>1422608</v>
      </c>
      <c r="E28">
        <v>1756488</v>
      </c>
      <c r="F28">
        <v>6514328</v>
      </c>
      <c r="G28">
        <v>6524248</v>
      </c>
      <c r="H28">
        <v>11205</v>
      </c>
      <c r="I28">
        <v>11934</v>
      </c>
      <c r="J28">
        <f>projkotlin_spectralnorm[[#This Row],[runtime_end]]-projkotlin_spectralnorm[[#This Row],[runtime_start]]</f>
        <v>333880</v>
      </c>
      <c r="K28">
        <f>projkotlin_spectralnorm[[#This Row],[native_end]]-projkotlin_spectralnorm[[#This Row],[native_start]]</f>
        <v>9920</v>
      </c>
      <c r="L28">
        <f>projkotlin_spectralnorm[[#This Row],[pss_end]]-projkotlin_spectralnorm[[#This Row],[pss_start]]</f>
        <v>729</v>
      </c>
    </row>
    <row r="29" spans="1:12" x14ac:dyDescent="0.3">
      <c r="A29">
        <v>27</v>
      </c>
      <c r="B29">
        <v>8696</v>
      </c>
      <c r="C29">
        <v>9391</v>
      </c>
      <c r="D29">
        <v>1422472</v>
      </c>
      <c r="E29">
        <v>1756352</v>
      </c>
      <c r="F29">
        <v>6512120</v>
      </c>
      <c r="G29">
        <v>6523944</v>
      </c>
      <c r="H29">
        <v>11193</v>
      </c>
      <c r="I29">
        <v>11922</v>
      </c>
      <c r="J29">
        <f>projkotlin_spectralnorm[[#This Row],[runtime_end]]-projkotlin_spectralnorm[[#This Row],[runtime_start]]</f>
        <v>333880</v>
      </c>
      <c r="K29">
        <f>projkotlin_spectralnorm[[#This Row],[native_end]]-projkotlin_spectralnorm[[#This Row],[native_start]]</f>
        <v>11824</v>
      </c>
      <c r="L29">
        <f>projkotlin_spectralnorm[[#This Row],[pss_end]]-projkotlin_spectralnorm[[#This Row],[pss_start]]</f>
        <v>729</v>
      </c>
    </row>
    <row r="30" spans="1:12" x14ac:dyDescent="0.3">
      <c r="A30">
        <v>28</v>
      </c>
      <c r="B30">
        <v>8894</v>
      </c>
      <c r="C30">
        <v>9562</v>
      </c>
      <c r="D30">
        <v>1438856</v>
      </c>
      <c r="E30">
        <v>1756352</v>
      </c>
      <c r="F30">
        <v>6512264</v>
      </c>
      <c r="G30">
        <v>6524232</v>
      </c>
      <c r="H30">
        <v>11193</v>
      </c>
      <c r="I30">
        <v>11922</v>
      </c>
      <c r="J30">
        <f>projkotlin_spectralnorm[[#This Row],[runtime_end]]-projkotlin_spectralnorm[[#This Row],[runtime_start]]</f>
        <v>317496</v>
      </c>
      <c r="K30">
        <f>projkotlin_spectralnorm[[#This Row],[native_end]]-projkotlin_spectralnorm[[#This Row],[native_start]]</f>
        <v>11968</v>
      </c>
      <c r="L30">
        <f>projkotlin_spectralnorm[[#This Row],[pss_end]]-projkotlin_spectralnorm[[#This Row],[pss_start]]</f>
        <v>729</v>
      </c>
    </row>
    <row r="31" spans="1:12" x14ac:dyDescent="0.3">
      <c r="A31">
        <v>29</v>
      </c>
      <c r="B31">
        <v>9094</v>
      </c>
      <c r="C31">
        <v>9418</v>
      </c>
      <c r="D31">
        <v>1422608</v>
      </c>
      <c r="E31">
        <v>1756488</v>
      </c>
      <c r="F31">
        <v>6514328</v>
      </c>
      <c r="G31">
        <v>6524248</v>
      </c>
      <c r="H31">
        <v>11205</v>
      </c>
      <c r="I31">
        <v>11934</v>
      </c>
      <c r="J31">
        <f>projkotlin_spectralnorm[[#This Row],[runtime_end]]-projkotlin_spectralnorm[[#This Row],[runtime_start]]</f>
        <v>333880</v>
      </c>
      <c r="K31">
        <f>projkotlin_spectralnorm[[#This Row],[native_end]]-projkotlin_spectralnorm[[#This Row],[native_start]]</f>
        <v>9920</v>
      </c>
      <c r="L31">
        <f>projkotlin_spectralnorm[[#This Row],[pss_end]]-projkotlin_spectralnorm[[#This Row],[pss_start]]</f>
        <v>729</v>
      </c>
    </row>
    <row r="32" spans="1:12" x14ac:dyDescent="0.3">
      <c r="A32">
        <v>30</v>
      </c>
      <c r="B32">
        <v>9294</v>
      </c>
      <c r="C32">
        <v>9337</v>
      </c>
      <c r="D32">
        <v>1438992</v>
      </c>
      <c r="E32">
        <v>1756488</v>
      </c>
      <c r="F32">
        <v>6511408</v>
      </c>
      <c r="G32">
        <v>6523120</v>
      </c>
      <c r="H32">
        <v>11205</v>
      </c>
      <c r="I32">
        <v>11934</v>
      </c>
      <c r="J32">
        <f>projkotlin_spectralnorm[[#This Row],[runtime_end]]-projkotlin_spectralnorm[[#This Row],[runtime_start]]</f>
        <v>317496</v>
      </c>
      <c r="K32">
        <f>projkotlin_spectralnorm[[#This Row],[native_end]]-projkotlin_spectralnorm[[#This Row],[native_start]]</f>
        <v>11712</v>
      </c>
      <c r="L32">
        <f>projkotlin_spectralnorm[[#This Row],[pss_end]]-projkotlin_spectralnorm[[#This Row],[pss_start]]</f>
        <v>729</v>
      </c>
    </row>
    <row r="33" spans="1:12" x14ac:dyDescent="0.3">
      <c r="A33">
        <v>31</v>
      </c>
      <c r="B33">
        <v>9506</v>
      </c>
      <c r="C33">
        <v>9462</v>
      </c>
      <c r="D33">
        <v>1422472</v>
      </c>
      <c r="E33">
        <v>1756352</v>
      </c>
      <c r="F33">
        <v>6514168</v>
      </c>
      <c r="G33">
        <v>6524200</v>
      </c>
      <c r="H33">
        <v>11201</v>
      </c>
      <c r="I33">
        <v>11934</v>
      </c>
      <c r="J33">
        <f>projkotlin_spectralnorm[[#This Row],[runtime_end]]-projkotlin_spectralnorm[[#This Row],[runtime_start]]</f>
        <v>333880</v>
      </c>
      <c r="K33">
        <f>projkotlin_spectralnorm[[#This Row],[native_end]]-projkotlin_spectralnorm[[#This Row],[native_start]]</f>
        <v>10032</v>
      </c>
      <c r="L33">
        <f>projkotlin_spectralnorm[[#This Row],[pss_end]]-projkotlin_spectralnorm[[#This Row],[pss_start]]</f>
        <v>733</v>
      </c>
    </row>
    <row r="34" spans="1:12" x14ac:dyDescent="0.3">
      <c r="A34">
        <v>32</v>
      </c>
      <c r="B34">
        <v>9695</v>
      </c>
      <c r="C34">
        <v>9446</v>
      </c>
      <c r="D34">
        <v>1438992</v>
      </c>
      <c r="E34">
        <v>1740104</v>
      </c>
      <c r="F34">
        <v>6510616</v>
      </c>
      <c r="G34">
        <v>6522072</v>
      </c>
      <c r="H34">
        <v>11195</v>
      </c>
      <c r="I34">
        <v>11920</v>
      </c>
      <c r="J34">
        <f>projkotlin_spectralnorm[[#This Row],[runtime_end]]-projkotlin_spectralnorm[[#This Row],[runtime_start]]</f>
        <v>301112</v>
      </c>
      <c r="K34">
        <f>projkotlin_spectralnorm[[#This Row],[native_end]]-projkotlin_spectralnorm[[#This Row],[native_start]]</f>
        <v>11456</v>
      </c>
      <c r="L34">
        <f>projkotlin_spectralnorm[[#This Row],[pss_end]]-projkotlin_spectralnorm[[#This Row],[pss_start]]</f>
        <v>725</v>
      </c>
    </row>
    <row r="35" spans="1:12" x14ac:dyDescent="0.3">
      <c r="A35">
        <v>33</v>
      </c>
      <c r="B35">
        <v>9890</v>
      </c>
      <c r="C35">
        <v>9327</v>
      </c>
      <c r="D35">
        <v>1422608</v>
      </c>
      <c r="E35">
        <v>1756488</v>
      </c>
      <c r="F35">
        <v>6512680</v>
      </c>
      <c r="G35">
        <v>6524360</v>
      </c>
      <c r="H35">
        <v>11219</v>
      </c>
      <c r="I35">
        <v>11940</v>
      </c>
      <c r="J35">
        <f>projkotlin_spectralnorm[[#This Row],[runtime_end]]-projkotlin_spectralnorm[[#This Row],[runtime_start]]</f>
        <v>333880</v>
      </c>
      <c r="K35">
        <f>projkotlin_spectralnorm[[#This Row],[native_end]]-projkotlin_spectralnorm[[#This Row],[native_start]]</f>
        <v>11680</v>
      </c>
      <c r="L35">
        <f>projkotlin_spectralnorm[[#This Row],[pss_end]]-projkotlin_spectralnorm[[#This Row],[pss_start]]</f>
        <v>721</v>
      </c>
    </row>
    <row r="36" spans="1:12" x14ac:dyDescent="0.3">
      <c r="A36">
        <v>34</v>
      </c>
      <c r="B36">
        <v>10080</v>
      </c>
      <c r="C36">
        <v>9354</v>
      </c>
      <c r="D36">
        <v>1422472</v>
      </c>
      <c r="E36">
        <v>1772736</v>
      </c>
      <c r="F36">
        <v>6512120</v>
      </c>
      <c r="G36">
        <v>6524088</v>
      </c>
      <c r="H36">
        <v>11207</v>
      </c>
      <c r="I36">
        <v>11940</v>
      </c>
      <c r="J36">
        <f>projkotlin_spectralnorm[[#This Row],[runtime_end]]-projkotlin_spectralnorm[[#This Row],[runtime_start]]</f>
        <v>350264</v>
      </c>
      <c r="K36">
        <f>projkotlin_spectralnorm[[#This Row],[native_end]]-projkotlin_spectralnorm[[#This Row],[native_start]]</f>
        <v>11968</v>
      </c>
      <c r="L36">
        <f>projkotlin_spectralnorm[[#This Row],[pss_end]]-projkotlin_spectralnorm[[#This Row],[pss_start]]</f>
        <v>733</v>
      </c>
    </row>
    <row r="37" spans="1:12" x14ac:dyDescent="0.3">
      <c r="A37">
        <v>35</v>
      </c>
      <c r="B37">
        <v>10268</v>
      </c>
      <c r="C37">
        <v>9334</v>
      </c>
      <c r="D37">
        <v>1422608</v>
      </c>
      <c r="E37">
        <v>1756488</v>
      </c>
      <c r="F37">
        <v>6512280</v>
      </c>
      <c r="G37">
        <v>6524360</v>
      </c>
      <c r="H37">
        <v>11215</v>
      </c>
      <c r="I37">
        <v>11936</v>
      </c>
      <c r="J37">
        <f>projkotlin_spectralnorm[[#This Row],[runtime_end]]-projkotlin_spectralnorm[[#This Row],[runtime_start]]</f>
        <v>333880</v>
      </c>
      <c r="K37">
        <f>projkotlin_spectralnorm[[#This Row],[native_end]]-projkotlin_spectralnorm[[#This Row],[native_start]]</f>
        <v>12080</v>
      </c>
      <c r="L37">
        <f>projkotlin_spectralnorm[[#This Row],[pss_end]]-projkotlin_spectralnorm[[#This Row],[pss_start]]</f>
        <v>721</v>
      </c>
    </row>
    <row r="38" spans="1:12" x14ac:dyDescent="0.3">
      <c r="A38">
        <v>36</v>
      </c>
      <c r="B38">
        <v>13269</v>
      </c>
      <c r="C38">
        <v>9442</v>
      </c>
      <c r="D38">
        <v>1438992</v>
      </c>
      <c r="E38">
        <v>1756488</v>
      </c>
      <c r="F38">
        <v>6512392</v>
      </c>
      <c r="G38">
        <v>6524232</v>
      </c>
      <c r="H38">
        <v>11208</v>
      </c>
      <c r="I38">
        <v>11930</v>
      </c>
      <c r="J38">
        <f>projkotlin_spectralnorm[[#This Row],[runtime_end]]-projkotlin_spectralnorm[[#This Row],[runtime_start]]</f>
        <v>317496</v>
      </c>
      <c r="K38">
        <f>projkotlin_spectralnorm[[#This Row],[native_end]]-projkotlin_spectralnorm[[#This Row],[native_start]]</f>
        <v>11840</v>
      </c>
      <c r="L38">
        <f>projkotlin_spectralnorm[[#This Row],[pss_end]]-projkotlin_spectralnorm[[#This Row],[pss_start]]</f>
        <v>722</v>
      </c>
    </row>
    <row r="39" spans="1:12" x14ac:dyDescent="0.3">
      <c r="A39">
        <v>37</v>
      </c>
      <c r="B39">
        <v>13462</v>
      </c>
      <c r="C39">
        <v>9393</v>
      </c>
      <c r="D39">
        <v>1422608</v>
      </c>
      <c r="E39">
        <v>1756488</v>
      </c>
      <c r="F39">
        <v>6511408</v>
      </c>
      <c r="G39">
        <v>6523120</v>
      </c>
      <c r="H39">
        <v>11208</v>
      </c>
      <c r="I39">
        <v>11922</v>
      </c>
      <c r="J39">
        <f>projkotlin_spectralnorm[[#This Row],[runtime_end]]-projkotlin_spectralnorm[[#This Row],[runtime_start]]</f>
        <v>333880</v>
      </c>
      <c r="K39">
        <f>projkotlin_spectralnorm[[#This Row],[native_end]]-projkotlin_spectralnorm[[#This Row],[native_start]]</f>
        <v>11712</v>
      </c>
      <c r="L39">
        <f>projkotlin_spectralnorm[[#This Row],[pss_end]]-projkotlin_spectralnorm[[#This Row],[pss_start]]</f>
        <v>714</v>
      </c>
    </row>
    <row r="40" spans="1:12" x14ac:dyDescent="0.3">
      <c r="A40">
        <v>38</v>
      </c>
      <c r="B40">
        <v>13655</v>
      </c>
      <c r="C40">
        <v>9408</v>
      </c>
      <c r="D40">
        <v>1438856</v>
      </c>
      <c r="E40">
        <v>1756352</v>
      </c>
      <c r="F40">
        <v>6512232</v>
      </c>
      <c r="G40">
        <v>6524200</v>
      </c>
      <c r="H40">
        <v>11200</v>
      </c>
      <c r="I40">
        <v>11930</v>
      </c>
      <c r="J40">
        <f>projkotlin_spectralnorm[[#This Row],[runtime_end]]-projkotlin_spectralnorm[[#This Row],[runtime_start]]</f>
        <v>317496</v>
      </c>
      <c r="K40">
        <f>projkotlin_spectralnorm[[#This Row],[native_end]]-projkotlin_spectralnorm[[#This Row],[native_start]]</f>
        <v>11968</v>
      </c>
      <c r="L40">
        <f>projkotlin_spectralnorm[[#This Row],[pss_end]]-projkotlin_spectralnorm[[#This Row],[pss_start]]</f>
        <v>730</v>
      </c>
    </row>
    <row r="41" spans="1:12" x14ac:dyDescent="0.3">
      <c r="A41">
        <v>39</v>
      </c>
      <c r="B41">
        <v>13850</v>
      </c>
      <c r="C41">
        <v>9233</v>
      </c>
      <c r="D41">
        <v>1438856</v>
      </c>
      <c r="E41">
        <v>1756352</v>
      </c>
      <c r="F41">
        <v>6512232</v>
      </c>
      <c r="G41">
        <v>6524200</v>
      </c>
      <c r="H41">
        <v>11204</v>
      </c>
      <c r="I41">
        <v>11934</v>
      </c>
      <c r="J41">
        <f>projkotlin_spectralnorm[[#This Row],[runtime_end]]-projkotlin_spectralnorm[[#This Row],[runtime_start]]</f>
        <v>317496</v>
      </c>
      <c r="K41">
        <f>projkotlin_spectralnorm[[#This Row],[native_end]]-projkotlin_spectralnorm[[#This Row],[native_start]]</f>
        <v>11968</v>
      </c>
      <c r="L41">
        <f>projkotlin_spectralnorm[[#This Row],[pss_end]]-projkotlin_spectralnorm[[#This Row],[pss_start]]</f>
        <v>730</v>
      </c>
    </row>
    <row r="42" spans="1:12" x14ac:dyDescent="0.3">
      <c r="A42">
        <v>40</v>
      </c>
      <c r="B42">
        <v>14044</v>
      </c>
      <c r="C42">
        <v>9453</v>
      </c>
      <c r="D42">
        <v>1422608</v>
      </c>
      <c r="E42">
        <v>1772872</v>
      </c>
      <c r="F42">
        <v>6512280</v>
      </c>
      <c r="G42">
        <v>6527248</v>
      </c>
      <c r="H42">
        <v>11212</v>
      </c>
      <c r="I42">
        <v>11954</v>
      </c>
      <c r="J42">
        <f>projkotlin_spectralnorm[[#This Row],[runtime_end]]-projkotlin_spectralnorm[[#This Row],[runtime_start]]</f>
        <v>350264</v>
      </c>
      <c r="K42">
        <f>projkotlin_spectralnorm[[#This Row],[native_end]]-projkotlin_spectralnorm[[#This Row],[native_start]]</f>
        <v>14968</v>
      </c>
      <c r="L42">
        <f>projkotlin_spectralnorm[[#This Row],[pss_end]]-projkotlin_spectralnorm[[#This Row],[pss_start]]</f>
        <v>742</v>
      </c>
    </row>
    <row r="43" spans="1:12" x14ac:dyDescent="0.3">
      <c r="A43">
        <v>41</v>
      </c>
      <c r="B43">
        <v>14245</v>
      </c>
      <c r="C43">
        <v>9333</v>
      </c>
      <c r="D43">
        <v>1422472</v>
      </c>
      <c r="E43">
        <v>1772736</v>
      </c>
      <c r="F43">
        <v>6512120</v>
      </c>
      <c r="G43">
        <v>6524088</v>
      </c>
      <c r="H43">
        <v>11204</v>
      </c>
      <c r="I43">
        <v>11942</v>
      </c>
      <c r="J43">
        <f>projkotlin_spectralnorm[[#This Row],[runtime_end]]-projkotlin_spectralnorm[[#This Row],[runtime_start]]</f>
        <v>350264</v>
      </c>
      <c r="K43">
        <f>projkotlin_spectralnorm[[#This Row],[native_end]]-projkotlin_spectralnorm[[#This Row],[native_start]]</f>
        <v>11968</v>
      </c>
      <c r="L43">
        <f>projkotlin_spectralnorm[[#This Row],[pss_end]]-projkotlin_spectralnorm[[#This Row],[pss_start]]</f>
        <v>738</v>
      </c>
    </row>
    <row r="44" spans="1:12" x14ac:dyDescent="0.3">
      <c r="A44">
        <v>42</v>
      </c>
      <c r="B44">
        <v>14434</v>
      </c>
      <c r="C44">
        <v>9550</v>
      </c>
      <c r="D44">
        <v>1422608</v>
      </c>
      <c r="E44">
        <v>1756488</v>
      </c>
      <c r="F44">
        <v>6512280</v>
      </c>
      <c r="G44">
        <v>6524248</v>
      </c>
      <c r="H44">
        <v>11212</v>
      </c>
      <c r="I44">
        <v>11942</v>
      </c>
      <c r="J44">
        <f>projkotlin_spectralnorm[[#This Row],[runtime_end]]-projkotlin_spectralnorm[[#This Row],[runtime_start]]</f>
        <v>333880</v>
      </c>
      <c r="K44">
        <f>projkotlin_spectralnorm[[#This Row],[native_end]]-projkotlin_spectralnorm[[#This Row],[native_start]]</f>
        <v>11968</v>
      </c>
      <c r="L44">
        <f>projkotlin_spectralnorm[[#This Row],[pss_end]]-projkotlin_spectralnorm[[#This Row],[pss_start]]</f>
        <v>730</v>
      </c>
    </row>
    <row r="45" spans="1:12" x14ac:dyDescent="0.3">
      <c r="A45">
        <v>43</v>
      </c>
      <c r="B45">
        <v>14628</v>
      </c>
      <c r="C45">
        <v>9382</v>
      </c>
      <c r="D45">
        <v>1438944</v>
      </c>
      <c r="E45">
        <v>1756440</v>
      </c>
      <c r="F45">
        <v>6510488</v>
      </c>
      <c r="G45">
        <v>6521944</v>
      </c>
      <c r="H45">
        <v>11192</v>
      </c>
      <c r="I45">
        <v>11902</v>
      </c>
      <c r="J45">
        <f>projkotlin_spectralnorm[[#This Row],[runtime_end]]-projkotlin_spectralnorm[[#This Row],[runtime_start]]</f>
        <v>317496</v>
      </c>
      <c r="K45">
        <f>projkotlin_spectralnorm[[#This Row],[native_end]]-projkotlin_spectralnorm[[#This Row],[native_start]]</f>
        <v>11456</v>
      </c>
      <c r="L45">
        <f>projkotlin_spectralnorm[[#This Row],[pss_end]]-projkotlin_spectralnorm[[#This Row],[pss_start]]</f>
        <v>710</v>
      </c>
    </row>
    <row r="46" spans="1:12" x14ac:dyDescent="0.3">
      <c r="A46">
        <v>44</v>
      </c>
      <c r="B46">
        <v>14811</v>
      </c>
      <c r="C46">
        <v>9462</v>
      </c>
      <c r="D46">
        <v>1438992</v>
      </c>
      <c r="E46">
        <v>1756488</v>
      </c>
      <c r="F46">
        <v>6511536</v>
      </c>
      <c r="G46">
        <v>6523248</v>
      </c>
      <c r="H46">
        <v>11212</v>
      </c>
      <c r="I46">
        <v>11922</v>
      </c>
      <c r="J46">
        <f>projkotlin_spectralnorm[[#This Row],[runtime_end]]-projkotlin_spectralnorm[[#This Row],[runtime_start]]</f>
        <v>317496</v>
      </c>
      <c r="K46">
        <f>projkotlin_spectralnorm[[#This Row],[native_end]]-projkotlin_spectralnorm[[#This Row],[native_start]]</f>
        <v>11712</v>
      </c>
      <c r="L46">
        <f>projkotlin_spectralnorm[[#This Row],[pss_end]]-projkotlin_spectralnorm[[#This Row],[pss_start]]</f>
        <v>710</v>
      </c>
    </row>
    <row r="47" spans="1:12" x14ac:dyDescent="0.3">
      <c r="A47">
        <v>45</v>
      </c>
      <c r="B47">
        <v>14998</v>
      </c>
      <c r="C47">
        <v>9341</v>
      </c>
      <c r="D47">
        <v>1422472</v>
      </c>
      <c r="E47">
        <v>1756352</v>
      </c>
      <c r="F47">
        <v>6512120</v>
      </c>
      <c r="G47">
        <v>6524088</v>
      </c>
      <c r="H47">
        <v>11200</v>
      </c>
      <c r="I47">
        <v>11926</v>
      </c>
      <c r="J47">
        <f>projkotlin_spectralnorm[[#This Row],[runtime_end]]-projkotlin_spectralnorm[[#This Row],[runtime_start]]</f>
        <v>333880</v>
      </c>
      <c r="K47">
        <f>projkotlin_spectralnorm[[#This Row],[native_end]]-projkotlin_spectralnorm[[#This Row],[native_start]]</f>
        <v>11968</v>
      </c>
      <c r="L47">
        <f>projkotlin_spectralnorm[[#This Row],[pss_end]]-projkotlin_spectralnorm[[#This Row],[pss_start]]</f>
        <v>726</v>
      </c>
    </row>
    <row r="48" spans="1:12" x14ac:dyDescent="0.3">
      <c r="A48">
        <v>46</v>
      </c>
      <c r="B48">
        <v>15191</v>
      </c>
      <c r="C48">
        <v>9299</v>
      </c>
      <c r="D48">
        <v>1438856</v>
      </c>
      <c r="E48">
        <v>1756352</v>
      </c>
      <c r="F48">
        <v>6511248</v>
      </c>
      <c r="G48">
        <v>6522960</v>
      </c>
      <c r="H48">
        <v>11206</v>
      </c>
      <c r="I48">
        <v>11920</v>
      </c>
      <c r="J48">
        <f>projkotlin_spectralnorm[[#This Row],[runtime_end]]-projkotlin_spectralnorm[[#This Row],[runtime_start]]</f>
        <v>317496</v>
      </c>
      <c r="K48">
        <f>projkotlin_spectralnorm[[#This Row],[native_end]]-projkotlin_spectralnorm[[#This Row],[native_start]]</f>
        <v>11712</v>
      </c>
      <c r="L48">
        <f>projkotlin_spectralnorm[[#This Row],[pss_end]]-projkotlin_spectralnorm[[#This Row],[pss_start]]</f>
        <v>714</v>
      </c>
    </row>
    <row r="49" spans="1:12" x14ac:dyDescent="0.3">
      <c r="A49">
        <v>47</v>
      </c>
      <c r="B49">
        <v>15382</v>
      </c>
      <c r="C49">
        <v>9394</v>
      </c>
      <c r="D49">
        <v>1455376</v>
      </c>
      <c r="E49">
        <v>1756488</v>
      </c>
      <c r="F49">
        <v>6511032</v>
      </c>
      <c r="G49">
        <v>6522488</v>
      </c>
      <c r="H49">
        <v>11206</v>
      </c>
      <c r="I49">
        <v>11918</v>
      </c>
      <c r="J49">
        <f>projkotlin_spectralnorm[[#This Row],[runtime_end]]-projkotlin_spectralnorm[[#This Row],[runtime_start]]</f>
        <v>301112</v>
      </c>
      <c r="K49">
        <f>projkotlin_spectralnorm[[#This Row],[native_end]]-projkotlin_spectralnorm[[#This Row],[native_start]]</f>
        <v>11456</v>
      </c>
      <c r="L49">
        <f>projkotlin_spectralnorm[[#This Row],[pss_end]]-projkotlin_spectralnorm[[#This Row],[pss_start]]</f>
        <v>712</v>
      </c>
    </row>
    <row r="50" spans="1:12" x14ac:dyDescent="0.3">
      <c r="A50">
        <v>48</v>
      </c>
      <c r="B50">
        <v>15576</v>
      </c>
      <c r="C50">
        <v>9483</v>
      </c>
      <c r="D50">
        <v>1422472</v>
      </c>
      <c r="E50">
        <v>1756352</v>
      </c>
      <c r="F50">
        <v>6512120</v>
      </c>
      <c r="G50">
        <v>6524024</v>
      </c>
      <c r="H50">
        <v>11206</v>
      </c>
      <c r="I50">
        <v>11922</v>
      </c>
      <c r="J50">
        <f>projkotlin_spectralnorm[[#This Row],[runtime_end]]-projkotlin_spectralnorm[[#This Row],[runtime_start]]</f>
        <v>333880</v>
      </c>
      <c r="K50">
        <f>projkotlin_spectralnorm[[#This Row],[native_end]]-projkotlin_spectralnorm[[#This Row],[native_start]]</f>
        <v>11904</v>
      </c>
      <c r="L50">
        <f>projkotlin_spectralnorm[[#This Row],[pss_end]]-projkotlin_spectralnorm[[#This Row],[pss_start]]</f>
        <v>716</v>
      </c>
    </row>
    <row r="51" spans="1:12" x14ac:dyDescent="0.3">
      <c r="A51">
        <v>49</v>
      </c>
      <c r="B51">
        <v>15773</v>
      </c>
      <c r="C51">
        <v>9375</v>
      </c>
      <c r="D51">
        <v>1438992</v>
      </c>
      <c r="E51">
        <v>1756488</v>
      </c>
      <c r="F51">
        <v>6512520</v>
      </c>
      <c r="G51">
        <v>6524488</v>
      </c>
      <c r="H51">
        <v>11206</v>
      </c>
      <c r="I51">
        <v>11930</v>
      </c>
      <c r="J51">
        <f>projkotlin_spectralnorm[[#This Row],[runtime_end]]-projkotlin_spectralnorm[[#This Row],[runtime_start]]</f>
        <v>317496</v>
      </c>
      <c r="K51">
        <f>projkotlin_spectralnorm[[#This Row],[native_end]]-projkotlin_spectralnorm[[#This Row],[native_start]]</f>
        <v>11968</v>
      </c>
      <c r="L51">
        <f>projkotlin_spectralnorm[[#This Row],[pss_end]]-projkotlin_spectralnorm[[#This Row],[pss_start]]</f>
        <v>724</v>
      </c>
    </row>
    <row r="52" spans="1:12" x14ac:dyDescent="0.3">
      <c r="A52">
        <v>50</v>
      </c>
      <c r="B52">
        <v>15967</v>
      </c>
      <c r="C52">
        <v>9376</v>
      </c>
      <c r="D52">
        <v>1422472</v>
      </c>
      <c r="E52">
        <v>1756352</v>
      </c>
      <c r="F52">
        <v>6512120</v>
      </c>
      <c r="G52">
        <v>6523960</v>
      </c>
      <c r="H52">
        <v>11206</v>
      </c>
      <c r="I52">
        <v>11930</v>
      </c>
      <c r="J52">
        <f>projkotlin_spectralnorm[[#This Row],[runtime_end]]-projkotlin_spectralnorm[[#This Row],[runtime_start]]</f>
        <v>333880</v>
      </c>
      <c r="K52">
        <f>projkotlin_spectralnorm[[#This Row],[native_end]]-projkotlin_spectralnorm[[#This Row],[native_start]]</f>
        <v>11840</v>
      </c>
      <c r="L52">
        <f>projkotlin_spectralnorm[[#This Row],[pss_end]]-projkotlin_spectralnorm[[#This Row],[pss_start]]</f>
        <v>724</v>
      </c>
    </row>
    <row r="53" spans="1:12" x14ac:dyDescent="0.3">
      <c r="A53">
        <v>51</v>
      </c>
      <c r="B53">
        <v>16188</v>
      </c>
      <c r="C53">
        <v>9507</v>
      </c>
      <c r="D53">
        <v>1438856</v>
      </c>
      <c r="E53">
        <v>1772736</v>
      </c>
      <c r="F53">
        <v>6512232</v>
      </c>
      <c r="G53">
        <v>6527200</v>
      </c>
      <c r="H53">
        <v>11202</v>
      </c>
      <c r="I53">
        <v>11938</v>
      </c>
      <c r="J53">
        <f>projkotlin_spectralnorm[[#This Row],[runtime_end]]-projkotlin_spectralnorm[[#This Row],[runtime_start]]</f>
        <v>333880</v>
      </c>
      <c r="K53">
        <f>projkotlin_spectralnorm[[#This Row],[native_end]]-projkotlin_spectralnorm[[#This Row],[native_start]]</f>
        <v>14968</v>
      </c>
      <c r="L53">
        <f>projkotlin_spectralnorm[[#This Row],[pss_end]]-projkotlin_spectralnorm[[#This Row],[pss_start]]</f>
        <v>736</v>
      </c>
    </row>
    <row r="54" spans="1:12" x14ac:dyDescent="0.3">
      <c r="A54">
        <v>52</v>
      </c>
      <c r="B54">
        <v>16381</v>
      </c>
      <c r="C54">
        <v>9349</v>
      </c>
      <c r="D54">
        <v>1422472</v>
      </c>
      <c r="E54">
        <v>1756352</v>
      </c>
      <c r="F54">
        <v>6512120</v>
      </c>
      <c r="G54">
        <v>6523960</v>
      </c>
      <c r="H54">
        <v>11202</v>
      </c>
      <c r="I54">
        <v>11926</v>
      </c>
      <c r="J54">
        <f>projkotlin_spectralnorm[[#This Row],[runtime_end]]-projkotlin_spectralnorm[[#This Row],[runtime_start]]</f>
        <v>333880</v>
      </c>
      <c r="K54">
        <f>projkotlin_spectralnorm[[#This Row],[native_end]]-projkotlin_spectralnorm[[#This Row],[native_start]]</f>
        <v>11840</v>
      </c>
      <c r="L54">
        <f>projkotlin_spectralnorm[[#This Row],[pss_end]]-projkotlin_spectralnorm[[#This Row],[pss_start]]</f>
        <v>724</v>
      </c>
    </row>
    <row r="55" spans="1:12" x14ac:dyDescent="0.3">
      <c r="A55">
        <v>53</v>
      </c>
      <c r="B55">
        <v>16570</v>
      </c>
      <c r="C55">
        <v>9360</v>
      </c>
      <c r="D55">
        <v>1422608</v>
      </c>
      <c r="E55">
        <v>1756488</v>
      </c>
      <c r="F55">
        <v>6512312</v>
      </c>
      <c r="G55">
        <v>6524392</v>
      </c>
      <c r="H55">
        <v>11218</v>
      </c>
      <c r="I55">
        <v>11942</v>
      </c>
      <c r="J55">
        <f>projkotlin_spectralnorm[[#This Row],[runtime_end]]-projkotlin_spectralnorm[[#This Row],[runtime_start]]</f>
        <v>333880</v>
      </c>
      <c r="K55">
        <f>projkotlin_spectralnorm[[#This Row],[native_end]]-projkotlin_spectralnorm[[#This Row],[native_start]]</f>
        <v>12080</v>
      </c>
      <c r="L55">
        <f>projkotlin_spectralnorm[[#This Row],[pss_end]]-projkotlin_spectralnorm[[#This Row],[pss_start]]</f>
        <v>724</v>
      </c>
    </row>
    <row r="56" spans="1:12" x14ac:dyDescent="0.3">
      <c r="A56">
        <v>54</v>
      </c>
      <c r="B56">
        <v>16756</v>
      </c>
      <c r="C56">
        <v>9431</v>
      </c>
      <c r="D56">
        <v>1438992</v>
      </c>
      <c r="E56">
        <v>1756488</v>
      </c>
      <c r="F56">
        <v>6513376</v>
      </c>
      <c r="G56">
        <v>6527528</v>
      </c>
      <c r="H56">
        <v>11222</v>
      </c>
      <c r="I56">
        <v>11950</v>
      </c>
      <c r="J56">
        <f>projkotlin_spectralnorm[[#This Row],[runtime_end]]-projkotlin_spectralnorm[[#This Row],[runtime_start]]</f>
        <v>317496</v>
      </c>
      <c r="K56">
        <f>projkotlin_spectralnorm[[#This Row],[native_end]]-projkotlin_spectralnorm[[#This Row],[native_start]]</f>
        <v>14152</v>
      </c>
      <c r="L56">
        <f>projkotlin_spectralnorm[[#This Row],[pss_end]]-projkotlin_spectralnorm[[#This Row],[pss_start]]</f>
        <v>728</v>
      </c>
    </row>
    <row r="57" spans="1:12" x14ac:dyDescent="0.3">
      <c r="A57">
        <v>55</v>
      </c>
      <c r="B57">
        <v>16949</v>
      </c>
      <c r="C57">
        <v>9543</v>
      </c>
      <c r="D57">
        <v>1438992</v>
      </c>
      <c r="E57">
        <v>1756488</v>
      </c>
      <c r="F57">
        <v>6512504</v>
      </c>
      <c r="G57">
        <v>6524216</v>
      </c>
      <c r="H57">
        <v>11218</v>
      </c>
      <c r="I57">
        <v>11946</v>
      </c>
      <c r="J57">
        <f>projkotlin_spectralnorm[[#This Row],[runtime_end]]-projkotlin_spectralnorm[[#This Row],[runtime_start]]</f>
        <v>317496</v>
      </c>
      <c r="K57">
        <f>projkotlin_spectralnorm[[#This Row],[native_end]]-projkotlin_spectralnorm[[#This Row],[native_start]]</f>
        <v>11712</v>
      </c>
      <c r="L57">
        <f>projkotlin_spectralnorm[[#This Row],[pss_end]]-projkotlin_spectralnorm[[#This Row],[pss_start]]</f>
        <v>728</v>
      </c>
    </row>
    <row r="58" spans="1:12" x14ac:dyDescent="0.3">
      <c r="A58">
        <v>56</v>
      </c>
      <c r="B58">
        <v>17267</v>
      </c>
      <c r="C58">
        <v>9392</v>
      </c>
      <c r="D58">
        <v>1422472</v>
      </c>
      <c r="E58">
        <v>1772736</v>
      </c>
      <c r="F58">
        <v>6512248</v>
      </c>
      <c r="G58">
        <v>6524216</v>
      </c>
      <c r="H58">
        <v>10635</v>
      </c>
      <c r="I58">
        <v>11365</v>
      </c>
      <c r="J58">
        <f>projkotlin_spectralnorm[[#This Row],[runtime_end]]-projkotlin_spectralnorm[[#This Row],[runtime_start]]</f>
        <v>350264</v>
      </c>
      <c r="K58">
        <f>projkotlin_spectralnorm[[#This Row],[native_end]]-projkotlin_spectralnorm[[#This Row],[native_start]]</f>
        <v>11968</v>
      </c>
      <c r="L58">
        <f>projkotlin_spectralnorm[[#This Row],[pss_end]]-projkotlin_spectralnorm[[#This Row],[pss_start]]</f>
        <v>730</v>
      </c>
    </row>
    <row r="59" spans="1:12" x14ac:dyDescent="0.3">
      <c r="A59">
        <v>57</v>
      </c>
      <c r="B59">
        <v>17509</v>
      </c>
      <c r="C59">
        <v>9422</v>
      </c>
      <c r="D59">
        <v>1438856</v>
      </c>
      <c r="E59">
        <v>1756352</v>
      </c>
      <c r="F59">
        <v>6510344</v>
      </c>
      <c r="G59">
        <v>6521800</v>
      </c>
      <c r="H59">
        <v>10645</v>
      </c>
      <c r="I59">
        <v>11350</v>
      </c>
      <c r="J59">
        <f>projkotlin_spectralnorm[[#This Row],[runtime_end]]-projkotlin_spectralnorm[[#This Row],[runtime_start]]</f>
        <v>317496</v>
      </c>
      <c r="K59">
        <f>projkotlin_spectralnorm[[#This Row],[native_end]]-projkotlin_spectralnorm[[#This Row],[native_start]]</f>
        <v>11456</v>
      </c>
      <c r="L59">
        <f>projkotlin_spectralnorm[[#This Row],[pss_end]]-projkotlin_spectralnorm[[#This Row],[pss_start]]</f>
        <v>705</v>
      </c>
    </row>
    <row r="60" spans="1:12" x14ac:dyDescent="0.3">
      <c r="A60">
        <v>58</v>
      </c>
      <c r="B60">
        <v>17749</v>
      </c>
      <c r="C60">
        <v>9511</v>
      </c>
      <c r="D60">
        <v>1422608</v>
      </c>
      <c r="E60">
        <v>1756488</v>
      </c>
      <c r="F60">
        <v>6512280</v>
      </c>
      <c r="G60">
        <v>6524232</v>
      </c>
      <c r="H60">
        <v>10679</v>
      </c>
      <c r="I60">
        <v>11402</v>
      </c>
      <c r="J60">
        <f>projkotlin_spectralnorm[[#This Row],[runtime_end]]-projkotlin_spectralnorm[[#This Row],[runtime_start]]</f>
        <v>333880</v>
      </c>
      <c r="K60">
        <f>projkotlin_spectralnorm[[#This Row],[native_end]]-projkotlin_spectralnorm[[#This Row],[native_start]]</f>
        <v>11952</v>
      </c>
      <c r="L60">
        <f>projkotlin_spectralnorm[[#This Row],[pss_end]]-projkotlin_spectralnorm[[#This Row],[pss_start]]</f>
        <v>723</v>
      </c>
    </row>
    <row r="61" spans="1:12" x14ac:dyDescent="0.3">
      <c r="A61">
        <v>59</v>
      </c>
      <c r="B61">
        <v>17940</v>
      </c>
      <c r="C61">
        <v>9403</v>
      </c>
      <c r="D61">
        <v>1422472</v>
      </c>
      <c r="E61">
        <v>1756352</v>
      </c>
      <c r="F61">
        <v>6512120</v>
      </c>
      <c r="G61">
        <v>6524088</v>
      </c>
      <c r="H61">
        <v>10671</v>
      </c>
      <c r="I61">
        <v>11390</v>
      </c>
      <c r="J61">
        <f>projkotlin_spectralnorm[[#This Row],[runtime_end]]-projkotlin_spectralnorm[[#This Row],[runtime_start]]</f>
        <v>333880</v>
      </c>
      <c r="K61">
        <f>projkotlin_spectralnorm[[#This Row],[native_end]]-projkotlin_spectralnorm[[#This Row],[native_start]]</f>
        <v>11968</v>
      </c>
      <c r="L61">
        <f>projkotlin_spectralnorm[[#This Row],[pss_end]]-projkotlin_spectralnorm[[#This Row],[pss_start]]</f>
        <v>719</v>
      </c>
    </row>
    <row r="62" spans="1:12" x14ac:dyDescent="0.3">
      <c r="A62">
        <v>60</v>
      </c>
      <c r="B62">
        <v>18145</v>
      </c>
      <c r="C62">
        <v>9427</v>
      </c>
      <c r="D62">
        <v>1438992</v>
      </c>
      <c r="E62">
        <v>1772872</v>
      </c>
      <c r="F62">
        <v>6509016</v>
      </c>
      <c r="G62">
        <v>6520472</v>
      </c>
      <c r="H62">
        <v>10663</v>
      </c>
      <c r="I62">
        <v>11374</v>
      </c>
      <c r="J62">
        <f>projkotlin_spectralnorm[[#This Row],[runtime_end]]-projkotlin_spectralnorm[[#This Row],[runtime_start]]</f>
        <v>333880</v>
      </c>
      <c r="K62">
        <f>projkotlin_spectralnorm[[#This Row],[native_end]]-projkotlin_spectralnorm[[#This Row],[native_start]]</f>
        <v>11456</v>
      </c>
      <c r="L62">
        <f>projkotlin_spectralnorm[[#This Row],[pss_end]]-projkotlin_spectralnorm[[#This Row],[pss_start]]</f>
        <v>711</v>
      </c>
    </row>
    <row r="63" spans="1:12" x14ac:dyDescent="0.3">
      <c r="A63">
        <v>61</v>
      </c>
      <c r="B63">
        <v>18349</v>
      </c>
      <c r="C63">
        <v>9405</v>
      </c>
      <c r="D63">
        <v>1422608</v>
      </c>
      <c r="E63">
        <v>1756488</v>
      </c>
      <c r="F63">
        <v>6512280</v>
      </c>
      <c r="G63">
        <v>6524248</v>
      </c>
      <c r="H63">
        <v>10683</v>
      </c>
      <c r="I63">
        <v>11402</v>
      </c>
      <c r="J63">
        <f>projkotlin_spectralnorm[[#This Row],[runtime_end]]-projkotlin_spectralnorm[[#This Row],[runtime_start]]</f>
        <v>333880</v>
      </c>
      <c r="K63">
        <f>projkotlin_spectralnorm[[#This Row],[native_end]]-projkotlin_spectralnorm[[#This Row],[native_start]]</f>
        <v>11968</v>
      </c>
      <c r="L63">
        <f>projkotlin_spectralnorm[[#This Row],[pss_end]]-projkotlin_spectralnorm[[#This Row],[pss_start]]</f>
        <v>719</v>
      </c>
    </row>
    <row r="64" spans="1:12" x14ac:dyDescent="0.3">
      <c r="A64">
        <v>62</v>
      </c>
      <c r="B64">
        <v>18553</v>
      </c>
      <c r="C64">
        <v>9472</v>
      </c>
      <c r="D64">
        <v>1438856</v>
      </c>
      <c r="E64">
        <v>1756352</v>
      </c>
      <c r="F64">
        <v>6512232</v>
      </c>
      <c r="G64">
        <v>6524312</v>
      </c>
      <c r="H64">
        <v>10670</v>
      </c>
      <c r="I64">
        <v>11389</v>
      </c>
      <c r="J64">
        <f>projkotlin_spectralnorm[[#This Row],[runtime_end]]-projkotlin_spectralnorm[[#This Row],[runtime_start]]</f>
        <v>317496</v>
      </c>
      <c r="K64">
        <f>projkotlin_spectralnorm[[#This Row],[native_end]]-projkotlin_spectralnorm[[#This Row],[native_start]]</f>
        <v>12080</v>
      </c>
      <c r="L64">
        <f>projkotlin_spectralnorm[[#This Row],[pss_end]]-projkotlin_spectralnorm[[#This Row],[pss_start]]</f>
        <v>719</v>
      </c>
    </row>
    <row r="65" spans="1:12" x14ac:dyDescent="0.3">
      <c r="A65">
        <v>63</v>
      </c>
      <c r="B65">
        <v>18749</v>
      </c>
      <c r="C65">
        <v>9481</v>
      </c>
      <c r="D65">
        <v>1438856</v>
      </c>
      <c r="E65">
        <v>1756352</v>
      </c>
      <c r="F65">
        <v>6512232</v>
      </c>
      <c r="G65">
        <v>6524072</v>
      </c>
      <c r="H65">
        <v>10670</v>
      </c>
      <c r="I65">
        <v>11389</v>
      </c>
      <c r="J65">
        <f>projkotlin_spectralnorm[[#This Row],[runtime_end]]-projkotlin_spectralnorm[[#This Row],[runtime_start]]</f>
        <v>317496</v>
      </c>
      <c r="K65">
        <f>projkotlin_spectralnorm[[#This Row],[native_end]]-projkotlin_spectralnorm[[#This Row],[native_start]]</f>
        <v>11840</v>
      </c>
      <c r="L65">
        <f>projkotlin_spectralnorm[[#This Row],[pss_end]]-projkotlin_spectralnorm[[#This Row],[pss_start]]</f>
        <v>719</v>
      </c>
    </row>
    <row r="66" spans="1:12" x14ac:dyDescent="0.3">
      <c r="A66">
        <v>64</v>
      </c>
      <c r="B66">
        <v>18942</v>
      </c>
      <c r="C66">
        <v>9336</v>
      </c>
      <c r="D66">
        <v>1422472</v>
      </c>
      <c r="E66">
        <v>1756352</v>
      </c>
      <c r="F66">
        <v>6512120</v>
      </c>
      <c r="G66">
        <v>6524088</v>
      </c>
      <c r="H66">
        <v>10674</v>
      </c>
      <c r="I66">
        <v>11393</v>
      </c>
      <c r="J66">
        <f>projkotlin_spectralnorm[[#This Row],[runtime_end]]-projkotlin_spectralnorm[[#This Row],[runtime_start]]</f>
        <v>333880</v>
      </c>
      <c r="K66">
        <f>projkotlin_spectralnorm[[#This Row],[native_end]]-projkotlin_spectralnorm[[#This Row],[native_start]]</f>
        <v>11968</v>
      </c>
      <c r="L66">
        <f>projkotlin_spectralnorm[[#This Row],[pss_end]]-projkotlin_spectralnorm[[#This Row],[pss_start]]</f>
        <v>719</v>
      </c>
    </row>
    <row r="67" spans="1:12" x14ac:dyDescent="0.3">
      <c r="A67">
        <v>65</v>
      </c>
      <c r="B67">
        <v>19137</v>
      </c>
      <c r="C67">
        <v>9466</v>
      </c>
      <c r="D67">
        <v>1422608</v>
      </c>
      <c r="E67">
        <v>1756488</v>
      </c>
      <c r="F67">
        <v>6512408</v>
      </c>
      <c r="G67">
        <v>6524488</v>
      </c>
      <c r="H67">
        <v>10682</v>
      </c>
      <c r="I67">
        <v>11401</v>
      </c>
      <c r="J67">
        <f>projkotlin_spectralnorm[[#This Row],[runtime_end]]-projkotlin_spectralnorm[[#This Row],[runtime_start]]</f>
        <v>333880</v>
      </c>
      <c r="K67">
        <f>projkotlin_spectralnorm[[#This Row],[native_end]]-projkotlin_spectralnorm[[#This Row],[native_start]]</f>
        <v>12080</v>
      </c>
      <c r="L67">
        <f>projkotlin_spectralnorm[[#This Row],[pss_end]]-projkotlin_spectralnorm[[#This Row],[pss_start]]</f>
        <v>719</v>
      </c>
    </row>
    <row r="68" spans="1:12" x14ac:dyDescent="0.3">
      <c r="A68">
        <v>66</v>
      </c>
      <c r="B68">
        <v>19328</v>
      </c>
      <c r="C68">
        <v>9430</v>
      </c>
      <c r="D68">
        <v>1422472</v>
      </c>
      <c r="E68">
        <v>1756352</v>
      </c>
      <c r="F68">
        <v>6512120</v>
      </c>
      <c r="G68">
        <v>6524200</v>
      </c>
      <c r="H68">
        <v>10678</v>
      </c>
      <c r="I68">
        <v>11385</v>
      </c>
      <c r="J68">
        <f>projkotlin_spectralnorm[[#This Row],[runtime_end]]-projkotlin_spectralnorm[[#This Row],[runtime_start]]</f>
        <v>333880</v>
      </c>
      <c r="K68">
        <f>projkotlin_spectralnorm[[#This Row],[native_end]]-projkotlin_spectralnorm[[#This Row],[native_start]]</f>
        <v>12080</v>
      </c>
      <c r="L68">
        <f>projkotlin_spectralnorm[[#This Row],[pss_end]]-projkotlin_spectralnorm[[#This Row],[pss_start]]</f>
        <v>707</v>
      </c>
    </row>
    <row r="69" spans="1:12" x14ac:dyDescent="0.3">
      <c r="A69">
        <v>67</v>
      </c>
      <c r="B69">
        <v>19519</v>
      </c>
      <c r="C69">
        <v>9403</v>
      </c>
      <c r="D69">
        <v>1422608</v>
      </c>
      <c r="E69">
        <v>1756488</v>
      </c>
      <c r="F69">
        <v>6512280</v>
      </c>
      <c r="G69">
        <v>6524248</v>
      </c>
      <c r="H69">
        <v>10682</v>
      </c>
      <c r="I69">
        <v>11393</v>
      </c>
      <c r="J69">
        <f>projkotlin_spectralnorm[[#This Row],[runtime_end]]-projkotlin_spectralnorm[[#This Row],[runtime_start]]</f>
        <v>333880</v>
      </c>
      <c r="K69">
        <f>projkotlin_spectralnorm[[#This Row],[native_end]]-projkotlin_spectralnorm[[#This Row],[native_start]]</f>
        <v>11968</v>
      </c>
      <c r="L69">
        <f>projkotlin_spectralnorm[[#This Row],[pss_end]]-projkotlin_spectralnorm[[#This Row],[pss_start]]</f>
        <v>711</v>
      </c>
    </row>
    <row r="70" spans="1:12" x14ac:dyDescent="0.3">
      <c r="A70">
        <v>68</v>
      </c>
      <c r="B70">
        <v>19706</v>
      </c>
      <c r="C70">
        <v>9539</v>
      </c>
      <c r="D70">
        <v>1422608</v>
      </c>
      <c r="E70">
        <v>1772872</v>
      </c>
      <c r="F70">
        <v>6512280</v>
      </c>
      <c r="G70">
        <v>6527120</v>
      </c>
      <c r="H70">
        <v>10686</v>
      </c>
      <c r="I70">
        <v>11405</v>
      </c>
      <c r="J70">
        <f>projkotlin_spectralnorm[[#This Row],[runtime_end]]-projkotlin_spectralnorm[[#This Row],[runtime_start]]</f>
        <v>350264</v>
      </c>
      <c r="K70">
        <f>projkotlin_spectralnorm[[#This Row],[native_end]]-projkotlin_spectralnorm[[#This Row],[native_start]]</f>
        <v>14840</v>
      </c>
      <c r="L70">
        <f>projkotlin_spectralnorm[[#This Row],[pss_end]]-projkotlin_spectralnorm[[#This Row],[pss_start]]</f>
        <v>719</v>
      </c>
    </row>
    <row r="71" spans="1:12" x14ac:dyDescent="0.3">
      <c r="A71">
        <v>69</v>
      </c>
      <c r="B71">
        <v>19898</v>
      </c>
      <c r="C71">
        <v>9372</v>
      </c>
      <c r="D71">
        <v>1438856</v>
      </c>
      <c r="E71">
        <v>1772736</v>
      </c>
      <c r="F71">
        <v>6512360</v>
      </c>
      <c r="G71">
        <v>6524328</v>
      </c>
      <c r="H71">
        <v>10674</v>
      </c>
      <c r="I71">
        <v>11389</v>
      </c>
      <c r="J71">
        <f>projkotlin_spectralnorm[[#This Row],[runtime_end]]-projkotlin_spectralnorm[[#This Row],[runtime_start]]</f>
        <v>333880</v>
      </c>
      <c r="K71">
        <f>projkotlin_spectralnorm[[#This Row],[native_end]]-projkotlin_spectralnorm[[#This Row],[native_start]]</f>
        <v>11968</v>
      </c>
      <c r="L71">
        <f>projkotlin_spectralnorm[[#This Row],[pss_end]]-projkotlin_spectralnorm[[#This Row],[pss_start]]</f>
        <v>715</v>
      </c>
    </row>
    <row r="72" spans="1:12" x14ac:dyDescent="0.3">
      <c r="A72">
        <v>70</v>
      </c>
      <c r="B72">
        <v>20089</v>
      </c>
      <c r="C72">
        <v>9442</v>
      </c>
      <c r="D72">
        <v>1422608</v>
      </c>
      <c r="E72">
        <v>1756488</v>
      </c>
      <c r="F72">
        <v>6511536</v>
      </c>
      <c r="G72">
        <v>6523120</v>
      </c>
      <c r="H72">
        <v>10682</v>
      </c>
      <c r="I72">
        <v>11373</v>
      </c>
      <c r="J72">
        <f>projkotlin_spectralnorm[[#This Row],[runtime_end]]-projkotlin_spectralnorm[[#This Row],[runtime_start]]</f>
        <v>333880</v>
      </c>
      <c r="K72">
        <f>projkotlin_spectralnorm[[#This Row],[native_end]]-projkotlin_spectralnorm[[#This Row],[native_start]]</f>
        <v>11584</v>
      </c>
      <c r="L72">
        <f>projkotlin_spectralnorm[[#This Row],[pss_end]]-projkotlin_spectralnorm[[#This Row],[pss_start]]</f>
        <v>691</v>
      </c>
    </row>
    <row r="73" spans="1:12" x14ac:dyDescent="0.3">
      <c r="A73">
        <v>71</v>
      </c>
      <c r="B73">
        <v>20282</v>
      </c>
      <c r="C73">
        <v>9371</v>
      </c>
      <c r="D73">
        <v>1422608</v>
      </c>
      <c r="E73">
        <v>1756488</v>
      </c>
      <c r="F73">
        <v>6513520</v>
      </c>
      <c r="G73">
        <v>6525360</v>
      </c>
      <c r="H73">
        <v>10689</v>
      </c>
      <c r="I73">
        <v>11395</v>
      </c>
      <c r="J73">
        <f>projkotlin_spectralnorm[[#This Row],[runtime_end]]-projkotlin_spectralnorm[[#This Row],[runtime_start]]</f>
        <v>333880</v>
      </c>
      <c r="K73">
        <f>projkotlin_spectralnorm[[#This Row],[native_end]]-projkotlin_spectralnorm[[#This Row],[native_start]]</f>
        <v>11840</v>
      </c>
      <c r="L73">
        <f>projkotlin_spectralnorm[[#This Row],[pss_end]]-projkotlin_spectralnorm[[#This Row],[pss_start]]</f>
        <v>706</v>
      </c>
    </row>
    <row r="74" spans="1:12" x14ac:dyDescent="0.3">
      <c r="A74">
        <v>72</v>
      </c>
      <c r="B74">
        <v>20472</v>
      </c>
      <c r="C74">
        <v>9458</v>
      </c>
      <c r="D74">
        <v>1438992</v>
      </c>
      <c r="E74">
        <v>1756488</v>
      </c>
      <c r="F74">
        <v>6512648</v>
      </c>
      <c r="G74">
        <v>6524616</v>
      </c>
      <c r="H74">
        <v>10686</v>
      </c>
      <c r="I74">
        <v>11393</v>
      </c>
      <c r="J74">
        <f>projkotlin_spectralnorm[[#This Row],[runtime_end]]-projkotlin_spectralnorm[[#This Row],[runtime_start]]</f>
        <v>317496</v>
      </c>
      <c r="K74">
        <f>projkotlin_spectralnorm[[#This Row],[native_end]]-projkotlin_spectralnorm[[#This Row],[native_start]]</f>
        <v>11968</v>
      </c>
      <c r="L74">
        <f>projkotlin_spectralnorm[[#This Row],[pss_end]]-projkotlin_spectralnorm[[#This Row],[pss_start]]</f>
        <v>707</v>
      </c>
    </row>
    <row r="75" spans="1:12" x14ac:dyDescent="0.3">
      <c r="A75">
        <v>73</v>
      </c>
      <c r="B75">
        <v>20662</v>
      </c>
      <c r="C75">
        <v>9406</v>
      </c>
      <c r="D75">
        <v>1422608</v>
      </c>
      <c r="E75">
        <v>1740104</v>
      </c>
      <c r="F75">
        <v>6511616</v>
      </c>
      <c r="G75">
        <v>6523440</v>
      </c>
      <c r="H75">
        <v>10681</v>
      </c>
      <c r="I75">
        <v>11375</v>
      </c>
      <c r="J75">
        <f>projkotlin_spectralnorm[[#This Row],[runtime_end]]-projkotlin_spectralnorm[[#This Row],[runtime_start]]</f>
        <v>317496</v>
      </c>
      <c r="K75">
        <f>projkotlin_spectralnorm[[#This Row],[native_end]]-projkotlin_spectralnorm[[#This Row],[native_start]]</f>
        <v>11824</v>
      </c>
      <c r="L75">
        <f>projkotlin_spectralnorm[[#This Row],[pss_end]]-projkotlin_spectralnorm[[#This Row],[pss_start]]</f>
        <v>694</v>
      </c>
    </row>
    <row r="76" spans="1:12" x14ac:dyDescent="0.3">
      <c r="A76">
        <v>74</v>
      </c>
      <c r="B76">
        <v>20866</v>
      </c>
      <c r="C76">
        <v>9370</v>
      </c>
      <c r="D76">
        <v>1422608</v>
      </c>
      <c r="E76">
        <v>1756488</v>
      </c>
      <c r="F76">
        <v>6513392</v>
      </c>
      <c r="G76">
        <v>6525360</v>
      </c>
      <c r="H76">
        <v>10693</v>
      </c>
      <c r="I76">
        <v>11399</v>
      </c>
      <c r="J76">
        <f>projkotlin_spectralnorm[[#This Row],[runtime_end]]-projkotlin_spectralnorm[[#This Row],[runtime_start]]</f>
        <v>333880</v>
      </c>
      <c r="K76">
        <f>projkotlin_spectralnorm[[#This Row],[native_end]]-projkotlin_spectralnorm[[#This Row],[native_start]]</f>
        <v>11968</v>
      </c>
      <c r="L76">
        <f>projkotlin_spectralnorm[[#This Row],[pss_end]]-projkotlin_spectralnorm[[#This Row],[pss_start]]</f>
        <v>706</v>
      </c>
    </row>
    <row r="77" spans="1:12" x14ac:dyDescent="0.3">
      <c r="A77">
        <v>75</v>
      </c>
      <c r="B77">
        <v>21052</v>
      </c>
      <c r="C77">
        <v>9483</v>
      </c>
      <c r="D77">
        <v>1422608</v>
      </c>
      <c r="E77">
        <v>1756488</v>
      </c>
      <c r="F77">
        <v>6513392</v>
      </c>
      <c r="G77">
        <v>6525360</v>
      </c>
      <c r="H77">
        <v>10693</v>
      </c>
      <c r="I77">
        <v>11399</v>
      </c>
      <c r="J77">
        <f>projkotlin_spectralnorm[[#This Row],[runtime_end]]-projkotlin_spectralnorm[[#This Row],[runtime_start]]</f>
        <v>333880</v>
      </c>
      <c r="K77">
        <f>projkotlin_spectralnorm[[#This Row],[native_end]]-projkotlin_spectralnorm[[#This Row],[native_start]]</f>
        <v>11968</v>
      </c>
      <c r="L77">
        <f>projkotlin_spectralnorm[[#This Row],[pss_end]]-projkotlin_spectralnorm[[#This Row],[pss_start]]</f>
        <v>706</v>
      </c>
    </row>
    <row r="78" spans="1:12" x14ac:dyDescent="0.3">
      <c r="A78">
        <v>76</v>
      </c>
      <c r="B78">
        <v>21235</v>
      </c>
      <c r="C78">
        <v>9418</v>
      </c>
      <c r="D78">
        <v>1422472</v>
      </c>
      <c r="E78">
        <v>1772736</v>
      </c>
      <c r="F78">
        <v>6512248</v>
      </c>
      <c r="G78">
        <v>6524088</v>
      </c>
      <c r="H78">
        <v>10674</v>
      </c>
      <c r="I78">
        <v>11393</v>
      </c>
      <c r="J78">
        <f>projkotlin_spectralnorm[[#This Row],[runtime_end]]-projkotlin_spectralnorm[[#This Row],[runtime_start]]</f>
        <v>350264</v>
      </c>
      <c r="K78">
        <f>projkotlin_spectralnorm[[#This Row],[native_end]]-projkotlin_spectralnorm[[#This Row],[native_start]]</f>
        <v>11840</v>
      </c>
      <c r="L78">
        <f>projkotlin_spectralnorm[[#This Row],[pss_end]]-projkotlin_spectralnorm[[#This Row],[pss_start]]</f>
        <v>719</v>
      </c>
    </row>
    <row r="79" spans="1:12" x14ac:dyDescent="0.3">
      <c r="A79">
        <v>77</v>
      </c>
      <c r="B79">
        <v>21424</v>
      </c>
      <c r="C79">
        <v>9487</v>
      </c>
      <c r="D79">
        <v>1455376</v>
      </c>
      <c r="E79">
        <v>1756488</v>
      </c>
      <c r="F79">
        <v>6511744</v>
      </c>
      <c r="G79">
        <v>6523456</v>
      </c>
      <c r="H79">
        <v>10685</v>
      </c>
      <c r="I79">
        <v>11379</v>
      </c>
      <c r="J79">
        <f>projkotlin_spectralnorm[[#This Row],[runtime_end]]-projkotlin_spectralnorm[[#This Row],[runtime_start]]</f>
        <v>301112</v>
      </c>
      <c r="K79">
        <f>projkotlin_spectralnorm[[#This Row],[native_end]]-projkotlin_spectralnorm[[#This Row],[native_start]]</f>
        <v>11712</v>
      </c>
      <c r="L79">
        <f>projkotlin_spectralnorm[[#This Row],[pss_end]]-projkotlin_spectralnorm[[#This Row],[pss_start]]</f>
        <v>694</v>
      </c>
    </row>
    <row r="80" spans="1:12" x14ac:dyDescent="0.3">
      <c r="A80">
        <v>78</v>
      </c>
      <c r="B80">
        <v>21614</v>
      </c>
      <c r="C80">
        <v>9433</v>
      </c>
      <c r="D80">
        <v>1438856</v>
      </c>
      <c r="E80">
        <v>1772736</v>
      </c>
      <c r="F80">
        <v>6511520</v>
      </c>
      <c r="G80">
        <v>6523168</v>
      </c>
      <c r="H80">
        <v>10674</v>
      </c>
      <c r="I80">
        <v>11365</v>
      </c>
      <c r="J80">
        <f>projkotlin_spectralnorm[[#This Row],[runtime_end]]-projkotlin_spectralnorm[[#This Row],[runtime_start]]</f>
        <v>333880</v>
      </c>
      <c r="K80">
        <f>projkotlin_spectralnorm[[#This Row],[native_end]]-projkotlin_spectralnorm[[#This Row],[native_start]]</f>
        <v>11648</v>
      </c>
      <c r="L80">
        <f>projkotlin_spectralnorm[[#This Row],[pss_end]]-projkotlin_spectralnorm[[#This Row],[pss_start]]</f>
        <v>691</v>
      </c>
    </row>
    <row r="81" spans="1:12" x14ac:dyDescent="0.3">
      <c r="A81">
        <v>79</v>
      </c>
      <c r="B81">
        <v>21810</v>
      </c>
      <c r="C81">
        <v>9435</v>
      </c>
      <c r="D81">
        <v>1438856</v>
      </c>
      <c r="E81">
        <v>1756352</v>
      </c>
      <c r="F81">
        <v>6510584</v>
      </c>
      <c r="G81">
        <v>6522040</v>
      </c>
      <c r="H81">
        <v>10666</v>
      </c>
      <c r="I81">
        <v>11365</v>
      </c>
      <c r="J81">
        <f>projkotlin_spectralnorm[[#This Row],[runtime_end]]-projkotlin_spectralnorm[[#This Row],[runtime_start]]</f>
        <v>317496</v>
      </c>
      <c r="K81">
        <f>projkotlin_spectralnorm[[#This Row],[native_end]]-projkotlin_spectralnorm[[#This Row],[native_start]]</f>
        <v>11456</v>
      </c>
      <c r="L81">
        <f>projkotlin_spectralnorm[[#This Row],[pss_end]]-projkotlin_spectralnorm[[#This Row],[pss_start]]</f>
        <v>699</v>
      </c>
    </row>
    <row r="82" spans="1:12" x14ac:dyDescent="0.3">
      <c r="A82">
        <v>80</v>
      </c>
      <c r="B82">
        <v>22003</v>
      </c>
      <c r="C82">
        <v>9392</v>
      </c>
      <c r="D82">
        <v>1438856</v>
      </c>
      <c r="E82">
        <v>1772736</v>
      </c>
      <c r="F82">
        <v>6512360</v>
      </c>
      <c r="G82">
        <v>6524264</v>
      </c>
      <c r="H82">
        <v>10682</v>
      </c>
      <c r="I82">
        <v>11389</v>
      </c>
      <c r="J82">
        <f>projkotlin_spectralnorm[[#This Row],[runtime_end]]-projkotlin_spectralnorm[[#This Row],[runtime_start]]</f>
        <v>333880</v>
      </c>
      <c r="K82">
        <f>projkotlin_spectralnorm[[#This Row],[native_end]]-projkotlin_spectralnorm[[#This Row],[native_start]]</f>
        <v>11904</v>
      </c>
      <c r="L82">
        <f>projkotlin_spectralnorm[[#This Row],[pss_end]]-projkotlin_spectralnorm[[#This Row],[pss_start]]</f>
        <v>707</v>
      </c>
    </row>
    <row r="83" spans="1:12" x14ac:dyDescent="0.3">
      <c r="A83">
        <v>81</v>
      </c>
      <c r="B83">
        <v>22190</v>
      </c>
      <c r="C83">
        <v>9431</v>
      </c>
      <c r="D83">
        <v>1438992</v>
      </c>
      <c r="E83">
        <v>1756488</v>
      </c>
      <c r="F83">
        <v>6513504</v>
      </c>
      <c r="G83">
        <v>6525472</v>
      </c>
      <c r="H83">
        <v>10697</v>
      </c>
      <c r="I83">
        <v>11403</v>
      </c>
      <c r="J83">
        <f>projkotlin_spectralnorm[[#This Row],[runtime_end]]-projkotlin_spectralnorm[[#This Row],[runtime_start]]</f>
        <v>317496</v>
      </c>
      <c r="K83">
        <f>projkotlin_spectralnorm[[#This Row],[native_end]]-projkotlin_spectralnorm[[#This Row],[native_start]]</f>
        <v>11968</v>
      </c>
      <c r="L83">
        <f>projkotlin_spectralnorm[[#This Row],[pss_end]]-projkotlin_spectralnorm[[#This Row],[pss_start]]</f>
        <v>706</v>
      </c>
    </row>
    <row r="84" spans="1:12" x14ac:dyDescent="0.3">
      <c r="A84">
        <v>82</v>
      </c>
      <c r="B84">
        <v>22384</v>
      </c>
      <c r="C84">
        <v>9554</v>
      </c>
      <c r="D84">
        <v>1422472</v>
      </c>
      <c r="E84">
        <v>1756352</v>
      </c>
      <c r="F84">
        <v>6512248</v>
      </c>
      <c r="G84">
        <v>6524216</v>
      </c>
      <c r="H84">
        <v>10686</v>
      </c>
      <c r="I84">
        <v>11373</v>
      </c>
      <c r="J84">
        <f>projkotlin_spectralnorm[[#This Row],[runtime_end]]-projkotlin_spectralnorm[[#This Row],[runtime_start]]</f>
        <v>333880</v>
      </c>
      <c r="K84">
        <f>projkotlin_spectralnorm[[#This Row],[native_end]]-projkotlin_spectralnorm[[#This Row],[native_start]]</f>
        <v>11968</v>
      </c>
      <c r="L84">
        <f>projkotlin_spectralnorm[[#This Row],[pss_end]]-projkotlin_spectralnorm[[#This Row],[pss_start]]</f>
        <v>687</v>
      </c>
    </row>
    <row r="85" spans="1:12" x14ac:dyDescent="0.3">
      <c r="A85">
        <v>83</v>
      </c>
      <c r="B85">
        <v>24778</v>
      </c>
      <c r="C85">
        <v>9394</v>
      </c>
      <c r="D85">
        <v>1422456</v>
      </c>
      <c r="E85">
        <v>1772720</v>
      </c>
      <c r="F85">
        <v>6512336</v>
      </c>
      <c r="G85">
        <v>6524304</v>
      </c>
      <c r="H85">
        <v>10592</v>
      </c>
      <c r="I85">
        <v>11393</v>
      </c>
      <c r="J85">
        <f>projkotlin_spectralnorm[[#This Row],[runtime_end]]-projkotlin_spectralnorm[[#This Row],[runtime_start]]</f>
        <v>350264</v>
      </c>
      <c r="K85">
        <f>projkotlin_spectralnorm[[#This Row],[native_end]]-projkotlin_spectralnorm[[#This Row],[native_start]]</f>
        <v>11968</v>
      </c>
      <c r="L85">
        <f>projkotlin_spectralnorm[[#This Row],[pss_end]]-projkotlin_spectralnorm[[#This Row],[pss_start]]</f>
        <v>801</v>
      </c>
    </row>
    <row r="86" spans="1:12" x14ac:dyDescent="0.3">
      <c r="A86">
        <v>84</v>
      </c>
      <c r="B86">
        <v>24968</v>
      </c>
      <c r="C86">
        <v>9400</v>
      </c>
      <c r="D86">
        <v>1438856</v>
      </c>
      <c r="E86">
        <v>1756352</v>
      </c>
      <c r="F86">
        <v>6512360</v>
      </c>
      <c r="G86">
        <v>6524200</v>
      </c>
      <c r="H86">
        <v>10678</v>
      </c>
      <c r="I86">
        <v>11385</v>
      </c>
      <c r="J86">
        <f>projkotlin_spectralnorm[[#This Row],[runtime_end]]-projkotlin_spectralnorm[[#This Row],[runtime_start]]</f>
        <v>317496</v>
      </c>
      <c r="K86">
        <f>projkotlin_spectralnorm[[#This Row],[native_end]]-projkotlin_spectralnorm[[#This Row],[native_start]]</f>
        <v>11840</v>
      </c>
      <c r="L86">
        <f>projkotlin_spectralnorm[[#This Row],[pss_end]]-projkotlin_spectralnorm[[#This Row],[pss_start]]</f>
        <v>707</v>
      </c>
    </row>
    <row r="87" spans="1:12" x14ac:dyDescent="0.3">
      <c r="A87">
        <v>85</v>
      </c>
      <c r="B87">
        <v>25154</v>
      </c>
      <c r="C87">
        <v>9362</v>
      </c>
      <c r="D87">
        <v>1422608</v>
      </c>
      <c r="E87">
        <v>1756488</v>
      </c>
      <c r="F87">
        <v>6512408</v>
      </c>
      <c r="G87">
        <v>6524488</v>
      </c>
      <c r="H87">
        <v>10690</v>
      </c>
      <c r="I87">
        <v>11401</v>
      </c>
      <c r="J87">
        <f>projkotlin_spectralnorm[[#This Row],[runtime_end]]-projkotlin_spectralnorm[[#This Row],[runtime_start]]</f>
        <v>333880</v>
      </c>
      <c r="K87">
        <f>projkotlin_spectralnorm[[#This Row],[native_end]]-projkotlin_spectralnorm[[#This Row],[native_start]]</f>
        <v>12080</v>
      </c>
      <c r="L87">
        <f>projkotlin_spectralnorm[[#This Row],[pss_end]]-projkotlin_spectralnorm[[#This Row],[pss_start]]</f>
        <v>711</v>
      </c>
    </row>
    <row r="88" spans="1:12" x14ac:dyDescent="0.3">
      <c r="A88">
        <v>86</v>
      </c>
      <c r="B88">
        <v>25343</v>
      </c>
      <c r="C88">
        <v>9470</v>
      </c>
      <c r="D88">
        <v>1422608</v>
      </c>
      <c r="E88">
        <v>1756488</v>
      </c>
      <c r="F88">
        <v>6512408</v>
      </c>
      <c r="G88">
        <v>6524376</v>
      </c>
      <c r="H88">
        <v>10690</v>
      </c>
      <c r="I88">
        <v>11397</v>
      </c>
      <c r="J88">
        <f>projkotlin_spectralnorm[[#This Row],[runtime_end]]-projkotlin_spectralnorm[[#This Row],[runtime_start]]</f>
        <v>333880</v>
      </c>
      <c r="K88">
        <f>projkotlin_spectralnorm[[#This Row],[native_end]]-projkotlin_spectralnorm[[#This Row],[native_start]]</f>
        <v>11968</v>
      </c>
      <c r="L88">
        <f>projkotlin_spectralnorm[[#This Row],[pss_end]]-projkotlin_spectralnorm[[#This Row],[pss_start]]</f>
        <v>707</v>
      </c>
    </row>
    <row r="89" spans="1:12" x14ac:dyDescent="0.3">
      <c r="A89">
        <v>87</v>
      </c>
      <c r="B89">
        <v>25533</v>
      </c>
      <c r="C89">
        <v>9474</v>
      </c>
      <c r="D89">
        <v>1422608</v>
      </c>
      <c r="E89">
        <v>1772872</v>
      </c>
      <c r="F89">
        <v>6512408</v>
      </c>
      <c r="G89">
        <v>6524376</v>
      </c>
      <c r="H89">
        <v>10690</v>
      </c>
      <c r="I89">
        <v>11396</v>
      </c>
      <c r="J89">
        <f>projkotlin_spectralnorm[[#This Row],[runtime_end]]-projkotlin_spectralnorm[[#This Row],[runtime_start]]</f>
        <v>350264</v>
      </c>
      <c r="K89">
        <f>projkotlin_spectralnorm[[#This Row],[native_end]]-projkotlin_spectralnorm[[#This Row],[native_start]]</f>
        <v>11968</v>
      </c>
      <c r="L89">
        <f>projkotlin_spectralnorm[[#This Row],[pss_end]]-projkotlin_spectralnorm[[#This Row],[pss_start]]</f>
        <v>706</v>
      </c>
    </row>
    <row r="90" spans="1:12" x14ac:dyDescent="0.3">
      <c r="A90">
        <v>88</v>
      </c>
      <c r="B90">
        <v>25730</v>
      </c>
      <c r="C90">
        <v>9347</v>
      </c>
      <c r="D90">
        <v>1422608</v>
      </c>
      <c r="E90">
        <v>1756488</v>
      </c>
      <c r="F90">
        <v>6512408</v>
      </c>
      <c r="G90">
        <v>6524376</v>
      </c>
      <c r="H90">
        <v>10690</v>
      </c>
      <c r="I90">
        <v>11396</v>
      </c>
      <c r="J90">
        <f>projkotlin_spectralnorm[[#This Row],[runtime_end]]-projkotlin_spectralnorm[[#This Row],[runtime_start]]</f>
        <v>333880</v>
      </c>
      <c r="K90">
        <f>projkotlin_spectralnorm[[#This Row],[native_end]]-projkotlin_spectralnorm[[#This Row],[native_start]]</f>
        <v>11968</v>
      </c>
      <c r="L90">
        <f>projkotlin_spectralnorm[[#This Row],[pss_end]]-projkotlin_spectralnorm[[#This Row],[pss_start]]</f>
        <v>706</v>
      </c>
    </row>
    <row r="91" spans="1:12" x14ac:dyDescent="0.3">
      <c r="A91">
        <v>89</v>
      </c>
      <c r="B91">
        <v>25931</v>
      </c>
      <c r="C91">
        <v>9474</v>
      </c>
      <c r="D91">
        <v>1422472</v>
      </c>
      <c r="E91">
        <v>1756352</v>
      </c>
      <c r="F91">
        <v>6512248</v>
      </c>
      <c r="G91">
        <v>6524216</v>
      </c>
      <c r="H91">
        <v>10686</v>
      </c>
      <c r="I91">
        <v>11368</v>
      </c>
      <c r="J91">
        <f>projkotlin_spectralnorm[[#This Row],[runtime_end]]-projkotlin_spectralnorm[[#This Row],[runtime_start]]</f>
        <v>333880</v>
      </c>
      <c r="K91">
        <f>projkotlin_spectralnorm[[#This Row],[native_end]]-projkotlin_spectralnorm[[#This Row],[native_start]]</f>
        <v>11968</v>
      </c>
      <c r="L91">
        <f>projkotlin_spectralnorm[[#This Row],[pss_end]]-projkotlin_spectralnorm[[#This Row],[pss_start]]</f>
        <v>682</v>
      </c>
    </row>
    <row r="92" spans="1:12" x14ac:dyDescent="0.3">
      <c r="A92">
        <v>90</v>
      </c>
      <c r="B92">
        <v>26142</v>
      </c>
      <c r="C92">
        <v>9315</v>
      </c>
      <c r="D92">
        <v>1438992</v>
      </c>
      <c r="E92">
        <v>1740104</v>
      </c>
      <c r="F92">
        <v>6510632</v>
      </c>
      <c r="G92">
        <v>6522088</v>
      </c>
      <c r="H92">
        <v>10655</v>
      </c>
      <c r="I92">
        <v>11348</v>
      </c>
      <c r="J92">
        <f>projkotlin_spectralnorm[[#This Row],[runtime_end]]-projkotlin_spectralnorm[[#This Row],[runtime_start]]</f>
        <v>301112</v>
      </c>
      <c r="K92">
        <f>projkotlin_spectralnorm[[#This Row],[native_end]]-projkotlin_spectralnorm[[#This Row],[native_start]]</f>
        <v>11456</v>
      </c>
      <c r="L92">
        <f>projkotlin_spectralnorm[[#This Row],[pss_end]]-projkotlin_spectralnorm[[#This Row],[pss_start]]</f>
        <v>693</v>
      </c>
    </row>
    <row r="93" spans="1:12" x14ac:dyDescent="0.3">
      <c r="A93">
        <v>91</v>
      </c>
      <c r="B93">
        <v>26334</v>
      </c>
      <c r="C93">
        <v>9555</v>
      </c>
      <c r="D93">
        <v>1422608</v>
      </c>
      <c r="E93">
        <v>1772872</v>
      </c>
      <c r="F93">
        <v>6512536</v>
      </c>
      <c r="G93">
        <v>6524376</v>
      </c>
      <c r="H93">
        <v>10671</v>
      </c>
      <c r="I93">
        <v>11380</v>
      </c>
      <c r="J93">
        <f>projkotlin_spectralnorm[[#This Row],[runtime_end]]-projkotlin_spectralnorm[[#This Row],[runtime_start]]</f>
        <v>350264</v>
      </c>
      <c r="K93">
        <f>projkotlin_spectralnorm[[#This Row],[native_end]]-projkotlin_spectralnorm[[#This Row],[native_start]]</f>
        <v>11840</v>
      </c>
      <c r="L93">
        <f>projkotlin_spectralnorm[[#This Row],[pss_end]]-projkotlin_spectralnorm[[#This Row],[pss_start]]</f>
        <v>709</v>
      </c>
    </row>
    <row r="94" spans="1:12" x14ac:dyDescent="0.3">
      <c r="A94">
        <v>92</v>
      </c>
      <c r="B94">
        <v>26555</v>
      </c>
      <c r="C94">
        <v>9327</v>
      </c>
      <c r="D94">
        <v>1422472</v>
      </c>
      <c r="E94">
        <v>1756352</v>
      </c>
      <c r="F94">
        <v>6509856</v>
      </c>
      <c r="G94">
        <v>6521424</v>
      </c>
      <c r="H94">
        <v>10651</v>
      </c>
      <c r="I94">
        <v>11348</v>
      </c>
      <c r="J94">
        <f>projkotlin_spectralnorm[[#This Row],[runtime_end]]-projkotlin_spectralnorm[[#This Row],[runtime_start]]</f>
        <v>333880</v>
      </c>
      <c r="K94">
        <f>projkotlin_spectralnorm[[#This Row],[native_end]]-projkotlin_spectralnorm[[#This Row],[native_start]]</f>
        <v>11568</v>
      </c>
      <c r="L94">
        <f>projkotlin_spectralnorm[[#This Row],[pss_end]]-projkotlin_spectralnorm[[#This Row],[pss_start]]</f>
        <v>697</v>
      </c>
    </row>
    <row r="95" spans="1:12" x14ac:dyDescent="0.3">
      <c r="A95">
        <v>93</v>
      </c>
      <c r="B95">
        <v>26747</v>
      </c>
      <c r="C95">
        <v>9446</v>
      </c>
      <c r="D95">
        <v>1422608</v>
      </c>
      <c r="E95">
        <v>1772872</v>
      </c>
      <c r="F95">
        <v>6512408</v>
      </c>
      <c r="G95">
        <v>6524088</v>
      </c>
      <c r="H95">
        <v>10671</v>
      </c>
      <c r="I95">
        <v>11380</v>
      </c>
      <c r="J95">
        <f>projkotlin_spectralnorm[[#This Row],[runtime_end]]-projkotlin_spectralnorm[[#This Row],[runtime_start]]</f>
        <v>350264</v>
      </c>
      <c r="K95">
        <f>projkotlin_spectralnorm[[#This Row],[native_end]]-projkotlin_spectralnorm[[#This Row],[native_start]]</f>
        <v>11680</v>
      </c>
      <c r="L95">
        <f>projkotlin_spectralnorm[[#This Row],[pss_end]]-projkotlin_spectralnorm[[#This Row],[pss_start]]</f>
        <v>709</v>
      </c>
    </row>
    <row r="96" spans="1:12" x14ac:dyDescent="0.3">
      <c r="A96">
        <v>94</v>
      </c>
      <c r="B96">
        <v>26943</v>
      </c>
      <c r="C96">
        <v>9430</v>
      </c>
      <c r="D96">
        <v>1438992</v>
      </c>
      <c r="E96">
        <v>1756488</v>
      </c>
      <c r="F96">
        <v>6512648</v>
      </c>
      <c r="G96">
        <v>6524616</v>
      </c>
      <c r="H96">
        <v>10671</v>
      </c>
      <c r="I96">
        <v>11376</v>
      </c>
      <c r="J96">
        <f>projkotlin_spectralnorm[[#This Row],[runtime_end]]-projkotlin_spectralnorm[[#This Row],[runtime_start]]</f>
        <v>317496</v>
      </c>
      <c r="K96">
        <f>projkotlin_spectralnorm[[#This Row],[native_end]]-projkotlin_spectralnorm[[#This Row],[native_start]]</f>
        <v>11968</v>
      </c>
      <c r="L96">
        <f>projkotlin_spectralnorm[[#This Row],[pss_end]]-projkotlin_spectralnorm[[#This Row],[pss_start]]</f>
        <v>705</v>
      </c>
    </row>
    <row r="97" spans="1:12" x14ac:dyDescent="0.3">
      <c r="A97">
        <v>95</v>
      </c>
      <c r="B97">
        <v>27139</v>
      </c>
      <c r="C97">
        <v>9612</v>
      </c>
      <c r="D97">
        <v>1422472</v>
      </c>
      <c r="E97">
        <v>1772736</v>
      </c>
      <c r="F97">
        <v>6512248</v>
      </c>
      <c r="G97">
        <v>6524264</v>
      </c>
      <c r="H97">
        <v>10666</v>
      </c>
      <c r="I97">
        <v>11058</v>
      </c>
      <c r="J97">
        <f>projkotlin_spectralnorm[[#This Row],[runtime_end]]-projkotlin_spectralnorm[[#This Row],[runtime_start]]</f>
        <v>350264</v>
      </c>
      <c r="K97">
        <f>projkotlin_spectralnorm[[#This Row],[native_end]]-projkotlin_spectralnorm[[#This Row],[native_start]]</f>
        <v>12016</v>
      </c>
      <c r="L97">
        <f>projkotlin_spectralnorm[[#This Row],[pss_end]]-projkotlin_spectralnorm[[#This Row],[pss_start]]</f>
        <v>392</v>
      </c>
    </row>
    <row r="98" spans="1:12" x14ac:dyDescent="0.3">
      <c r="A98">
        <v>96</v>
      </c>
      <c r="B98">
        <v>27464</v>
      </c>
      <c r="C98">
        <v>9464</v>
      </c>
      <c r="D98">
        <v>1422608</v>
      </c>
      <c r="E98">
        <v>1772872</v>
      </c>
      <c r="F98">
        <v>6512408</v>
      </c>
      <c r="G98">
        <v>6527376</v>
      </c>
      <c r="H98">
        <v>10270</v>
      </c>
      <c r="I98">
        <v>10949</v>
      </c>
      <c r="J98">
        <f>projkotlin_spectralnorm[[#This Row],[runtime_end]]-projkotlin_spectralnorm[[#This Row],[runtime_start]]</f>
        <v>350264</v>
      </c>
      <c r="K98">
        <f>projkotlin_spectralnorm[[#This Row],[native_end]]-projkotlin_spectralnorm[[#This Row],[native_start]]</f>
        <v>14968</v>
      </c>
      <c r="L98">
        <f>projkotlin_spectralnorm[[#This Row],[pss_end]]-projkotlin_spectralnorm[[#This Row],[pss_start]]</f>
        <v>679</v>
      </c>
    </row>
    <row r="99" spans="1:12" x14ac:dyDescent="0.3">
      <c r="A99">
        <v>97</v>
      </c>
      <c r="B99">
        <v>27659</v>
      </c>
      <c r="C99">
        <v>9437</v>
      </c>
      <c r="D99">
        <v>1422608</v>
      </c>
      <c r="E99">
        <v>1756488</v>
      </c>
      <c r="F99">
        <v>6512408</v>
      </c>
      <c r="G99">
        <v>6524376</v>
      </c>
      <c r="H99">
        <v>10278</v>
      </c>
      <c r="I99">
        <v>10945</v>
      </c>
      <c r="J99">
        <f>projkotlin_spectralnorm[[#This Row],[runtime_end]]-projkotlin_spectralnorm[[#This Row],[runtime_start]]</f>
        <v>333880</v>
      </c>
      <c r="K99">
        <f>projkotlin_spectralnorm[[#This Row],[native_end]]-projkotlin_spectralnorm[[#This Row],[native_start]]</f>
        <v>11968</v>
      </c>
      <c r="L99">
        <f>projkotlin_spectralnorm[[#This Row],[pss_end]]-projkotlin_spectralnorm[[#This Row],[pss_start]]</f>
        <v>667</v>
      </c>
    </row>
    <row r="100" spans="1:12" x14ac:dyDescent="0.3">
      <c r="A100">
        <v>98</v>
      </c>
      <c r="B100">
        <v>27848</v>
      </c>
      <c r="C100">
        <v>9461</v>
      </c>
      <c r="D100">
        <v>1438992</v>
      </c>
      <c r="E100">
        <v>1756488</v>
      </c>
      <c r="F100">
        <v>6512632</v>
      </c>
      <c r="G100">
        <v>6524600</v>
      </c>
      <c r="H100">
        <v>10286</v>
      </c>
      <c r="I100">
        <v>10961</v>
      </c>
      <c r="J100">
        <f>projkotlin_spectralnorm[[#This Row],[runtime_end]]-projkotlin_spectralnorm[[#This Row],[runtime_start]]</f>
        <v>317496</v>
      </c>
      <c r="K100">
        <f>projkotlin_spectralnorm[[#This Row],[native_end]]-projkotlin_spectralnorm[[#This Row],[native_start]]</f>
        <v>11968</v>
      </c>
      <c r="L100">
        <f>projkotlin_spectralnorm[[#This Row],[pss_end]]-projkotlin_spectralnorm[[#This Row],[pss_start]]</f>
        <v>675</v>
      </c>
    </row>
    <row r="101" spans="1:12" x14ac:dyDescent="0.3">
      <c r="A101">
        <v>99</v>
      </c>
      <c r="B101">
        <v>28040</v>
      </c>
      <c r="C101">
        <v>9409</v>
      </c>
      <c r="D101">
        <v>1439208</v>
      </c>
      <c r="E101">
        <v>1773088</v>
      </c>
      <c r="F101">
        <v>6512520</v>
      </c>
      <c r="G101">
        <v>6524488</v>
      </c>
      <c r="H101">
        <v>10286</v>
      </c>
      <c r="I101">
        <v>10961</v>
      </c>
      <c r="J101">
        <f>projkotlin_spectralnorm[[#This Row],[runtime_end]]-projkotlin_spectralnorm[[#This Row],[runtime_start]]</f>
        <v>333880</v>
      </c>
      <c r="K101">
        <f>projkotlin_spectralnorm[[#This Row],[native_end]]-projkotlin_spectralnorm[[#This Row],[native_start]]</f>
        <v>11968</v>
      </c>
      <c r="L101">
        <f>projkotlin_spectralnorm[[#This Row],[pss_end]]-projkotlin_spectralnorm[[#This Row],[pss_start]]</f>
        <v>675</v>
      </c>
    </row>
    <row r="102" spans="1:12" x14ac:dyDescent="0.3">
      <c r="A102">
        <v>100</v>
      </c>
      <c r="B102">
        <v>28243</v>
      </c>
      <c r="C102">
        <v>9391</v>
      </c>
      <c r="D102">
        <v>1422608</v>
      </c>
      <c r="E102">
        <v>1740104</v>
      </c>
      <c r="F102">
        <v>6512536</v>
      </c>
      <c r="G102">
        <v>6524504</v>
      </c>
      <c r="H102">
        <v>10282</v>
      </c>
      <c r="I102">
        <v>10953</v>
      </c>
      <c r="J102">
        <f>projkotlin_spectralnorm[[#This Row],[runtime_end]]-projkotlin_spectralnorm[[#This Row],[runtime_start]]</f>
        <v>317496</v>
      </c>
      <c r="K102">
        <f>projkotlin_spectralnorm[[#This Row],[native_end]]-projkotlin_spectralnorm[[#This Row],[native_start]]</f>
        <v>11968</v>
      </c>
      <c r="L102">
        <f>projkotlin_spectralnorm[[#This Row],[pss_end]]-projkotlin_spectralnorm[[#This Row],[pss_start]]</f>
        <v>671</v>
      </c>
    </row>
    <row r="103" spans="1:12" x14ac:dyDescent="0.3">
      <c r="A103">
        <v>101</v>
      </c>
      <c r="B103">
        <v>28440</v>
      </c>
      <c r="C103">
        <v>9379</v>
      </c>
      <c r="D103">
        <v>1422608</v>
      </c>
      <c r="E103">
        <v>1772872</v>
      </c>
      <c r="F103">
        <v>6512408</v>
      </c>
      <c r="G103">
        <v>6524376</v>
      </c>
      <c r="H103">
        <v>10282</v>
      </c>
      <c r="I103">
        <v>10957</v>
      </c>
      <c r="J103">
        <f>projkotlin_spectralnorm[[#This Row],[runtime_end]]-projkotlin_spectralnorm[[#This Row],[runtime_start]]</f>
        <v>350264</v>
      </c>
      <c r="K103">
        <f>projkotlin_spectralnorm[[#This Row],[native_end]]-projkotlin_spectralnorm[[#This Row],[native_start]]</f>
        <v>11968</v>
      </c>
      <c r="L103">
        <f>projkotlin_spectralnorm[[#This Row],[pss_end]]-projkotlin_spectralnorm[[#This Row],[pss_start]]</f>
        <v>675</v>
      </c>
    </row>
    <row r="104" spans="1:12" x14ac:dyDescent="0.3">
      <c r="A104">
        <v>102</v>
      </c>
      <c r="B104">
        <v>28629</v>
      </c>
      <c r="C104">
        <v>9345</v>
      </c>
      <c r="D104">
        <v>1438992</v>
      </c>
      <c r="E104">
        <v>1756488</v>
      </c>
      <c r="F104">
        <v>6511664</v>
      </c>
      <c r="G104">
        <v>6523376</v>
      </c>
      <c r="H104">
        <v>10274</v>
      </c>
      <c r="I104">
        <v>10937</v>
      </c>
      <c r="J104">
        <f>projkotlin_spectralnorm[[#This Row],[runtime_end]]-projkotlin_spectralnorm[[#This Row],[runtime_start]]</f>
        <v>317496</v>
      </c>
      <c r="K104">
        <f>projkotlin_spectralnorm[[#This Row],[native_end]]-projkotlin_spectralnorm[[#This Row],[native_start]]</f>
        <v>11712</v>
      </c>
      <c r="L104">
        <f>projkotlin_spectralnorm[[#This Row],[pss_end]]-projkotlin_spectralnorm[[#This Row],[pss_start]]</f>
        <v>663</v>
      </c>
    </row>
    <row r="105" spans="1:12" x14ac:dyDescent="0.3">
      <c r="A105">
        <v>103</v>
      </c>
      <c r="B105">
        <v>28820</v>
      </c>
      <c r="C105">
        <v>9542</v>
      </c>
      <c r="D105">
        <v>1422472</v>
      </c>
      <c r="E105">
        <v>1756352</v>
      </c>
      <c r="F105">
        <v>6512248</v>
      </c>
      <c r="G105">
        <v>6523960</v>
      </c>
      <c r="H105">
        <v>10274</v>
      </c>
      <c r="I105">
        <v>10949</v>
      </c>
      <c r="J105">
        <f>projkotlin_spectralnorm[[#This Row],[runtime_end]]-projkotlin_spectralnorm[[#This Row],[runtime_start]]</f>
        <v>333880</v>
      </c>
      <c r="K105">
        <f>projkotlin_spectralnorm[[#This Row],[native_end]]-projkotlin_spectralnorm[[#This Row],[native_start]]</f>
        <v>11712</v>
      </c>
      <c r="L105">
        <f>projkotlin_spectralnorm[[#This Row],[pss_end]]-projkotlin_spectralnorm[[#This Row],[pss_start]]</f>
        <v>675</v>
      </c>
    </row>
    <row r="106" spans="1:12" x14ac:dyDescent="0.3">
      <c r="A106">
        <v>104</v>
      </c>
      <c r="B106">
        <v>30417</v>
      </c>
      <c r="C106">
        <v>9325</v>
      </c>
      <c r="D106">
        <v>1422608</v>
      </c>
      <c r="E106">
        <v>1756488</v>
      </c>
      <c r="F106">
        <v>6513520</v>
      </c>
      <c r="G106">
        <v>6525488</v>
      </c>
      <c r="H106">
        <v>9873</v>
      </c>
      <c r="I106">
        <v>10524</v>
      </c>
      <c r="J106">
        <f>projkotlin_spectralnorm[[#This Row],[runtime_end]]-projkotlin_spectralnorm[[#This Row],[runtime_start]]</f>
        <v>333880</v>
      </c>
      <c r="K106">
        <f>projkotlin_spectralnorm[[#This Row],[native_end]]-projkotlin_spectralnorm[[#This Row],[native_start]]</f>
        <v>11968</v>
      </c>
      <c r="L106">
        <f>projkotlin_spectralnorm[[#This Row],[pss_end]]-projkotlin_spectralnorm[[#This Row],[pss_start]]</f>
        <v>651</v>
      </c>
    </row>
    <row r="107" spans="1:12" x14ac:dyDescent="0.3">
      <c r="A107">
        <v>105</v>
      </c>
      <c r="B107">
        <v>30637</v>
      </c>
      <c r="C107">
        <v>9450</v>
      </c>
      <c r="D107">
        <v>1438856</v>
      </c>
      <c r="E107">
        <v>1756352</v>
      </c>
      <c r="F107">
        <v>6511504</v>
      </c>
      <c r="G107">
        <v>6523216</v>
      </c>
      <c r="H107">
        <v>9857</v>
      </c>
      <c r="I107">
        <v>10494</v>
      </c>
      <c r="J107">
        <f>projkotlin_spectralnorm[[#This Row],[runtime_end]]-projkotlin_spectralnorm[[#This Row],[runtime_start]]</f>
        <v>317496</v>
      </c>
      <c r="K107">
        <f>projkotlin_spectralnorm[[#This Row],[native_end]]-projkotlin_spectralnorm[[#This Row],[native_start]]</f>
        <v>11712</v>
      </c>
      <c r="L107">
        <f>projkotlin_spectralnorm[[#This Row],[pss_end]]-projkotlin_spectralnorm[[#This Row],[pss_start]]</f>
        <v>637</v>
      </c>
    </row>
    <row r="108" spans="1:12" x14ac:dyDescent="0.3">
      <c r="A108">
        <v>106</v>
      </c>
      <c r="B108">
        <v>30824</v>
      </c>
      <c r="C108">
        <v>9365</v>
      </c>
      <c r="D108">
        <v>1438992</v>
      </c>
      <c r="E108">
        <v>1756488</v>
      </c>
      <c r="F108">
        <v>6513632</v>
      </c>
      <c r="G108">
        <v>6525472</v>
      </c>
      <c r="H108">
        <v>9920</v>
      </c>
      <c r="I108">
        <v>10573</v>
      </c>
      <c r="J108">
        <f>projkotlin_spectralnorm[[#This Row],[runtime_end]]-projkotlin_spectralnorm[[#This Row],[runtime_start]]</f>
        <v>317496</v>
      </c>
      <c r="K108">
        <f>projkotlin_spectralnorm[[#This Row],[native_end]]-projkotlin_spectralnorm[[#This Row],[native_start]]</f>
        <v>11840</v>
      </c>
      <c r="L108">
        <f>projkotlin_spectralnorm[[#This Row],[pss_end]]-projkotlin_spectralnorm[[#This Row],[pss_start]]</f>
        <v>653</v>
      </c>
    </row>
    <row r="109" spans="1:12" x14ac:dyDescent="0.3">
      <c r="A109">
        <v>107</v>
      </c>
      <c r="B109">
        <v>31019</v>
      </c>
      <c r="C109">
        <v>9410</v>
      </c>
      <c r="D109">
        <v>1422608</v>
      </c>
      <c r="E109">
        <v>1772872</v>
      </c>
      <c r="F109">
        <v>6512536</v>
      </c>
      <c r="G109">
        <v>6524504</v>
      </c>
      <c r="H109">
        <v>9906</v>
      </c>
      <c r="I109">
        <v>10555</v>
      </c>
      <c r="J109">
        <f>projkotlin_spectralnorm[[#This Row],[runtime_end]]-projkotlin_spectralnorm[[#This Row],[runtime_start]]</f>
        <v>350264</v>
      </c>
      <c r="K109">
        <f>projkotlin_spectralnorm[[#This Row],[native_end]]-projkotlin_spectralnorm[[#This Row],[native_start]]</f>
        <v>11968</v>
      </c>
      <c r="L109">
        <f>projkotlin_spectralnorm[[#This Row],[pss_end]]-projkotlin_spectralnorm[[#This Row],[pss_start]]</f>
        <v>649</v>
      </c>
    </row>
    <row r="110" spans="1:12" x14ac:dyDescent="0.3">
      <c r="A110">
        <v>108</v>
      </c>
      <c r="B110">
        <v>31266</v>
      </c>
      <c r="C110">
        <v>9421</v>
      </c>
      <c r="D110">
        <v>1438992</v>
      </c>
      <c r="E110">
        <v>1756488</v>
      </c>
      <c r="F110">
        <v>6513632</v>
      </c>
      <c r="G110">
        <v>6525344</v>
      </c>
      <c r="H110">
        <v>9879</v>
      </c>
      <c r="I110">
        <v>10531</v>
      </c>
      <c r="J110">
        <f>projkotlin_spectralnorm[[#This Row],[runtime_end]]-projkotlin_spectralnorm[[#This Row],[runtime_start]]</f>
        <v>317496</v>
      </c>
      <c r="K110">
        <f>projkotlin_spectralnorm[[#This Row],[native_end]]-projkotlin_spectralnorm[[#This Row],[native_start]]</f>
        <v>11712</v>
      </c>
      <c r="L110">
        <f>projkotlin_spectralnorm[[#This Row],[pss_end]]-projkotlin_spectralnorm[[#This Row],[pss_start]]</f>
        <v>652</v>
      </c>
    </row>
    <row r="111" spans="1:12" x14ac:dyDescent="0.3">
      <c r="A111">
        <v>109</v>
      </c>
      <c r="B111">
        <v>31460</v>
      </c>
      <c r="C111">
        <v>9384</v>
      </c>
      <c r="D111">
        <v>1438856</v>
      </c>
      <c r="E111">
        <v>1756352</v>
      </c>
      <c r="F111">
        <v>6512488</v>
      </c>
      <c r="G111">
        <v>6524456</v>
      </c>
      <c r="H111">
        <v>9869</v>
      </c>
      <c r="I111">
        <v>10521</v>
      </c>
      <c r="J111">
        <f>projkotlin_spectralnorm[[#This Row],[runtime_end]]-projkotlin_spectralnorm[[#This Row],[runtime_start]]</f>
        <v>317496</v>
      </c>
      <c r="K111">
        <f>projkotlin_spectralnorm[[#This Row],[native_end]]-projkotlin_spectralnorm[[#This Row],[native_start]]</f>
        <v>11968</v>
      </c>
      <c r="L111">
        <f>projkotlin_spectralnorm[[#This Row],[pss_end]]-projkotlin_spectralnorm[[#This Row],[pss_start]]</f>
        <v>652</v>
      </c>
    </row>
    <row r="112" spans="1:12" x14ac:dyDescent="0.3">
      <c r="A112">
        <v>110</v>
      </c>
      <c r="B112">
        <v>31656</v>
      </c>
      <c r="C112">
        <v>9312</v>
      </c>
      <c r="D112">
        <v>1422608</v>
      </c>
      <c r="E112">
        <v>1756488</v>
      </c>
      <c r="F112">
        <v>6512648</v>
      </c>
      <c r="G112">
        <v>6524488</v>
      </c>
      <c r="H112">
        <v>9877</v>
      </c>
      <c r="I112">
        <v>10529</v>
      </c>
      <c r="J112">
        <f>projkotlin_spectralnorm[[#This Row],[runtime_end]]-projkotlin_spectralnorm[[#This Row],[runtime_start]]</f>
        <v>333880</v>
      </c>
      <c r="K112">
        <f>projkotlin_spectralnorm[[#This Row],[native_end]]-projkotlin_spectralnorm[[#This Row],[native_start]]</f>
        <v>11840</v>
      </c>
      <c r="L112">
        <f>projkotlin_spectralnorm[[#This Row],[pss_end]]-projkotlin_spectralnorm[[#This Row],[pss_start]]</f>
        <v>652</v>
      </c>
    </row>
    <row r="113" spans="1:12" x14ac:dyDescent="0.3">
      <c r="A113">
        <v>111</v>
      </c>
      <c r="B113">
        <v>31854</v>
      </c>
      <c r="C113">
        <v>9419</v>
      </c>
      <c r="D113">
        <v>1438856</v>
      </c>
      <c r="E113">
        <v>1756352</v>
      </c>
      <c r="F113">
        <v>6511504</v>
      </c>
      <c r="G113">
        <v>6523216</v>
      </c>
      <c r="H113">
        <v>9869</v>
      </c>
      <c r="I113">
        <v>10509</v>
      </c>
      <c r="J113">
        <f>projkotlin_spectralnorm[[#This Row],[runtime_end]]-projkotlin_spectralnorm[[#This Row],[runtime_start]]</f>
        <v>317496</v>
      </c>
      <c r="K113">
        <f>projkotlin_spectralnorm[[#This Row],[native_end]]-projkotlin_spectralnorm[[#This Row],[native_start]]</f>
        <v>11712</v>
      </c>
      <c r="L113">
        <f>projkotlin_spectralnorm[[#This Row],[pss_end]]-projkotlin_spectralnorm[[#This Row],[pss_start]]</f>
        <v>640</v>
      </c>
    </row>
    <row r="114" spans="1:12" x14ac:dyDescent="0.3">
      <c r="A114">
        <v>112</v>
      </c>
      <c r="B114">
        <v>32045</v>
      </c>
      <c r="C114">
        <v>9604</v>
      </c>
      <c r="D114">
        <v>1438992</v>
      </c>
      <c r="E114">
        <v>1756488</v>
      </c>
      <c r="F114">
        <v>6512648</v>
      </c>
      <c r="G114">
        <v>6524232</v>
      </c>
      <c r="H114">
        <v>9877</v>
      </c>
      <c r="I114">
        <v>10529</v>
      </c>
      <c r="J114">
        <f>projkotlin_spectralnorm[[#This Row],[runtime_end]]-projkotlin_spectralnorm[[#This Row],[runtime_start]]</f>
        <v>317496</v>
      </c>
      <c r="K114">
        <f>projkotlin_spectralnorm[[#This Row],[native_end]]-projkotlin_spectralnorm[[#This Row],[native_start]]</f>
        <v>11584</v>
      </c>
      <c r="L114">
        <f>projkotlin_spectralnorm[[#This Row],[pss_end]]-projkotlin_spectralnorm[[#This Row],[pss_start]]</f>
        <v>652</v>
      </c>
    </row>
    <row r="115" spans="1:12" x14ac:dyDescent="0.3">
      <c r="A115">
        <v>113</v>
      </c>
      <c r="B115">
        <v>32238</v>
      </c>
      <c r="C115">
        <v>9457</v>
      </c>
      <c r="D115">
        <v>1422696</v>
      </c>
      <c r="E115">
        <v>1756576</v>
      </c>
      <c r="F115">
        <v>6512568</v>
      </c>
      <c r="G115">
        <v>6524536</v>
      </c>
      <c r="H115">
        <v>9877</v>
      </c>
      <c r="I115">
        <v>10529</v>
      </c>
      <c r="J115">
        <f>projkotlin_spectralnorm[[#This Row],[runtime_end]]-projkotlin_spectralnorm[[#This Row],[runtime_start]]</f>
        <v>333880</v>
      </c>
      <c r="K115">
        <f>projkotlin_spectralnorm[[#This Row],[native_end]]-projkotlin_spectralnorm[[#This Row],[native_start]]</f>
        <v>11968</v>
      </c>
      <c r="L115">
        <f>projkotlin_spectralnorm[[#This Row],[pss_end]]-projkotlin_spectralnorm[[#This Row],[pss_start]]</f>
        <v>652</v>
      </c>
    </row>
    <row r="116" spans="1:12" x14ac:dyDescent="0.3">
      <c r="A116">
        <v>114</v>
      </c>
      <c r="B116">
        <v>32427</v>
      </c>
      <c r="C116">
        <v>9317</v>
      </c>
      <c r="D116">
        <v>1422608</v>
      </c>
      <c r="E116">
        <v>1772872</v>
      </c>
      <c r="F116">
        <v>6512568</v>
      </c>
      <c r="G116">
        <v>6524312</v>
      </c>
      <c r="H116">
        <v>9881</v>
      </c>
      <c r="I116">
        <v>10533</v>
      </c>
      <c r="J116">
        <f>projkotlin_spectralnorm[[#This Row],[runtime_end]]-projkotlin_spectralnorm[[#This Row],[runtime_start]]</f>
        <v>350264</v>
      </c>
      <c r="K116">
        <f>projkotlin_spectralnorm[[#This Row],[native_end]]-projkotlin_spectralnorm[[#This Row],[native_start]]</f>
        <v>11744</v>
      </c>
      <c r="L116">
        <f>projkotlin_spectralnorm[[#This Row],[pss_end]]-projkotlin_spectralnorm[[#This Row],[pss_start]]</f>
        <v>652</v>
      </c>
    </row>
    <row r="117" spans="1:12" x14ac:dyDescent="0.3">
      <c r="A117">
        <v>115</v>
      </c>
      <c r="B117">
        <v>32620</v>
      </c>
      <c r="C117">
        <v>9407</v>
      </c>
      <c r="D117">
        <v>1422472</v>
      </c>
      <c r="E117">
        <v>1756352</v>
      </c>
      <c r="F117">
        <v>6512376</v>
      </c>
      <c r="G117">
        <v>6524344</v>
      </c>
      <c r="H117">
        <v>9873</v>
      </c>
      <c r="I117">
        <v>10525</v>
      </c>
      <c r="J117">
        <f>projkotlin_spectralnorm[[#This Row],[runtime_end]]-projkotlin_spectralnorm[[#This Row],[runtime_start]]</f>
        <v>333880</v>
      </c>
      <c r="K117">
        <f>projkotlin_spectralnorm[[#This Row],[native_end]]-projkotlin_spectralnorm[[#This Row],[native_start]]</f>
        <v>11968</v>
      </c>
      <c r="L117">
        <f>projkotlin_spectralnorm[[#This Row],[pss_end]]-projkotlin_spectralnorm[[#This Row],[pss_start]]</f>
        <v>652</v>
      </c>
    </row>
    <row r="118" spans="1:12" x14ac:dyDescent="0.3">
      <c r="A118">
        <v>116</v>
      </c>
      <c r="B118">
        <v>472</v>
      </c>
      <c r="C118">
        <v>9372</v>
      </c>
      <c r="D118">
        <v>1438992</v>
      </c>
      <c r="E118">
        <v>1756488</v>
      </c>
      <c r="F118">
        <v>6512648</v>
      </c>
      <c r="G118">
        <v>6524616</v>
      </c>
      <c r="H118">
        <v>9881</v>
      </c>
      <c r="I118">
        <v>10533</v>
      </c>
      <c r="J118">
        <f>projkotlin_spectralnorm[[#This Row],[runtime_end]]-projkotlin_spectralnorm[[#This Row],[runtime_start]]</f>
        <v>317496</v>
      </c>
      <c r="K118">
        <f>projkotlin_spectralnorm[[#This Row],[native_end]]-projkotlin_spectralnorm[[#This Row],[native_start]]</f>
        <v>11968</v>
      </c>
      <c r="L118">
        <f>projkotlin_spectralnorm[[#This Row],[pss_end]]-projkotlin_spectralnorm[[#This Row],[pss_start]]</f>
        <v>652</v>
      </c>
    </row>
    <row r="119" spans="1:12" x14ac:dyDescent="0.3">
      <c r="A119">
        <v>117</v>
      </c>
      <c r="B119">
        <v>1073</v>
      </c>
      <c r="C119">
        <v>9409</v>
      </c>
      <c r="D119">
        <v>1438992</v>
      </c>
      <c r="E119">
        <v>1772872</v>
      </c>
      <c r="F119">
        <v>6512648</v>
      </c>
      <c r="G119">
        <v>6524616</v>
      </c>
      <c r="H119">
        <v>9877</v>
      </c>
      <c r="I119">
        <v>10532</v>
      </c>
      <c r="J119">
        <f>projkotlin_spectralnorm[[#This Row],[runtime_end]]-projkotlin_spectralnorm[[#This Row],[runtime_start]]</f>
        <v>333880</v>
      </c>
      <c r="K119">
        <f>projkotlin_spectralnorm[[#This Row],[native_end]]-projkotlin_spectralnorm[[#This Row],[native_start]]</f>
        <v>11968</v>
      </c>
      <c r="L119">
        <f>projkotlin_spectralnorm[[#This Row],[pss_end]]-projkotlin_spectralnorm[[#This Row],[pss_start]]</f>
        <v>655</v>
      </c>
    </row>
    <row r="120" spans="1:12" x14ac:dyDescent="0.3">
      <c r="A120">
        <v>118</v>
      </c>
      <c r="B120">
        <v>1530</v>
      </c>
      <c r="C120">
        <v>9567</v>
      </c>
      <c r="D120">
        <v>1422608</v>
      </c>
      <c r="E120">
        <v>1772872</v>
      </c>
      <c r="F120">
        <v>6512536</v>
      </c>
      <c r="G120">
        <v>6524488</v>
      </c>
      <c r="H120">
        <v>9881</v>
      </c>
      <c r="I120">
        <v>10532</v>
      </c>
      <c r="J120">
        <f>projkotlin_spectralnorm[[#This Row],[runtime_end]]-projkotlin_spectralnorm[[#This Row],[runtime_start]]</f>
        <v>350264</v>
      </c>
      <c r="K120">
        <f>projkotlin_spectralnorm[[#This Row],[native_end]]-projkotlin_spectralnorm[[#This Row],[native_start]]</f>
        <v>11952</v>
      </c>
      <c r="L120">
        <f>projkotlin_spectralnorm[[#This Row],[pss_end]]-projkotlin_spectralnorm[[#This Row],[pss_start]]</f>
        <v>651</v>
      </c>
    </row>
    <row r="121" spans="1:12" x14ac:dyDescent="0.3">
      <c r="A121">
        <v>119</v>
      </c>
      <c r="B121">
        <v>1953</v>
      </c>
      <c r="C121">
        <v>9413</v>
      </c>
      <c r="D121">
        <v>1438992</v>
      </c>
      <c r="E121">
        <v>1772872</v>
      </c>
      <c r="F121">
        <v>6512648</v>
      </c>
      <c r="G121">
        <v>6524616</v>
      </c>
      <c r="H121">
        <v>9881</v>
      </c>
      <c r="I121">
        <v>10533</v>
      </c>
      <c r="J121">
        <f>projkotlin_spectralnorm[[#This Row],[runtime_end]]-projkotlin_spectralnorm[[#This Row],[runtime_start]]</f>
        <v>333880</v>
      </c>
      <c r="K121">
        <f>projkotlin_spectralnorm[[#This Row],[native_end]]-projkotlin_spectralnorm[[#This Row],[native_start]]</f>
        <v>11968</v>
      </c>
      <c r="L121">
        <f>projkotlin_spectralnorm[[#This Row],[pss_end]]-projkotlin_spectralnorm[[#This Row],[pss_start]]</f>
        <v>652</v>
      </c>
    </row>
    <row r="122" spans="1:12" x14ac:dyDescent="0.3">
      <c r="A122">
        <v>120</v>
      </c>
      <c r="B122">
        <v>2323</v>
      </c>
      <c r="C122">
        <v>9265</v>
      </c>
      <c r="D122">
        <v>1438992</v>
      </c>
      <c r="E122">
        <v>1756488</v>
      </c>
      <c r="F122">
        <v>6512648</v>
      </c>
      <c r="G122">
        <v>6524616</v>
      </c>
      <c r="H122">
        <v>9877</v>
      </c>
      <c r="I122">
        <v>10529</v>
      </c>
      <c r="J122">
        <f>projkotlin_spectralnorm[[#This Row],[runtime_end]]-projkotlin_spectralnorm[[#This Row],[runtime_start]]</f>
        <v>317496</v>
      </c>
      <c r="K122">
        <f>projkotlin_spectralnorm[[#This Row],[native_end]]-projkotlin_spectralnorm[[#This Row],[native_start]]</f>
        <v>11968</v>
      </c>
      <c r="L122">
        <f>projkotlin_spectralnorm[[#This Row],[pss_end]]-projkotlin_spectralnorm[[#This Row],[pss_start]]</f>
        <v>652</v>
      </c>
    </row>
    <row r="123" spans="1:12" x14ac:dyDescent="0.3">
      <c r="A123">
        <v>121</v>
      </c>
      <c r="B123">
        <v>2572</v>
      </c>
      <c r="C123">
        <v>9435</v>
      </c>
      <c r="D123">
        <v>1422608</v>
      </c>
      <c r="E123">
        <v>1756488</v>
      </c>
      <c r="F123">
        <v>6518816</v>
      </c>
      <c r="G123">
        <v>6522216</v>
      </c>
      <c r="H123">
        <v>9865</v>
      </c>
      <c r="I123">
        <v>10505</v>
      </c>
      <c r="J123">
        <f>projkotlin_spectralnorm[[#This Row],[runtime_end]]-projkotlin_spectralnorm[[#This Row],[runtime_start]]</f>
        <v>333880</v>
      </c>
      <c r="K123">
        <f>projkotlin_spectralnorm[[#This Row],[native_end]]-projkotlin_spectralnorm[[#This Row],[native_start]]</f>
        <v>3400</v>
      </c>
      <c r="L123">
        <f>projkotlin_spectralnorm[[#This Row],[pss_end]]-projkotlin_spectralnorm[[#This Row],[pss_start]]</f>
        <v>640</v>
      </c>
    </row>
    <row r="124" spans="1:12" x14ac:dyDescent="0.3">
      <c r="A124">
        <v>122</v>
      </c>
      <c r="B124">
        <v>2886</v>
      </c>
      <c r="C124">
        <v>9495</v>
      </c>
      <c r="D124">
        <v>1422472</v>
      </c>
      <c r="E124">
        <v>1756352</v>
      </c>
      <c r="F124">
        <v>6512376</v>
      </c>
      <c r="G124">
        <v>6524344</v>
      </c>
      <c r="H124">
        <v>9876</v>
      </c>
      <c r="I124">
        <v>10516</v>
      </c>
      <c r="J124">
        <f>projkotlin_spectralnorm[[#This Row],[runtime_end]]-projkotlin_spectralnorm[[#This Row],[runtime_start]]</f>
        <v>333880</v>
      </c>
      <c r="K124">
        <f>projkotlin_spectralnorm[[#This Row],[native_end]]-projkotlin_spectralnorm[[#This Row],[native_start]]</f>
        <v>11968</v>
      </c>
      <c r="L124">
        <f>projkotlin_spectralnorm[[#This Row],[pss_end]]-projkotlin_spectralnorm[[#This Row],[pss_start]]</f>
        <v>640</v>
      </c>
    </row>
    <row r="125" spans="1:12" x14ac:dyDescent="0.3">
      <c r="A125">
        <v>123</v>
      </c>
      <c r="B125">
        <v>3129</v>
      </c>
      <c r="C125">
        <v>9523</v>
      </c>
      <c r="D125">
        <v>1422608</v>
      </c>
      <c r="E125">
        <v>1756488</v>
      </c>
      <c r="F125">
        <v>6512648</v>
      </c>
      <c r="G125">
        <v>6524728</v>
      </c>
      <c r="H125">
        <v>9884</v>
      </c>
      <c r="I125">
        <v>10524</v>
      </c>
      <c r="J125">
        <f>projkotlin_spectralnorm[[#This Row],[runtime_end]]-projkotlin_spectralnorm[[#This Row],[runtime_start]]</f>
        <v>333880</v>
      </c>
      <c r="K125">
        <f>projkotlin_spectralnorm[[#This Row],[native_end]]-projkotlin_spectralnorm[[#This Row],[native_start]]</f>
        <v>12080</v>
      </c>
      <c r="L125">
        <f>projkotlin_spectralnorm[[#This Row],[pss_end]]-projkotlin_spectralnorm[[#This Row],[pss_start]]</f>
        <v>640</v>
      </c>
    </row>
    <row r="126" spans="1:12" x14ac:dyDescent="0.3">
      <c r="A126">
        <v>124</v>
      </c>
      <c r="B126">
        <v>3413</v>
      </c>
      <c r="C126">
        <v>9379</v>
      </c>
      <c r="D126">
        <v>1439080</v>
      </c>
      <c r="E126">
        <v>1740192</v>
      </c>
      <c r="F126">
        <v>6510984</v>
      </c>
      <c r="G126">
        <v>6522440</v>
      </c>
      <c r="H126">
        <v>9878</v>
      </c>
      <c r="I126">
        <v>10502</v>
      </c>
      <c r="J126">
        <f>projkotlin_spectralnorm[[#This Row],[runtime_end]]-projkotlin_spectralnorm[[#This Row],[runtime_start]]</f>
        <v>301112</v>
      </c>
      <c r="K126">
        <f>projkotlin_spectralnorm[[#This Row],[native_end]]-projkotlin_spectralnorm[[#This Row],[native_start]]</f>
        <v>11456</v>
      </c>
      <c r="L126">
        <f>projkotlin_spectralnorm[[#This Row],[pss_end]]-projkotlin_spectralnorm[[#This Row],[pss_start]]</f>
        <v>624</v>
      </c>
    </row>
    <row r="127" spans="1:12" x14ac:dyDescent="0.3">
      <c r="A127">
        <v>125</v>
      </c>
      <c r="B127">
        <v>3675</v>
      </c>
      <c r="C127">
        <v>9388</v>
      </c>
      <c r="D127">
        <v>1422608</v>
      </c>
      <c r="E127">
        <v>1756488</v>
      </c>
      <c r="F127">
        <v>6512536</v>
      </c>
      <c r="G127">
        <v>6524504</v>
      </c>
      <c r="H127">
        <v>9880</v>
      </c>
      <c r="I127">
        <v>10520</v>
      </c>
      <c r="J127">
        <f>projkotlin_spectralnorm[[#This Row],[runtime_end]]-projkotlin_spectralnorm[[#This Row],[runtime_start]]</f>
        <v>333880</v>
      </c>
      <c r="K127">
        <f>projkotlin_spectralnorm[[#This Row],[native_end]]-projkotlin_spectralnorm[[#This Row],[native_start]]</f>
        <v>11968</v>
      </c>
      <c r="L127">
        <f>projkotlin_spectralnorm[[#This Row],[pss_end]]-projkotlin_spectralnorm[[#This Row],[pss_start]]</f>
        <v>640</v>
      </c>
    </row>
    <row r="128" spans="1:12" x14ac:dyDescent="0.3">
      <c r="A128">
        <v>126</v>
      </c>
      <c r="B128">
        <v>3915</v>
      </c>
      <c r="C128">
        <v>9392</v>
      </c>
      <c r="D128">
        <v>1438992</v>
      </c>
      <c r="E128">
        <v>1756488</v>
      </c>
      <c r="F128">
        <v>6511856</v>
      </c>
      <c r="G128">
        <v>6523568</v>
      </c>
      <c r="H128">
        <v>9878</v>
      </c>
      <c r="I128">
        <v>10510</v>
      </c>
      <c r="J128">
        <f>projkotlin_spectralnorm[[#This Row],[runtime_end]]-projkotlin_spectralnorm[[#This Row],[runtime_start]]</f>
        <v>317496</v>
      </c>
      <c r="K128">
        <f>projkotlin_spectralnorm[[#This Row],[native_end]]-projkotlin_spectralnorm[[#This Row],[native_start]]</f>
        <v>11712</v>
      </c>
      <c r="L128">
        <f>projkotlin_spectralnorm[[#This Row],[pss_end]]-projkotlin_spectralnorm[[#This Row],[pss_start]]</f>
        <v>632</v>
      </c>
    </row>
    <row r="129" spans="1:12" x14ac:dyDescent="0.3">
      <c r="A129">
        <v>127</v>
      </c>
      <c r="B129">
        <v>4122</v>
      </c>
      <c r="C129">
        <v>9504</v>
      </c>
      <c r="D129">
        <v>1422472</v>
      </c>
      <c r="E129">
        <v>1756352</v>
      </c>
      <c r="F129">
        <v>6512376</v>
      </c>
      <c r="G129">
        <v>6524344</v>
      </c>
      <c r="H129">
        <v>9879</v>
      </c>
      <c r="I129">
        <v>10514</v>
      </c>
      <c r="J129">
        <f>projkotlin_spectralnorm[[#This Row],[runtime_end]]-projkotlin_spectralnorm[[#This Row],[runtime_start]]</f>
        <v>333880</v>
      </c>
      <c r="K129">
        <f>projkotlin_spectralnorm[[#This Row],[native_end]]-projkotlin_spectralnorm[[#This Row],[native_start]]</f>
        <v>11968</v>
      </c>
      <c r="L129">
        <f>projkotlin_spectralnorm[[#This Row],[pss_end]]-projkotlin_spectralnorm[[#This Row],[pss_start]]</f>
        <v>635</v>
      </c>
    </row>
    <row r="130" spans="1:12" x14ac:dyDescent="0.3">
      <c r="A130">
        <v>128</v>
      </c>
      <c r="B130">
        <v>4343</v>
      </c>
      <c r="C130">
        <v>9395</v>
      </c>
      <c r="D130">
        <v>1422608</v>
      </c>
      <c r="E130">
        <v>1740104</v>
      </c>
      <c r="F130">
        <v>6510872</v>
      </c>
      <c r="G130">
        <v>6522440</v>
      </c>
      <c r="H130">
        <v>9875</v>
      </c>
      <c r="I130">
        <v>10494</v>
      </c>
      <c r="J130">
        <f>projkotlin_spectralnorm[[#This Row],[runtime_end]]-projkotlin_spectralnorm[[#This Row],[runtime_start]]</f>
        <v>317496</v>
      </c>
      <c r="K130">
        <f>projkotlin_spectralnorm[[#This Row],[native_end]]-projkotlin_spectralnorm[[#This Row],[native_start]]</f>
        <v>11568</v>
      </c>
      <c r="L130">
        <f>projkotlin_spectralnorm[[#This Row],[pss_end]]-projkotlin_spectralnorm[[#This Row],[pss_start]]</f>
        <v>619</v>
      </c>
    </row>
    <row r="131" spans="1:12" x14ac:dyDescent="0.3">
      <c r="A131">
        <v>129</v>
      </c>
      <c r="B131">
        <v>4562</v>
      </c>
      <c r="C131">
        <v>9556</v>
      </c>
      <c r="D131">
        <v>1422608</v>
      </c>
      <c r="E131">
        <v>1756488</v>
      </c>
      <c r="F131">
        <v>6512568</v>
      </c>
      <c r="G131">
        <v>6524408</v>
      </c>
      <c r="H131">
        <v>9883</v>
      </c>
      <c r="I131">
        <v>10518</v>
      </c>
      <c r="J131">
        <f>projkotlin_spectralnorm[[#This Row],[runtime_end]]-projkotlin_spectralnorm[[#This Row],[runtime_start]]</f>
        <v>333880</v>
      </c>
      <c r="K131">
        <f>projkotlin_spectralnorm[[#This Row],[native_end]]-projkotlin_spectralnorm[[#This Row],[native_start]]</f>
        <v>11840</v>
      </c>
      <c r="L131">
        <f>projkotlin_spectralnorm[[#This Row],[pss_end]]-projkotlin_spectralnorm[[#This Row],[pss_start]]</f>
        <v>635</v>
      </c>
    </row>
    <row r="132" spans="1:12" x14ac:dyDescent="0.3">
      <c r="A132">
        <v>130</v>
      </c>
      <c r="B132">
        <v>4767</v>
      </c>
      <c r="C132">
        <v>9386</v>
      </c>
      <c r="D132">
        <v>1438856</v>
      </c>
      <c r="E132">
        <v>1739968</v>
      </c>
      <c r="F132">
        <v>6509728</v>
      </c>
      <c r="G132">
        <v>6521184</v>
      </c>
      <c r="H132">
        <v>9859</v>
      </c>
      <c r="I132">
        <v>10482</v>
      </c>
      <c r="J132">
        <f>projkotlin_spectralnorm[[#This Row],[runtime_end]]-projkotlin_spectralnorm[[#This Row],[runtime_start]]</f>
        <v>301112</v>
      </c>
      <c r="K132">
        <f>projkotlin_spectralnorm[[#This Row],[native_end]]-projkotlin_spectralnorm[[#This Row],[native_start]]</f>
        <v>11456</v>
      </c>
      <c r="L132">
        <f>projkotlin_spectralnorm[[#This Row],[pss_end]]-projkotlin_spectralnorm[[#This Row],[pss_start]]</f>
        <v>623</v>
      </c>
    </row>
    <row r="133" spans="1:12" x14ac:dyDescent="0.3">
      <c r="A133">
        <v>131</v>
      </c>
      <c r="B133">
        <v>4951</v>
      </c>
      <c r="C133">
        <v>9403</v>
      </c>
      <c r="D133">
        <v>1422608</v>
      </c>
      <c r="E133">
        <v>1756488</v>
      </c>
      <c r="F133">
        <v>6513552</v>
      </c>
      <c r="G133">
        <v>6525392</v>
      </c>
      <c r="H133">
        <v>9889</v>
      </c>
      <c r="I133">
        <v>10524</v>
      </c>
      <c r="J133">
        <f>projkotlin_spectralnorm[[#This Row],[runtime_end]]-projkotlin_spectralnorm[[#This Row],[runtime_start]]</f>
        <v>333880</v>
      </c>
      <c r="K133">
        <f>projkotlin_spectralnorm[[#This Row],[native_end]]-projkotlin_spectralnorm[[#This Row],[native_start]]</f>
        <v>11840</v>
      </c>
      <c r="L133">
        <f>projkotlin_spectralnorm[[#This Row],[pss_end]]-projkotlin_spectralnorm[[#This Row],[pss_start]]</f>
        <v>635</v>
      </c>
    </row>
    <row r="134" spans="1:12" x14ac:dyDescent="0.3">
      <c r="A134">
        <v>132</v>
      </c>
      <c r="B134">
        <v>5164</v>
      </c>
      <c r="C134">
        <v>9478</v>
      </c>
      <c r="D134">
        <v>1438856</v>
      </c>
      <c r="E134">
        <v>1756352</v>
      </c>
      <c r="F134">
        <v>6512488</v>
      </c>
      <c r="G134">
        <v>6524456</v>
      </c>
      <c r="H134">
        <v>9862</v>
      </c>
      <c r="I134">
        <v>10499</v>
      </c>
      <c r="J134">
        <f>projkotlin_spectralnorm[[#This Row],[runtime_end]]-projkotlin_spectralnorm[[#This Row],[runtime_start]]</f>
        <v>317496</v>
      </c>
      <c r="K134">
        <f>projkotlin_spectralnorm[[#This Row],[native_end]]-projkotlin_spectralnorm[[#This Row],[native_start]]</f>
        <v>11968</v>
      </c>
      <c r="L134">
        <f>projkotlin_spectralnorm[[#This Row],[pss_end]]-projkotlin_spectralnorm[[#This Row],[pss_start]]</f>
        <v>637</v>
      </c>
    </row>
    <row r="135" spans="1:12" x14ac:dyDescent="0.3">
      <c r="A135">
        <v>133</v>
      </c>
      <c r="B135">
        <v>5382</v>
      </c>
      <c r="C135">
        <v>9351</v>
      </c>
      <c r="D135">
        <v>1422472</v>
      </c>
      <c r="E135">
        <v>1756352</v>
      </c>
      <c r="F135">
        <v>6512376</v>
      </c>
      <c r="G135">
        <v>6524344</v>
      </c>
      <c r="H135">
        <v>9862</v>
      </c>
      <c r="I135">
        <v>10499</v>
      </c>
      <c r="J135">
        <f>projkotlin_spectralnorm[[#This Row],[runtime_end]]-projkotlin_spectralnorm[[#This Row],[runtime_start]]</f>
        <v>333880</v>
      </c>
      <c r="K135">
        <f>projkotlin_spectralnorm[[#This Row],[native_end]]-projkotlin_spectralnorm[[#This Row],[native_start]]</f>
        <v>11968</v>
      </c>
      <c r="L135">
        <f>projkotlin_spectralnorm[[#This Row],[pss_end]]-projkotlin_spectralnorm[[#This Row],[pss_start]]</f>
        <v>637</v>
      </c>
    </row>
    <row r="136" spans="1:12" x14ac:dyDescent="0.3">
      <c r="A136">
        <v>134</v>
      </c>
      <c r="B136">
        <v>5589</v>
      </c>
      <c r="C136">
        <v>9563</v>
      </c>
      <c r="D136">
        <v>1438992</v>
      </c>
      <c r="E136">
        <v>1756488</v>
      </c>
      <c r="F136">
        <v>6513632</v>
      </c>
      <c r="G136">
        <v>6525472</v>
      </c>
      <c r="H136">
        <v>9876</v>
      </c>
      <c r="I136">
        <v>10513</v>
      </c>
      <c r="J136">
        <f>projkotlin_spectralnorm[[#This Row],[runtime_end]]-projkotlin_spectralnorm[[#This Row],[runtime_start]]</f>
        <v>317496</v>
      </c>
      <c r="K136">
        <f>projkotlin_spectralnorm[[#This Row],[native_end]]-projkotlin_spectralnorm[[#This Row],[native_start]]</f>
        <v>11840</v>
      </c>
      <c r="L136">
        <f>projkotlin_spectralnorm[[#This Row],[pss_end]]-projkotlin_spectralnorm[[#This Row],[pss_start]]</f>
        <v>637</v>
      </c>
    </row>
    <row r="137" spans="1:12" x14ac:dyDescent="0.3">
      <c r="A137">
        <v>135</v>
      </c>
      <c r="B137">
        <v>5791</v>
      </c>
      <c r="C137">
        <v>9370</v>
      </c>
      <c r="D137">
        <v>1422472</v>
      </c>
      <c r="E137">
        <v>1772736</v>
      </c>
      <c r="F137">
        <v>6512376</v>
      </c>
      <c r="G137">
        <v>6524216</v>
      </c>
      <c r="H137">
        <v>9862</v>
      </c>
      <c r="I137">
        <v>10511</v>
      </c>
      <c r="J137">
        <f>projkotlin_spectralnorm[[#This Row],[runtime_end]]-projkotlin_spectralnorm[[#This Row],[runtime_start]]</f>
        <v>350264</v>
      </c>
      <c r="K137">
        <f>projkotlin_spectralnorm[[#This Row],[native_end]]-projkotlin_spectralnorm[[#This Row],[native_start]]</f>
        <v>11840</v>
      </c>
      <c r="L137">
        <f>projkotlin_spectralnorm[[#This Row],[pss_end]]-projkotlin_spectralnorm[[#This Row],[pss_start]]</f>
        <v>649</v>
      </c>
    </row>
    <row r="138" spans="1:12" x14ac:dyDescent="0.3">
      <c r="A138">
        <v>136</v>
      </c>
      <c r="B138">
        <v>6024</v>
      </c>
      <c r="C138">
        <v>9450</v>
      </c>
      <c r="D138">
        <v>1438992</v>
      </c>
      <c r="E138">
        <v>1756488</v>
      </c>
      <c r="F138">
        <v>6512648</v>
      </c>
      <c r="G138">
        <v>6524616</v>
      </c>
      <c r="H138">
        <v>9874</v>
      </c>
      <c r="I138">
        <v>10511</v>
      </c>
      <c r="J138">
        <f>projkotlin_spectralnorm[[#This Row],[runtime_end]]-projkotlin_spectralnorm[[#This Row],[runtime_start]]</f>
        <v>317496</v>
      </c>
      <c r="K138">
        <f>projkotlin_spectralnorm[[#This Row],[native_end]]-projkotlin_spectralnorm[[#This Row],[native_start]]</f>
        <v>11968</v>
      </c>
      <c r="L138">
        <f>projkotlin_spectralnorm[[#This Row],[pss_end]]-projkotlin_spectralnorm[[#This Row],[pss_start]]</f>
        <v>637</v>
      </c>
    </row>
    <row r="139" spans="1:12" x14ac:dyDescent="0.3">
      <c r="A139">
        <v>137</v>
      </c>
      <c r="B139">
        <v>6265</v>
      </c>
      <c r="C139">
        <v>9345</v>
      </c>
      <c r="D139">
        <v>1422608</v>
      </c>
      <c r="E139">
        <v>1756488</v>
      </c>
      <c r="F139">
        <v>6511664</v>
      </c>
      <c r="G139">
        <v>6523376</v>
      </c>
      <c r="H139">
        <v>9874</v>
      </c>
      <c r="I139">
        <v>10495</v>
      </c>
      <c r="J139">
        <f>projkotlin_spectralnorm[[#This Row],[runtime_end]]-projkotlin_spectralnorm[[#This Row],[runtime_start]]</f>
        <v>333880</v>
      </c>
      <c r="K139">
        <f>projkotlin_spectralnorm[[#This Row],[native_end]]-projkotlin_spectralnorm[[#This Row],[native_start]]</f>
        <v>11712</v>
      </c>
      <c r="L139">
        <f>projkotlin_spectralnorm[[#This Row],[pss_end]]-projkotlin_spectralnorm[[#This Row],[pss_start]]</f>
        <v>621</v>
      </c>
    </row>
    <row r="140" spans="1:12" x14ac:dyDescent="0.3">
      <c r="A140">
        <v>138</v>
      </c>
      <c r="B140">
        <v>6457</v>
      </c>
      <c r="C140">
        <v>9345</v>
      </c>
      <c r="D140">
        <v>1422608</v>
      </c>
      <c r="E140">
        <v>1756488</v>
      </c>
      <c r="F140">
        <v>6512792</v>
      </c>
      <c r="G140">
        <v>6524616</v>
      </c>
      <c r="H140">
        <v>9876</v>
      </c>
      <c r="I140">
        <v>10513</v>
      </c>
      <c r="J140">
        <f>projkotlin_spectralnorm[[#This Row],[runtime_end]]-projkotlin_spectralnorm[[#This Row],[runtime_start]]</f>
        <v>333880</v>
      </c>
      <c r="K140">
        <f>projkotlin_spectralnorm[[#This Row],[native_end]]-projkotlin_spectralnorm[[#This Row],[native_start]]</f>
        <v>11824</v>
      </c>
      <c r="L140">
        <f>projkotlin_spectralnorm[[#This Row],[pss_end]]-projkotlin_spectralnorm[[#This Row],[pss_start]]</f>
        <v>637</v>
      </c>
    </row>
    <row r="141" spans="1:12" x14ac:dyDescent="0.3">
      <c r="A141">
        <v>139</v>
      </c>
      <c r="B141">
        <v>6649</v>
      </c>
      <c r="C141">
        <v>9468</v>
      </c>
      <c r="D141">
        <v>1422608</v>
      </c>
      <c r="E141">
        <v>1756488</v>
      </c>
      <c r="F141">
        <v>6512536</v>
      </c>
      <c r="G141">
        <v>6524504</v>
      </c>
      <c r="H141">
        <v>9872</v>
      </c>
      <c r="I141">
        <v>10509</v>
      </c>
      <c r="J141">
        <f>projkotlin_spectralnorm[[#This Row],[runtime_end]]-projkotlin_spectralnorm[[#This Row],[runtime_start]]</f>
        <v>333880</v>
      </c>
      <c r="K141">
        <f>projkotlin_spectralnorm[[#This Row],[native_end]]-projkotlin_spectralnorm[[#This Row],[native_start]]</f>
        <v>11968</v>
      </c>
      <c r="L141">
        <f>projkotlin_spectralnorm[[#This Row],[pss_end]]-projkotlin_spectralnorm[[#This Row],[pss_start]]</f>
        <v>637</v>
      </c>
    </row>
    <row r="142" spans="1:12" x14ac:dyDescent="0.3">
      <c r="A142">
        <v>140</v>
      </c>
      <c r="B142">
        <v>6893</v>
      </c>
      <c r="C142">
        <v>9439</v>
      </c>
      <c r="D142">
        <v>1422472</v>
      </c>
      <c r="E142">
        <v>1756352</v>
      </c>
      <c r="F142">
        <v>6512376</v>
      </c>
      <c r="G142">
        <v>6524328</v>
      </c>
      <c r="H142">
        <v>9868</v>
      </c>
      <c r="I142">
        <v>10505</v>
      </c>
      <c r="J142">
        <f>projkotlin_spectralnorm[[#This Row],[runtime_end]]-projkotlin_spectralnorm[[#This Row],[runtime_start]]</f>
        <v>333880</v>
      </c>
      <c r="K142">
        <f>projkotlin_spectralnorm[[#This Row],[native_end]]-projkotlin_spectralnorm[[#This Row],[native_start]]</f>
        <v>11952</v>
      </c>
      <c r="L142">
        <f>projkotlin_spectralnorm[[#This Row],[pss_end]]-projkotlin_spectralnorm[[#This Row],[pss_start]]</f>
        <v>637</v>
      </c>
    </row>
    <row r="143" spans="1:12" x14ac:dyDescent="0.3">
      <c r="A143">
        <v>141</v>
      </c>
      <c r="B143">
        <v>7096</v>
      </c>
      <c r="C143">
        <v>9354</v>
      </c>
      <c r="D143">
        <v>1422608</v>
      </c>
      <c r="E143">
        <v>1756488</v>
      </c>
      <c r="F143">
        <v>6512648</v>
      </c>
      <c r="G143">
        <v>6524616</v>
      </c>
      <c r="H143">
        <v>9876</v>
      </c>
      <c r="I143">
        <v>10513</v>
      </c>
      <c r="J143">
        <f>projkotlin_spectralnorm[[#This Row],[runtime_end]]-projkotlin_spectralnorm[[#This Row],[runtime_start]]</f>
        <v>333880</v>
      </c>
      <c r="K143">
        <f>projkotlin_spectralnorm[[#This Row],[native_end]]-projkotlin_spectralnorm[[#This Row],[native_start]]</f>
        <v>11968</v>
      </c>
      <c r="L143">
        <f>projkotlin_spectralnorm[[#This Row],[pss_end]]-projkotlin_spectralnorm[[#This Row],[pss_start]]</f>
        <v>637</v>
      </c>
    </row>
    <row r="144" spans="1:12" x14ac:dyDescent="0.3">
      <c r="A144">
        <v>142</v>
      </c>
      <c r="B144">
        <v>7288</v>
      </c>
      <c r="C144">
        <v>9415</v>
      </c>
      <c r="D144">
        <v>1422472</v>
      </c>
      <c r="E144">
        <v>1756352</v>
      </c>
      <c r="F144">
        <v>6512376</v>
      </c>
      <c r="G144">
        <v>6524344</v>
      </c>
      <c r="H144">
        <v>9868</v>
      </c>
      <c r="I144">
        <v>10505</v>
      </c>
      <c r="J144">
        <f>projkotlin_spectralnorm[[#This Row],[runtime_end]]-projkotlin_spectralnorm[[#This Row],[runtime_start]]</f>
        <v>333880</v>
      </c>
      <c r="K144">
        <f>projkotlin_spectralnorm[[#This Row],[native_end]]-projkotlin_spectralnorm[[#This Row],[native_start]]</f>
        <v>11968</v>
      </c>
      <c r="L144">
        <f>projkotlin_spectralnorm[[#This Row],[pss_end]]-projkotlin_spectralnorm[[#This Row],[pss_start]]</f>
        <v>637</v>
      </c>
    </row>
    <row r="145" spans="1:12" x14ac:dyDescent="0.3">
      <c r="A145">
        <v>143</v>
      </c>
      <c r="B145">
        <v>7488</v>
      </c>
      <c r="C145">
        <v>9432</v>
      </c>
      <c r="D145">
        <v>1422608</v>
      </c>
      <c r="E145">
        <v>1756488</v>
      </c>
      <c r="F145">
        <v>6511664</v>
      </c>
      <c r="G145">
        <v>6523376</v>
      </c>
      <c r="H145">
        <v>9876</v>
      </c>
      <c r="I145">
        <v>10497</v>
      </c>
      <c r="J145">
        <f>projkotlin_spectralnorm[[#This Row],[runtime_end]]-projkotlin_spectralnorm[[#This Row],[runtime_start]]</f>
        <v>333880</v>
      </c>
      <c r="K145">
        <f>projkotlin_spectralnorm[[#This Row],[native_end]]-projkotlin_spectralnorm[[#This Row],[native_start]]</f>
        <v>11712</v>
      </c>
      <c r="L145">
        <f>projkotlin_spectralnorm[[#This Row],[pss_end]]-projkotlin_spectralnorm[[#This Row],[pss_start]]</f>
        <v>621</v>
      </c>
    </row>
    <row r="146" spans="1:12" x14ac:dyDescent="0.3">
      <c r="A146">
        <v>144</v>
      </c>
      <c r="B146">
        <v>7692</v>
      </c>
      <c r="C146">
        <v>9430</v>
      </c>
      <c r="D146">
        <v>1422608</v>
      </c>
      <c r="E146">
        <v>1756488</v>
      </c>
      <c r="F146">
        <v>6512648</v>
      </c>
      <c r="G146">
        <v>6524616</v>
      </c>
      <c r="H146">
        <v>9880</v>
      </c>
      <c r="I146">
        <v>10517</v>
      </c>
      <c r="J146">
        <f>projkotlin_spectralnorm[[#This Row],[runtime_end]]-projkotlin_spectralnorm[[#This Row],[runtime_start]]</f>
        <v>333880</v>
      </c>
      <c r="K146">
        <f>projkotlin_spectralnorm[[#This Row],[native_end]]-projkotlin_spectralnorm[[#This Row],[native_start]]</f>
        <v>11968</v>
      </c>
      <c r="L146">
        <f>projkotlin_spectralnorm[[#This Row],[pss_end]]-projkotlin_spectralnorm[[#This Row],[pss_start]]</f>
        <v>637</v>
      </c>
    </row>
    <row r="147" spans="1:12" x14ac:dyDescent="0.3">
      <c r="A147">
        <v>145</v>
      </c>
      <c r="B147">
        <v>7888</v>
      </c>
      <c r="C147">
        <v>9348</v>
      </c>
      <c r="D147">
        <v>1422472</v>
      </c>
      <c r="E147">
        <v>1756352</v>
      </c>
      <c r="F147">
        <v>6512376</v>
      </c>
      <c r="G147">
        <v>6524344</v>
      </c>
      <c r="H147">
        <v>9868</v>
      </c>
      <c r="I147">
        <v>10505</v>
      </c>
      <c r="J147">
        <f>projkotlin_spectralnorm[[#This Row],[runtime_end]]-projkotlin_spectralnorm[[#This Row],[runtime_start]]</f>
        <v>333880</v>
      </c>
      <c r="K147">
        <f>projkotlin_spectralnorm[[#This Row],[native_end]]-projkotlin_spectralnorm[[#This Row],[native_start]]</f>
        <v>11968</v>
      </c>
      <c r="L147">
        <f>projkotlin_spectralnorm[[#This Row],[pss_end]]-projkotlin_spectralnorm[[#This Row],[pss_start]]</f>
        <v>637</v>
      </c>
    </row>
    <row r="148" spans="1:12" x14ac:dyDescent="0.3">
      <c r="A148">
        <v>146</v>
      </c>
      <c r="B148">
        <v>8088</v>
      </c>
      <c r="C148">
        <v>9460</v>
      </c>
      <c r="D148">
        <v>1422608</v>
      </c>
      <c r="E148">
        <v>1740104</v>
      </c>
      <c r="F148">
        <v>6511744</v>
      </c>
      <c r="G148">
        <v>6523456</v>
      </c>
      <c r="H148">
        <v>9870</v>
      </c>
      <c r="I148">
        <v>10507</v>
      </c>
      <c r="J148">
        <f>projkotlin_spectralnorm[[#This Row],[runtime_end]]-projkotlin_spectralnorm[[#This Row],[runtime_start]]</f>
        <v>317496</v>
      </c>
      <c r="K148">
        <f>projkotlin_spectralnorm[[#This Row],[native_end]]-projkotlin_spectralnorm[[#This Row],[native_start]]</f>
        <v>11712</v>
      </c>
      <c r="L148">
        <f>projkotlin_spectralnorm[[#This Row],[pss_end]]-projkotlin_spectralnorm[[#This Row],[pss_start]]</f>
        <v>637</v>
      </c>
    </row>
    <row r="149" spans="1:12" x14ac:dyDescent="0.3">
      <c r="A149">
        <v>147</v>
      </c>
      <c r="B149">
        <v>8281</v>
      </c>
      <c r="C149">
        <v>9411</v>
      </c>
      <c r="D149">
        <v>1438840</v>
      </c>
      <c r="E149">
        <v>1772720</v>
      </c>
      <c r="F149">
        <v>6512464</v>
      </c>
      <c r="G149">
        <v>6524432</v>
      </c>
      <c r="H149">
        <v>9787</v>
      </c>
      <c r="I149">
        <v>10521</v>
      </c>
      <c r="J149">
        <f>projkotlin_spectralnorm[[#This Row],[runtime_end]]-projkotlin_spectralnorm[[#This Row],[runtime_start]]</f>
        <v>333880</v>
      </c>
      <c r="K149">
        <f>projkotlin_spectralnorm[[#This Row],[native_end]]-projkotlin_spectralnorm[[#This Row],[native_start]]</f>
        <v>11968</v>
      </c>
      <c r="L149">
        <f>projkotlin_spectralnorm[[#This Row],[pss_end]]-projkotlin_spectralnorm[[#This Row],[pss_start]]</f>
        <v>734</v>
      </c>
    </row>
    <row r="150" spans="1:12" x14ac:dyDescent="0.3">
      <c r="A150">
        <v>148</v>
      </c>
      <c r="B150">
        <v>8465</v>
      </c>
      <c r="C150">
        <v>9356</v>
      </c>
      <c r="D150">
        <v>1438856</v>
      </c>
      <c r="E150">
        <v>1756352</v>
      </c>
      <c r="F150">
        <v>6512488</v>
      </c>
      <c r="G150">
        <v>6524456</v>
      </c>
      <c r="H150">
        <v>9859</v>
      </c>
      <c r="I150">
        <v>10507</v>
      </c>
      <c r="J150">
        <f>projkotlin_spectralnorm[[#This Row],[runtime_end]]-projkotlin_spectralnorm[[#This Row],[runtime_start]]</f>
        <v>317496</v>
      </c>
      <c r="K150">
        <f>projkotlin_spectralnorm[[#This Row],[native_end]]-projkotlin_spectralnorm[[#This Row],[native_start]]</f>
        <v>11968</v>
      </c>
      <c r="L150">
        <f>projkotlin_spectralnorm[[#This Row],[pss_end]]-projkotlin_spectralnorm[[#This Row],[pss_start]]</f>
        <v>648</v>
      </c>
    </row>
    <row r="151" spans="1:12" x14ac:dyDescent="0.3">
      <c r="A151">
        <v>149</v>
      </c>
      <c r="B151">
        <v>8666</v>
      </c>
      <c r="C151">
        <v>9405</v>
      </c>
      <c r="D151">
        <v>1422472</v>
      </c>
      <c r="E151">
        <v>1772736</v>
      </c>
      <c r="F151">
        <v>6512408</v>
      </c>
      <c r="G151">
        <v>6524376</v>
      </c>
      <c r="H151">
        <v>9867</v>
      </c>
      <c r="I151">
        <v>10519</v>
      </c>
      <c r="J151">
        <f>projkotlin_spectralnorm[[#This Row],[runtime_end]]-projkotlin_spectralnorm[[#This Row],[runtime_start]]</f>
        <v>350264</v>
      </c>
      <c r="K151">
        <f>projkotlin_spectralnorm[[#This Row],[native_end]]-projkotlin_spectralnorm[[#This Row],[native_start]]</f>
        <v>11968</v>
      </c>
      <c r="L151">
        <f>projkotlin_spectralnorm[[#This Row],[pss_end]]-projkotlin_spectralnorm[[#This Row],[pss_start]]</f>
        <v>652</v>
      </c>
    </row>
    <row r="152" spans="1:12" x14ac:dyDescent="0.3">
      <c r="A152">
        <v>150</v>
      </c>
      <c r="B152">
        <v>8864</v>
      </c>
      <c r="C152">
        <v>9386</v>
      </c>
      <c r="D152">
        <v>1438992</v>
      </c>
      <c r="E152">
        <v>1740104</v>
      </c>
      <c r="F152">
        <v>6511272</v>
      </c>
      <c r="G152">
        <v>6522728</v>
      </c>
      <c r="H152">
        <v>9870</v>
      </c>
      <c r="I152">
        <v>10502</v>
      </c>
      <c r="J152">
        <f>projkotlin_spectralnorm[[#This Row],[runtime_end]]-projkotlin_spectralnorm[[#This Row],[runtime_start]]</f>
        <v>301112</v>
      </c>
      <c r="K152">
        <f>projkotlin_spectralnorm[[#This Row],[native_end]]-projkotlin_spectralnorm[[#This Row],[native_start]]</f>
        <v>11456</v>
      </c>
      <c r="L152">
        <f>projkotlin_spectralnorm[[#This Row],[pss_end]]-projkotlin_spectralnorm[[#This Row],[pss_start]]</f>
        <v>632</v>
      </c>
    </row>
    <row r="153" spans="1:12" x14ac:dyDescent="0.3">
      <c r="A153">
        <v>151</v>
      </c>
      <c r="B153">
        <v>9054</v>
      </c>
      <c r="C153">
        <v>9303</v>
      </c>
      <c r="D153">
        <v>1439208</v>
      </c>
      <c r="E153">
        <v>1773088</v>
      </c>
      <c r="F153">
        <v>6512648</v>
      </c>
      <c r="G153">
        <v>6527360</v>
      </c>
      <c r="H153">
        <v>9874</v>
      </c>
      <c r="I153">
        <v>10526</v>
      </c>
      <c r="J153">
        <f>projkotlin_spectralnorm[[#This Row],[runtime_end]]-projkotlin_spectralnorm[[#This Row],[runtime_start]]</f>
        <v>333880</v>
      </c>
      <c r="K153">
        <f>projkotlin_spectralnorm[[#This Row],[native_end]]-projkotlin_spectralnorm[[#This Row],[native_start]]</f>
        <v>14712</v>
      </c>
      <c r="L153">
        <f>projkotlin_spectralnorm[[#This Row],[pss_end]]-projkotlin_spectralnorm[[#This Row],[pss_start]]</f>
        <v>652</v>
      </c>
    </row>
    <row r="154" spans="1:12" x14ac:dyDescent="0.3">
      <c r="A154">
        <v>152</v>
      </c>
      <c r="B154">
        <v>9252</v>
      </c>
      <c r="C154">
        <v>9390</v>
      </c>
      <c r="D154">
        <v>1438992</v>
      </c>
      <c r="E154">
        <v>1756488</v>
      </c>
      <c r="F154">
        <v>6512648</v>
      </c>
      <c r="G154">
        <v>6524616</v>
      </c>
      <c r="H154">
        <v>9870</v>
      </c>
      <c r="I154">
        <v>10518</v>
      </c>
      <c r="J154">
        <f>projkotlin_spectralnorm[[#This Row],[runtime_end]]-projkotlin_spectralnorm[[#This Row],[runtime_start]]</f>
        <v>317496</v>
      </c>
      <c r="K154">
        <f>projkotlin_spectralnorm[[#This Row],[native_end]]-projkotlin_spectralnorm[[#This Row],[native_start]]</f>
        <v>11968</v>
      </c>
      <c r="L154">
        <f>projkotlin_spectralnorm[[#This Row],[pss_end]]-projkotlin_spectralnorm[[#This Row],[pss_start]]</f>
        <v>648</v>
      </c>
    </row>
    <row r="155" spans="1:12" x14ac:dyDescent="0.3">
      <c r="A155">
        <v>153</v>
      </c>
      <c r="B155">
        <v>9452</v>
      </c>
      <c r="C155">
        <v>9335</v>
      </c>
      <c r="D155">
        <v>1422472</v>
      </c>
      <c r="E155">
        <v>1756352</v>
      </c>
      <c r="F155">
        <v>6512376</v>
      </c>
      <c r="G155">
        <v>6524216</v>
      </c>
      <c r="H155">
        <v>9858</v>
      </c>
      <c r="I155">
        <v>10506</v>
      </c>
      <c r="J155">
        <f>projkotlin_spectralnorm[[#This Row],[runtime_end]]-projkotlin_spectralnorm[[#This Row],[runtime_start]]</f>
        <v>333880</v>
      </c>
      <c r="K155">
        <f>projkotlin_spectralnorm[[#This Row],[native_end]]-projkotlin_spectralnorm[[#This Row],[native_start]]</f>
        <v>11840</v>
      </c>
      <c r="L155">
        <f>projkotlin_spectralnorm[[#This Row],[pss_end]]-projkotlin_spectralnorm[[#This Row],[pss_start]]</f>
        <v>648</v>
      </c>
    </row>
    <row r="156" spans="1:12" x14ac:dyDescent="0.3">
      <c r="A156">
        <v>154</v>
      </c>
      <c r="B156">
        <v>9650</v>
      </c>
      <c r="C156">
        <v>9349</v>
      </c>
      <c r="D156">
        <v>1438856</v>
      </c>
      <c r="E156">
        <v>1756352</v>
      </c>
      <c r="F156">
        <v>6512488</v>
      </c>
      <c r="G156">
        <v>6524200</v>
      </c>
      <c r="H156">
        <v>9862</v>
      </c>
      <c r="I156">
        <v>10498</v>
      </c>
      <c r="J156">
        <f>projkotlin_spectralnorm[[#This Row],[runtime_end]]-projkotlin_spectralnorm[[#This Row],[runtime_start]]</f>
        <v>317496</v>
      </c>
      <c r="K156">
        <f>projkotlin_spectralnorm[[#This Row],[native_end]]-projkotlin_spectralnorm[[#This Row],[native_start]]</f>
        <v>11712</v>
      </c>
      <c r="L156">
        <f>projkotlin_spectralnorm[[#This Row],[pss_end]]-projkotlin_spectralnorm[[#This Row],[pss_start]]</f>
        <v>636</v>
      </c>
    </row>
    <row r="157" spans="1:12" x14ac:dyDescent="0.3">
      <c r="A157">
        <v>155</v>
      </c>
      <c r="B157">
        <v>9843</v>
      </c>
      <c r="C157">
        <v>9422</v>
      </c>
      <c r="D157">
        <v>1438856</v>
      </c>
      <c r="E157">
        <v>1756352</v>
      </c>
      <c r="F157">
        <v>6512488</v>
      </c>
      <c r="G157">
        <v>6524456</v>
      </c>
      <c r="H157">
        <v>9862</v>
      </c>
      <c r="I157">
        <v>10497</v>
      </c>
      <c r="J157">
        <f>projkotlin_spectralnorm[[#This Row],[runtime_end]]-projkotlin_spectralnorm[[#This Row],[runtime_start]]</f>
        <v>317496</v>
      </c>
      <c r="K157">
        <f>projkotlin_spectralnorm[[#This Row],[native_end]]-projkotlin_spectralnorm[[#This Row],[native_start]]</f>
        <v>11968</v>
      </c>
      <c r="L157">
        <f>projkotlin_spectralnorm[[#This Row],[pss_end]]-projkotlin_spectralnorm[[#This Row],[pss_start]]</f>
        <v>635</v>
      </c>
    </row>
    <row r="158" spans="1:12" x14ac:dyDescent="0.3">
      <c r="A158">
        <v>156</v>
      </c>
      <c r="B158">
        <v>10057</v>
      </c>
      <c r="C158">
        <v>9297</v>
      </c>
      <c r="D158">
        <v>1422608</v>
      </c>
      <c r="E158">
        <v>1756488</v>
      </c>
      <c r="F158">
        <v>6512536</v>
      </c>
      <c r="G158">
        <v>6524504</v>
      </c>
      <c r="H158">
        <v>9866</v>
      </c>
      <c r="I158">
        <v>10502</v>
      </c>
      <c r="J158">
        <f>projkotlin_spectralnorm[[#This Row],[runtime_end]]-projkotlin_spectralnorm[[#This Row],[runtime_start]]</f>
        <v>333880</v>
      </c>
      <c r="K158">
        <f>projkotlin_spectralnorm[[#This Row],[native_end]]-projkotlin_spectralnorm[[#This Row],[native_start]]</f>
        <v>11968</v>
      </c>
      <c r="L158">
        <f>projkotlin_spectralnorm[[#This Row],[pss_end]]-projkotlin_spectralnorm[[#This Row],[pss_start]]</f>
        <v>636</v>
      </c>
    </row>
    <row r="159" spans="1:12" x14ac:dyDescent="0.3">
      <c r="A159">
        <v>157</v>
      </c>
      <c r="B159">
        <v>10272</v>
      </c>
      <c r="C159">
        <v>9561</v>
      </c>
      <c r="D159">
        <v>1422608</v>
      </c>
      <c r="E159">
        <v>1756488</v>
      </c>
      <c r="F159">
        <v>6512536</v>
      </c>
      <c r="G159">
        <v>6524376</v>
      </c>
      <c r="H159">
        <v>9873</v>
      </c>
      <c r="I159">
        <v>10509</v>
      </c>
      <c r="J159">
        <f>projkotlin_spectralnorm[[#This Row],[runtime_end]]-projkotlin_spectralnorm[[#This Row],[runtime_start]]</f>
        <v>333880</v>
      </c>
      <c r="K159">
        <f>projkotlin_spectralnorm[[#This Row],[native_end]]-projkotlin_spectralnorm[[#This Row],[native_start]]</f>
        <v>11840</v>
      </c>
      <c r="L159">
        <f>projkotlin_spectralnorm[[#This Row],[pss_end]]-projkotlin_spectralnorm[[#This Row],[pss_start]]</f>
        <v>636</v>
      </c>
    </row>
    <row r="160" spans="1:12" x14ac:dyDescent="0.3">
      <c r="A160">
        <v>158</v>
      </c>
      <c r="B160">
        <v>10466</v>
      </c>
      <c r="C160">
        <v>9453</v>
      </c>
      <c r="D160">
        <v>1422608</v>
      </c>
      <c r="E160">
        <v>1740104</v>
      </c>
      <c r="F160">
        <v>6519048</v>
      </c>
      <c r="G160">
        <v>6522440</v>
      </c>
      <c r="H160">
        <v>9865</v>
      </c>
      <c r="I160">
        <v>10477</v>
      </c>
      <c r="J160">
        <f>projkotlin_spectralnorm[[#This Row],[runtime_end]]-projkotlin_spectralnorm[[#This Row],[runtime_start]]</f>
        <v>317496</v>
      </c>
      <c r="K160">
        <f>projkotlin_spectralnorm[[#This Row],[native_end]]-projkotlin_spectralnorm[[#This Row],[native_start]]</f>
        <v>3392</v>
      </c>
      <c r="L160">
        <f>projkotlin_spectralnorm[[#This Row],[pss_end]]-projkotlin_spectralnorm[[#This Row],[pss_start]]</f>
        <v>612</v>
      </c>
    </row>
    <row r="161" spans="1:12" x14ac:dyDescent="0.3">
      <c r="A161">
        <v>159</v>
      </c>
      <c r="B161">
        <v>10669</v>
      </c>
      <c r="C161">
        <v>9435</v>
      </c>
      <c r="D161">
        <v>1422608</v>
      </c>
      <c r="E161">
        <v>1772872</v>
      </c>
      <c r="F161">
        <v>6512536</v>
      </c>
      <c r="G161">
        <v>6524280</v>
      </c>
      <c r="H161">
        <v>9872</v>
      </c>
      <c r="I161">
        <v>10507</v>
      </c>
      <c r="J161">
        <f>projkotlin_spectralnorm[[#This Row],[runtime_end]]-projkotlin_spectralnorm[[#This Row],[runtime_start]]</f>
        <v>350264</v>
      </c>
      <c r="K161">
        <f>projkotlin_spectralnorm[[#This Row],[native_end]]-projkotlin_spectralnorm[[#This Row],[native_start]]</f>
        <v>11744</v>
      </c>
      <c r="L161">
        <f>projkotlin_spectralnorm[[#This Row],[pss_end]]-projkotlin_spectralnorm[[#This Row],[pss_start]]</f>
        <v>635</v>
      </c>
    </row>
    <row r="162" spans="1:12" x14ac:dyDescent="0.3">
      <c r="A162">
        <v>160</v>
      </c>
      <c r="B162">
        <v>10858</v>
      </c>
      <c r="C162">
        <v>9361</v>
      </c>
      <c r="D162">
        <v>1438992</v>
      </c>
      <c r="E162">
        <v>1756488</v>
      </c>
      <c r="F162">
        <v>6512648</v>
      </c>
      <c r="G162">
        <v>6524616</v>
      </c>
      <c r="H162">
        <v>9868</v>
      </c>
      <c r="I162">
        <v>10503</v>
      </c>
      <c r="J162">
        <f>projkotlin_spectralnorm[[#This Row],[runtime_end]]-projkotlin_spectralnorm[[#This Row],[runtime_start]]</f>
        <v>317496</v>
      </c>
      <c r="K162">
        <f>projkotlin_spectralnorm[[#This Row],[native_end]]-projkotlin_spectralnorm[[#This Row],[native_start]]</f>
        <v>11968</v>
      </c>
      <c r="L162">
        <f>projkotlin_spectralnorm[[#This Row],[pss_end]]-projkotlin_spectralnorm[[#This Row],[pss_start]]</f>
        <v>635</v>
      </c>
    </row>
    <row r="163" spans="1:12" x14ac:dyDescent="0.3">
      <c r="A163">
        <v>161</v>
      </c>
      <c r="B163">
        <v>11052</v>
      </c>
      <c r="C163">
        <v>9375</v>
      </c>
      <c r="D163">
        <v>1422472</v>
      </c>
      <c r="E163">
        <v>1756352</v>
      </c>
      <c r="F163">
        <v>6511504</v>
      </c>
      <c r="G163">
        <v>6523216</v>
      </c>
      <c r="H163">
        <v>9860</v>
      </c>
      <c r="I163">
        <v>10465</v>
      </c>
      <c r="J163">
        <f>projkotlin_spectralnorm[[#This Row],[runtime_end]]-projkotlin_spectralnorm[[#This Row],[runtime_start]]</f>
        <v>333880</v>
      </c>
      <c r="K163">
        <f>projkotlin_spectralnorm[[#This Row],[native_end]]-projkotlin_spectralnorm[[#This Row],[native_start]]</f>
        <v>11712</v>
      </c>
      <c r="L163">
        <f>projkotlin_spectralnorm[[#This Row],[pss_end]]-projkotlin_spectralnorm[[#This Row],[pss_start]]</f>
        <v>605</v>
      </c>
    </row>
    <row r="164" spans="1:12" x14ac:dyDescent="0.3">
      <c r="A164">
        <v>162</v>
      </c>
      <c r="B164">
        <v>11247</v>
      </c>
      <c r="C164">
        <v>9457</v>
      </c>
      <c r="D164">
        <v>1438992</v>
      </c>
      <c r="E164">
        <v>1772872</v>
      </c>
      <c r="F164">
        <v>6512648</v>
      </c>
      <c r="G164">
        <v>6524616</v>
      </c>
      <c r="H164">
        <v>9859</v>
      </c>
      <c r="I164">
        <v>10501</v>
      </c>
      <c r="J164">
        <f>projkotlin_spectralnorm[[#This Row],[runtime_end]]-projkotlin_spectralnorm[[#This Row],[runtime_start]]</f>
        <v>333880</v>
      </c>
      <c r="K164">
        <f>projkotlin_spectralnorm[[#This Row],[native_end]]-projkotlin_spectralnorm[[#This Row],[native_start]]</f>
        <v>11968</v>
      </c>
      <c r="L164">
        <f>projkotlin_spectralnorm[[#This Row],[pss_end]]-projkotlin_spectralnorm[[#This Row],[pss_start]]</f>
        <v>642</v>
      </c>
    </row>
    <row r="165" spans="1:12" x14ac:dyDescent="0.3">
      <c r="A165">
        <v>163</v>
      </c>
      <c r="B165">
        <v>11443</v>
      </c>
      <c r="C165">
        <v>9471</v>
      </c>
      <c r="D165">
        <v>1422472</v>
      </c>
      <c r="E165">
        <v>1756352</v>
      </c>
      <c r="F165">
        <v>6512632</v>
      </c>
      <c r="G165">
        <v>6524344</v>
      </c>
      <c r="H165">
        <v>9846</v>
      </c>
      <c r="I165">
        <v>10479</v>
      </c>
      <c r="J165">
        <f>projkotlin_spectralnorm[[#This Row],[runtime_end]]-projkotlin_spectralnorm[[#This Row],[runtime_start]]</f>
        <v>333880</v>
      </c>
      <c r="K165">
        <f>projkotlin_spectralnorm[[#This Row],[native_end]]-projkotlin_spectralnorm[[#This Row],[native_start]]</f>
        <v>11712</v>
      </c>
      <c r="L165">
        <f>projkotlin_spectralnorm[[#This Row],[pss_end]]-projkotlin_spectralnorm[[#This Row],[pss_start]]</f>
        <v>633</v>
      </c>
    </row>
    <row r="166" spans="1:12" x14ac:dyDescent="0.3">
      <c r="A166">
        <v>164</v>
      </c>
      <c r="B166">
        <v>11642</v>
      </c>
      <c r="C166">
        <v>9429</v>
      </c>
      <c r="D166">
        <v>1422608</v>
      </c>
      <c r="E166">
        <v>1756488</v>
      </c>
      <c r="F166">
        <v>6513520</v>
      </c>
      <c r="G166">
        <v>6525360</v>
      </c>
      <c r="H166">
        <v>9864</v>
      </c>
      <c r="I166">
        <v>10497</v>
      </c>
      <c r="J166">
        <f>projkotlin_spectralnorm[[#This Row],[runtime_end]]-projkotlin_spectralnorm[[#This Row],[runtime_start]]</f>
        <v>333880</v>
      </c>
      <c r="K166">
        <f>projkotlin_spectralnorm[[#This Row],[native_end]]-projkotlin_spectralnorm[[#This Row],[native_start]]</f>
        <v>11840</v>
      </c>
      <c r="L166">
        <f>projkotlin_spectralnorm[[#This Row],[pss_end]]-projkotlin_spectralnorm[[#This Row],[pss_start]]</f>
        <v>633</v>
      </c>
    </row>
    <row r="167" spans="1:12" x14ac:dyDescent="0.3">
      <c r="A167">
        <v>165</v>
      </c>
      <c r="B167">
        <v>11833</v>
      </c>
      <c r="C167">
        <v>9441</v>
      </c>
      <c r="D167">
        <v>1438992</v>
      </c>
      <c r="E167">
        <v>1756488</v>
      </c>
      <c r="F167">
        <v>6512760</v>
      </c>
      <c r="G167">
        <v>6524728</v>
      </c>
      <c r="H167">
        <v>9858</v>
      </c>
      <c r="I167">
        <v>10491</v>
      </c>
      <c r="J167">
        <f>projkotlin_spectralnorm[[#This Row],[runtime_end]]-projkotlin_spectralnorm[[#This Row],[runtime_start]]</f>
        <v>317496</v>
      </c>
      <c r="K167">
        <f>projkotlin_spectralnorm[[#This Row],[native_end]]-projkotlin_spectralnorm[[#This Row],[native_start]]</f>
        <v>11968</v>
      </c>
      <c r="L167">
        <f>projkotlin_spectralnorm[[#This Row],[pss_end]]-projkotlin_spectralnorm[[#This Row],[pss_start]]</f>
        <v>633</v>
      </c>
    </row>
    <row r="168" spans="1:12" x14ac:dyDescent="0.3">
      <c r="A168">
        <v>166</v>
      </c>
      <c r="B168">
        <v>12037</v>
      </c>
      <c r="C168">
        <v>9514</v>
      </c>
      <c r="D168">
        <v>1422608</v>
      </c>
      <c r="E168">
        <v>1756488</v>
      </c>
      <c r="F168">
        <v>6512536</v>
      </c>
      <c r="G168">
        <v>6524504</v>
      </c>
      <c r="H168">
        <v>9858</v>
      </c>
      <c r="I168">
        <v>10495</v>
      </c>
      <c r="J168">
        <f>projkotlin_spectralnorm[[#This Row],[runtime_end]]-projkotlin_spectralnorm[[#This Row],[runtime_start]]</f>
        <v>333880</v>
      </c>
      <c r="K168">
        <f>projkotlin_spectralnorm[[#This Row],[native_end]]-projkotlin_spectralnorm[[#This Row],[native_start]]</f>
        <v>11968</v>
      </c>
      <c r="L168">
        <f>projkotlin_spectralnorm[[#This Row],[pss_end]]-projkotlin_spectralnorm[[#This Row],[pss_start]]</f>
        <v>637</v>
      </c>
    </row>
    <row r="169" spans="1:12" x14ac:dyDescent="0.3">
      <c r="A169">
        <v>167</v>
      </c>
      <c r="B169">
        <v>12255</v>
      </c>
      <c r="C169">
        <v>9432</v>
      </c>
      <c r="D169">
        <v>1422472</v>
      </c>
      <c r="E169">
        <v>1756352</v>
      </c>
      <c r="F169">
        <v>6512408</v>
      </c>
      <c r="G169">
        <v>6524376</v>
      </c>
      <c r="H169">
        <v>9854</v>
      </c>
      <c r="I169">
        <v>10487</v>
      </c>
      <c r="J169">
        <f>projkotlin_spectralnorm[[#This Row],[runtime_end]]-projkotlin_spectralnorm[[#This Row],[runtime_start]]</f>
        <v>333880</v>
      </c>
      <c r="K169">
        <f>projkotlin_spectralnorm[[#This Row],[native_end]]-projkotlin_spectralnorm[[#This Row],[native_start]]</f>
        <v>11968</v>
      </c>
      <c r="L169">
        <f>projkotlin_spectralnorm[[#This Row],[pss_end]]-projkotlin_spectralnorm[[#This Row],[pss_start]]</f>
        <v>633</v>
      </c>
    </row>
    <row r="170" spans="1:12" x14ac:dyDescent="0.3">
      <c r="A170">
        <v>168</v>
      </c>
      <c r="B170">
        <v>12452</v>
      </c>
      <c r="C170">
        <v>9490</v>
      </c>
      <c r="D170">
        <v>1438992</v>
      </c>
      <c r="E170">
        <v>1756488</v>
      </c>
      <c r="F170">
        <v>6512648</v>
      </c>
      <c r="G170">
        <v>6524488</v>
      </c>
      <c r="H170">
        <v>9858</v>
      </c>
      <c r="I170">
        <v>10495</v>
      </c>
      <c r="J170">
        <f>projkotlin_spectralnorm[[#This Row],[runtime_end]]-projkotlin_spectralnorm[[#This Row],[runtime_start]]</f>
        <v>317496</v>
      </c>
      <c r="K170">
        <f>projkotlin_spectralnorm[[#This Row],[native_end]]-projkotlin_spectralnorm[[#This Row],[native_start]]</f>
        <v>11840</v>
      </c>
      <c r="L170">
        <f>projkotlin_spectralnorm[[#This Row],[pss_end]]-projkotlin_spectralnorm[[#This Row],[pss_start]]</f>
        <v>637</v>
      </c>
    </row>
    <row r="171" spans="1:12" x14ac:dyDescent="0.3">
      <c r="A171">
        <v>169</v>
      </c>
      <c r="B171">
        <v>12649</v>
      </c>
      <c r="C171">
        <v>9372</v>
      </c>
      <c r="D171">
        <v>1438856</v>
      </c>
      <c r="E171">
        <v>1756352</v>
      </c>
      <c r="F171">
        <v>6512488</v>
      </c>
      <c r="G171">
        <v>6524456</v>
      </c>
      <c r="H171">
        <v>9850</v>
      </c>
      <c r="I171">
        <v>10483</v>
      </c>
      <c r="J171">
        <f>projkotlin_spectralnorm[[#This Row],[runtime_end]]-projkotlin_spectralnorm[[#This Row],[runtime_start]]</f>
        <v>317496</v>
      </c>
      <c r="K171">
        <f>projkotlin_spectralnorm[[#This Row],[native_end]]-projkotlin_spectralnorm[[#This Row],[native_start]]</f>
        <v>11968</v>
      </c>
      <c r="L171">
        <f>projkotlin_spectralnorm[[#This Row],[pss_end]]-projkotlin_spectralnorm[[#This Row],[pss_start]]</f>
        <v>633</v>
      </c>
    </row>
    <row r="172" spans="1:12" x14ac:dyDescent="0.3">
      <c r="A172">
        <v>170</v>
      </c>
      <c r="B172">
        <v>12847</v>
      </c>
      <c r="C172">
        <v>9395</v>
      </c>
      <c r="D172">
        <v>1438856</v>
      </c>
      <c r="E172">
        <v>1772736</v>
      </c>
      <c r="F172">
        <v>6512488</v>
      </c>
      <c r="G172">
        <v>6524456</v>
      </c>
      <c r="H172">
        <v>9858</v>
      </c>
      <c r="I172">
        <v>10495</v>
      </c>
      <c r="J172">
        <f>projkotlin_spectralnorm[[#This Row],[runtime_end]]-projkotlin_spectralnorm[[#This Row],[runtime_start]]</f>
        <v>333880</v>
      </c>
      <c r="K172">
        <f>projkotlin_spectralnorm[[#This Row],[native_end]]-projkotlin_spectralnorm[[#This Row],[native_start]]</f>
        <v>11968</v>
      </c>
      <c r="L172">
        <f>projkotlin_spectralnorm[[#This Row],[pss_end]]-projkotlin_spectralnorm[[#This Row],[pss_start]]</f>
        <v>637</v>
      </c>
    </row>
    <row r="173" spans="1:12" x14ac:dyDescent="0.3">
      <c r="A173">
        <v>171</v>
      </c>
      <c r="B173">
        <v>13045</v>
      </c>
      <c r="C173">
        <v>9474</v>
      </c>
      <c r="D173">
        <v>1422472</v>
      </c>
      <c r="E173">
        <v>1756352</v>
      </c>
      <c r="F173">
        <v>6512376</v>
      </c>
      <c r="G173">
        <v>6524216</v>
      </c>
      <c r="H173">
        <v>9854</v>
      </c>
      <c r="I173">
        <v>10487</v>
      </c>
      <c r="J173">
        <f>projkotlin_spectralnorm[[#This Row],[runtime_end]]-projkotlin_spectralnorm[[#This Row],[runtime_start]]</f>
        <v>333880</v>
      </c>
      <c r="K173">
        <f>projkotlin_spectralnorm[[#This Row],[native_end]]-projkotlin_spectralnorm[[#This Row],[native_start]]</f>
        <v>11840</v>
      </c>
      <c r="L173">
        <f>projkotlin_spectralnorm[[#This Row],[pss_end]]-projkotlin_spectralnorm[[#This Row],[pss_start]]</f>
        <v>633</v>
      </c>
    </row>
    <row r="174" spans="1:12" x14ac:dyDescent="0.3">
      <c r="A174">
        <v>172</v>
      </c>
      <c r="B174">
        <v>13240</v>
      </c>
      <c r="C174">
        <v>9469</v>
      </c>
      <c r="D174">
        <v>1422608</v>
      </c>
      <c r="E174">
        <v>1756488</v>
      </c>
      <c r="F174">
        <v>6512536</v>
      </c>
      <c r="G174">
        <v>6524504</v>
      </c>
      <c r="H174">
        <v>9862</v>
      </c>
      <c r="I174">
        <v>10499</v>
      </c>
      <c r="J174">
        <f>projkotlin_spectralnorm[[#This Row],[runtime_end]]-projkotlin_spectralnorm[[#This Row],[runtime_start]]</f>
        <v>333880</v>
      </c>
      <c r="K174">
        <f>projkotlin_spectralnorm[[#This Row],[native_end]]-projkotlin_spectralnorm[[#This Row],[native_start]]</f>
        <v>11968</v>
      </c>
      <c r="L174">
        <f>projkotlin_spectralnorm[[#This Row],[pss_end]]-projkotlin_spectralnorm[[#This Row],[pss_start]]</f>
        <v>637</v>
      </c>
    </row>
    <row r="175" spans="1:12" x14ac:dyDescent="0.3">
      <c r="A175">
        <v>173</v>
      </c>
      <c r="B175">
        <v>13431</v>
      </c>
      <c r="C175">
        <v>9421</v>
      </c>
      <c r="D175">
        <v>1438992</v>
      </c>
      <c r="E175">
        <v>1772872</v>
      </c>
      <c r="F175">
        <v>6512208</v>
      </c>
      <c r="G175">
        <v>6523456</v>
      </c>
      <c r="H175">
        <v>9856</v>
      </c>
      <c r="I175">
        <v>10489</v>
      </c>
      <c r="J175">
        <f>projkotlin_spectralnorm[[#This Row],[runtime_end]]-projkotlin_spectralnorm[[#This Row],[runtime_start]]</f>
        <v>333880</v>
      </c>
      <c r="K175">
        <f>projkotlin_spectralnorm[[#This Row],[native_end]]-projkotlin_spectralnorm[[#This Row],[native_start]]</f>
        <v>11248</v>
      </c>
      <c r="L175">
        <f>projkotlin_spectralnorm[[#This Row],[pss_end]]-projkotlin_spectralnorm[[#This Row],[pss_start]]</f>
        <v>633</v>
      </c>
    </row>
    <row r="176" spans="1:12" x14ac:dyDescent="0.3">
      <c r="A176">
        <v>174</v>
      </c>
      <c r="B176">
        <v>13648</v>
      </c>
      <c r="C176">
        <v>9411</v>
      </c>
      <c r="D176">
        <v>1422608</v>
      </c>
      <c r="E176">
        <v>1772872</v>
      </c>
      <c r="F176">
        <v>6512536</v>
      </c>
      <c r="G176">
        <v>6524616</v>
      </c>
      <c r="H176">
        <v>9799</v>
      </c>
      <c r="I176">
        <v>10499</v>
      </c>
      <c r="J176">
        <f>projkotlin_spectralnorm[[#This Row],[runtime_end]]-projkotlin_spectralnorm[[#This Row],[runtime_start]]</f>
        <v>350264</v>
      </c>
      <c r="K176">
        <f>projkotlin_spectralnorm[[#This Row],[native_end]]-projkotlin_spectralnorm[[#This Row],[native_start]]</f>
        <v>12080</v>
      </c>
      <c r="L176">
        <f>projkotlin_spectralnorm[[#This Row],[pss_end]]-projkotlin_spectralnorm[[#This Row],[pss_start]]</f>
        <v>700</v>
      </c>
    </row>
    <row r="177" spans="1:12" x14ac:dyDescent="0.3">
      <c r="A177">
        <v>175</v>
      </c>
      <c r="B177">
        <v>13835</v>
      </c>
      <c r="C177">
        <v>9332</v>
      </c>
      <c r="D177">
        <v>1422456</v>
      </c>
      <c r="E177">
        <v>1772720</v>
      </c>
      <c r="F177">
        <v>6512352</v>
      </c>
      <c r="G177">
        <v>6524192</v>
      </c>
      <c r="H177">
        <v>9770</v>
      </c>
      <c r="I177">
        <v>10491</v>
      </c>
      <c r="J177">
        <f>projkotlin_spectralnorm[[#This Row],[runtime_end]]-projkotlin_spectralnorm[[#This Row],[runtime_start]]</f>
        <v>350264</v>
      </c>
      <c r="K177">
        <f>projkotlin_spectralnorm[[#This Row],[native_end]]-projkotlin_spectralnorm[[#This Row],[native_start]]</f>
        <v>11840</v>
      </c>
      <c r="L177">
        <f>projkotlin_spectralnorm[[#This Row],[pss_end]]-projkotlin_spectralnorm[[#This Row],[pss_start]]</f>
        <v>721</v>
      </c>
    </row>
    <row r="178" spans="1:12" x14ac:dyDescent="0.3">
      <c r="A178">
        <v>176</v>
      </c>
      <c r="B178">
        <v>14030</v>
      </c>
      <c r="C178">
        <v>9342</v>
      </c>
      <c r="D178">
        <v>1438992</v>
      </c>
      <c r="E178">
        <v>1756488</v>
      </c>
      <c r="F178">
        <v>6513888</v>
      </c>
      <c r="G178">
        <v>6525856</v>
      </c>
      <c r="H178">
        <v>9864</v>
      </c>
      <c r="I178">
        <v>10501</v>
      </c>
      <c r="J178">
        <f>projkotlin_spectralnorm[[#This Row],[runtime_end]]-projkotlin_spectralnorm[[#This Row],[runtime_start]]</f>
        <v>317496</v>
      </c>
      <c r="K178">
        <f>projkotlin_spectralnorm[[#This Row],[native_end]]-projkotlin_spectralnorm[[#This Row],[native_start]]</f>
        <v>11968</v>
      </c>
      <c r="L178">
        <f>projkotlin_spectralnorm[[#This Row],[pss_end]]-projkotlin_spectralnorm[[#This Row],[pss_start]]</f>
        <v>637</v>
      </c>
    </row>
    <row r="179" spans="1:12" x14ac:dyDescent="0.3">
      <c r="A179">
        <v>177</v>
      </c>
      <c r="B179">
        <v>14216</v>
      </c>
      <c r="C179">
        <v>9370</v>
      </c>
      <c r="D179">
        <v>1422472</v>
      </c>
      <c r="E179">
        <v>1756352</v>
      </c>
      <c r="F179">
        <v>6512376</v>
      </c>
      <c r="G179">
        <v>6524344</v>
      </c>
      <c r="H179">
        <v>9850</v>
      </c>
      <c r="I179">
        <v>10487</v>
      </c>
      <c r="J179">
        <f>projkotlin_spectralnorm[[#This Row],[runtime_end]]-projkotlin_spectralnorm[[#This Row],[runtime_start]]</f>
        <v>333880</v>
      </c>
      <c r="K179">
        <f>projkotlin_spectralnorm[[#This Row],[native_end]]-projkotlin_spectralnorm[[#This Row],[native_start]]</f>
        <v>11968</v>
      </c>
      <c r="L179">
        <f>projkotlin_spectralnorm[[#This Row],[pss_end]]-projkotlin_spectralnorm[[#This Row],[pss_start]]</f>
        <v>637</v>
      </c>
    </row>
    <row r="180" spans="1:12" x14ac:dyDescent="0.3">
      <c r="A180">
        <v>178</v>
      </c>
      <c r="B180">
        <v>14408</v>
      </c>
      <c r="C180">
        <v>9354</v>
      </c>
      <c r="D180">
        <v>1438992</v>
      </c>
      <c r="E180">
        <v>1772872</v>
      </c>
      <c r="F180">
        <v>6512648</v>
      </c>
      <c r="G180">
        <v>6524616</v>
      </c>
      <c r="H180">
        <v>9862</v>
      </c>
      <c r="I180">
        <v>10515</v>
      </c>
      <c r="J180">
        <f>projkotlin_spectralnorm[[#This Row],[runtime_end]]-projkotlin_spectralnorm[[#This Row],[runtime_start]]</f>
        <v>333880</v>
      </c>
      <c r="K180">
        <f>projkotlin_spectralnorm[[#This Row],[native_end]]-projkotlin_spectralnorm[[#This Row],[native_start]]</f>
        <v>11968</v>
      </c>
      <c r="L180">
        <f>projkotlin_spectralnorm[[#This Row],[pss_end]]-projkotlin_spectralnorm[[#This Row],[pss_start]]</f>
        <v>653</v>
      </c>
    </row>
    <row r="181" spans="1:12" x14ac:dyDescent="0.3">
      <c r="A181">
        <v>179</v>
      </c>
      <c r="B181">
        <v>14599</v>
      </c>
      <c r="C181">
        <v>9378</v>
      </c>
      <c r="D181">
        <v>1438856</v>
      </c>
      <c r="E181">
        <v>1756352</v>
      </c>
      <c r="F181">
        <v>6512488</v>
      </c>
      <c r="G181">
        <v>6524568</v>
      </c>
      <c r="H181">
        <v>9854</v>
      </c>
      <c r="I181">
        <v>10503</v>
      </c>
      <c r="J181">
        <f>projkotlin_spectralnorm[[#This Row],[runtime_end]]-projkotlin_spectralnorm[[#This Row],[runtime_start]]</f>
        <v>317496</v>
      </c>
      <c r="K181">
        <f>projkotlin_spectralnorm[[#This Row],[native_end]]-projkotlin_spectralnorm[[#This Row],[native_start]]</f>
        <v>12080</v>
      </c>
      <c r="L181">
        <f>projkotlin_spectralnorm[[#This Row],[pss_end]]-projkotlin_spectralnorm[[#This Row],[pss_start]]</f>
        <v>649</v>
      </c>
    </row>
    <row r="182" spans="1:12" x14ac:dyDescent="0.3">
      <c r="A182">
        <v>180</v>
      </c>
      <c r="B182">
        <v>14791</v>
      </c>
      <c r="C182">
        <v>9320</v>
      </c>
      <c r="D182">
        <v>1422608</v>
      </c>
      <c r="E182">
        <v>1756488</v>
      </c>
      <c r="F182">
        <v>6512536</v>
      </c>
      <c r="G182">
        <v>6524504</v>
      </c>
      <c r="H182">
        <v>9862</v>
      </c>
      <c r="I182">
        <v>10511</v>
      </c>
      <c r="J182">
        <f>projkotlin_spectralnorm[[#This Row],[runtime_end]]-projkotlin_spectralnorm[[#This Row],[runtime_start]]</f>
        <v>333880</v>
      </c>
      <c r="K182">
        <f>projkotlin_spectralnorm[[#This Row],[native_end]]-projkotlin_spectralnorm[[#This Row],[native_start]]</f>
        <v>11968</v>
      </c>
      <c r="L182">
        <f>projkotlin_spectralnorm[[#This Row],[pss_end]]-projkotlin_spectralnorm[[#This Row],[pss_start]]</f>
        <v>649</v>
      </c>
    </row>
    <row r="183" spans="1:12" x14ac:dyDescent="0.3">
      <c r="A183">
        <v>181</v>
      </c>
      <c r="B183">
        <v>14995</v>
      </c>
      <c r="C183">
        <v>9337</v>
      </c>
      <c r="D183">
        <v>1438992</v>
      </c>
      <c r="E183">
        <v>1756488</v>
      </c>
      <c r="F183">
        <v>6512648</v>
      </c>
      <c r="G183">
        <v>6524616</v>
      </c>
      <c r="H183">
        <v>9882</v>
      </c>
      <c r="I183">
        <v>10511</v>
      </c>
      <c r="J183">
        <f>projkotlin_spectralnorm[[#This Row],[runtime_end]]-projkotlin_spectralnorm[[#This Row],[runtime_start]]</f>
        <v>317496</v>
      </c>
      <c r="K183">
        <f>projkotlin_spectralnorm[[#This Row],[native_end]]-projkotlin_spectralnorm[[#This Row],[native_start]]</f>
        <v>11968</v>
      </c>
      <c r="L183">
        <f>projkotlin_spectralnorm[[#This Row],[pss_end]]-projkotlin_spectralnorm[[#This Row],[pss_start]]</f>
        <v>629</v>
      </c>
    </row>
    <row r="184" spans="1:12" x14ac:dyDescent="0.3">
      <c r="A184">
        <v>182</v>
      </c>
      <c r="B184">
        <v>18905</v>
      </c>
      <c r="C184">
        <v>9318</v>
      </c>
      <c r="D184">
        <v>1438992</v>
      </c>
      <c r="E184">
        <v>1756488</v>
      </c>
      <c r="F184">
        <v>6512904</v>
      </c>
      <c r="G184">
        <v>6524872</v>
      </c>
      <c r="H184">
        <v>9857</v>
      </c>
      <c r="I184">
        <v>10486</v>
      </c>
      <c r="J184">
        <f>projkotlin_spectralnorm[[#This Row],[runtime_end]]-projkotlin_spectralnorm[[#This Row],[runtime_start]]</f>
        <v>317496</v>
      </c>
      <c r="K184">
        <f>projkotlin_spectralnorm[[#This Row],[native_end]]-projkotlin_spectralnorm[[#This Row],[native_start]]</f>
        <v>11968</v>
      </c>
      <c r="L184">
        <f>projkotlin_spectralnorm[[#This Row],[pss_end]]-projkotlin_spectralnorm[[#This Row],[pss_start]]</f>
        <v>629</v>
      </c>
    </row>
    <row r="185" spans="1:12" x14ac:dyDescent="0.3">
      <c r="A185">
        <v>183</v>
      </c>
      <c r="B185">
        <v>19093</v>
      </c>
      <c r="C185">
        <v>9365</v>
      </c>
      <c r="D185">
        <v>1438856</v>
      </c>
      <c r="E185">
        <v>1756352</v>
      </c>
      <c r="F185">
        <v>6512488</v>
      </c>
      <c r="G185">
        <v>6524264</v>
      </c>
      <c r="H185">
        <v>9849</v>
      </c>
      <c r="I185">
        <v>10470</v>
      </c>
      <c r="J185">
        <f>projkotlin_spectralnorm[[#This Row],[runtime_end]]-projkotlin_spectralnorm[[#This Row],[runtime_start]]</f>
        <v>317496</v>
      </c>
      <c r="K185">
        <f>projkotlin_spectralnorm[[#This Row],[native_end]]-projkotlin_spectralnorm[[#This Row],[native_start]]</f>
        <v>11776</v>
      </c>
      <c r="L185">
        <f>projkotlin_spectralnorm[[#This Row],[pss_end]]-projkotlin_spectralnorm[[#This Row],[pss_start]]</f>
        <v>621</v>
      </c>
    </row>
    <row r="186" spans="1:12" x14ac:dyDescent="0.3">
      <c r="A186">
        <v>184</v>
      </c>
      <c r="B186">
        <v>19286</v>
      </c>
      <c r="C186">
        <v>9340</v>
      </c>
      <c r="D186">
        <v>1438856</v>
      </c>
      <c r="E186">
        <v>1756352</v>
      </c>
      <c r="F186">
        <v>6511616</v>
      </c>
      <c r="G186">
        <v>6523200</v>
      </c>
      <c r="H186">
        <v>9853</v>
      </c>
      <c r="I186">
        <v>10454</v>
      </c>
      <c r="J186">
        <f>projkotlin_spectralnorm[[#This Row],[runtime_end]]-projkotlin_spectralnorm[[#This Row],[runtime_start]]</f>
        <v>317496</v>
      </c>
      <c r="K186">
        <f>projkotlin_spectralnorm[[#This Row],[native_end]]-projkotlin_spectralnorm[[#This Row],[native_start]]</f>
        <v>11584</v>
      </c>
      <c r="L186">
        <f>projkotlin_spectralnorm[[#This Row],[pss_end]]-projkotlin_spectralnorm[[#This Row],[pss_start]]</f>
        <v>601</v>
      </c>
    </row>
    <row r="187" spans="1:12" x14ac:dyDescent="0.3">
      <c r="A187">
        <v>185</v>
      </c>
      <c r="B187">
        <v>19474</v>
      </c>
      <c r="C187">
        <v>9404</v>
      </c>
      <c r="D187">
        <v>1438992</v>
      </c>
      <c r="E187">
        <v>1756488</v>
      </c>
      <c r="F187">
        <v>6509272</v>
      </c>
      <c r="G187">
        <v>6520728</v>
      </c>
      <c r="H187">
        <v>9840</v>
      </c>
      <c r="I187">
        <v>10450</v>
      </c>
      <c r="J187">
        <f>projkotlin_spectralnorm[[#This Row],[runtime_end]]-projkotlin_spectralnorm[[#This Row],[runtime_start]]</f>
        <v>317496</v>
      </c>
      <c r="K187">
        <f>projkotlin_spectralnorm[[#This Row],[native_end]]-projkotlin_spectralnorm[[#This Row],[native_start]]</f>
        <v>11456</v>
      </c>
      <c r="L187">
        <f>projkotlin_spectralnorm[[#This Row],[pss_end]]-projkotlin_spectralnorm[[#This Row],[pss_start]]</f>
        <v>610</v>
      </c>
    </row>
    <row r="188" spans="1:12" x14ac:dyDescent="0.3">
      <c r="A188">
        <v>186</v>
      </c>
      <c r="B188">
        <v>19658</v>
      </c>
      <c r="C188">
        <v>9430</v>
      </c>
      <c r="D188">
        <v>1422608</v>
      </c>
      <c r="E188">
        <v>1772872</v>
      </c>
      <c r="F188">
        <v>6512536</v>
      </c>
      <c r="G188">
        <v>6524216</v>
      </c>
      <c r="H188">
        <v>9856</v>
      </c>
      <c r="I188">
        <v>10474</v>
      </c>
      <c r="J188">
        <f>projkotlin_spectralnorm[[#This Row],[runtime_end]]-projkotlin_spectralnorm[[#This Row],[runtime_start]]</f>
        <v>350264</v>
      </c>
      <c r="K188">
        <f>projkotlin_spectralnorm[[#This Row],[native_end]]-projkotlin_spectralnorm[[#This Row],[native_start]]</f>
        <v>11680</v>
      </c>
      <c r="L188">
        <f>projkotlin_spectralnorm[[#This Row],[pss_end]]-projkotlin_spectralnorm[[#This Row],[pss_start]]</f>
        <v>618</v>
      </c>
    </row>
    <row r="189" spans="1:12" x14ac:dyDescent="0.3">
      <c r="A189">
        <v>187</v>
      </c>
      <c r="B189">
        <v>3136</v>
      </c>
      <c r="C189">
        <v>9302</v>
      </c>
      <c r="D189">
        <v>1422592</v>
      </c>
      <c r="E189">
        <v>1772856</v>
      </c>
      <c r="F189">
        <v>6513496</v>
      </c>
      <c r="G189">
        <v>6525448</v>
      </c>
      <c r="H189">
        <v>9673</v>
      </c>
      <c r="I189">
        <v>10368</v>
      </c>
      <c r="J189">
        <f>projkotlin_spectralnorm[[#This Row],[runtime_end]]-projkotlin_spectralnorm[[#This Row],[runtime_start]]</f>
        <v>350264</v>
      </c>
      <c r="K189">
        <f>projkotlin_spectralnorm[[#This Row],[native_end]]-projkotlin_spectralnorm[[#This Row],[native_start]]</f>
        <v>11952</v>
      </c>
      <c r="L189">
        <f>projkotlin_spectralnorm[[#This Row],[pss_end]]-projkotlin_spectralnorm[[#This Row],[pss_start]]</f>
        <v>695</v>
      </c>
    </row>
    <row r="190" spans="1:12" x14ac:dyDescent="0.3">
      <c r="A190">
        <v>188</v>
      </c>
      <c r="B190">
        <v>3240</v>
      </c>
      <c r="C190">
        <v>9405</v>
      </c>
      <c r="D190">
        <v>1422472</v>
      </c>
      <c r="E190">
        <v>1756352</v>
      </c>
      <c r="F190">
        <v>6512376</v>
      </c>
      <c r="G190">
        <v>6524344</v>
      </c>
      <c r="H190">
        <v>9791</v>
      </c>
      <c r="I190">
        <v>10403</v>
      </c>
      <c r="J190">
        <f>projkotlin_spectralnorm[[#This Row],[runtime_end]]-projkotlin_spectralnorm[[#This Row],[runtime_start]]</f>
        <v>333880</v>
      </c>
      <c r="K190">
        <f>projkotlin_spectralnorm[[#This Row],[native_end]]-projkotlin_spectralnorm[[#This Row],[native_start]]</f>
        <v>11968</v>
      </c>
      <c r="L190">
        <f>projkotlin_spectralnorm[[#This Row],[pss_end]]-projkotlin_spectralnorm[[#This Row],[pss_start]]</f>
        <v>612</v>
      </c>
    </row>
    <row r="191" spans="1:12" x14ac:dyDescent="0.3">
      <c r="A191">
        <v>189</v>
      </c>
      <c r="B191">
        <v>3521</v>
      </c>
      <c r="C191">
        <v>9355</v>
      </c>
      <c r="D191">
        <v>1438992</v>
      </c>
      <c r="E191">
        <v>1756488</v>
      </c>
      <c r="F191">
        <v>6512760</v>
      </c>
      <c r="G191">
        <v>6524840</v>
      </c>
      <c r="H191">
        <v>9804</v>
      </c>
      <c r="I191">
        <v>10415</v>
      </c>
      <c r="J191">
        <f>projkotlin_spectralnorm[[#This Row],[runtime_end]]-projkotlin_spectralnorm[[#This Row],[runtime_start]]</f>
        <v>317496</v>
      </c>
      <c r="K191">
        <f>projkotlin_spectralnorm[[#This Row],[native_end]]-projkotlin_spectralnorm[[#This Row],[native_start]]</f>
        <v>12080</v>
      </c>
      <c r="L191">
        <f>projkotlin_spectralnorm[[#This Row],[pss_end]]-projkotlin_spectralnorm[[#This Row],[pss_start]]</f>
        <v>611</v>
      </c>
    </row>
    <row r="192" spans="1:12" x14ac:dyDescent="0.3">
      <c r="A192">
        <v>190</v>
      </c>
      <c r="B192">
        <v>3769</v>
      </c>
      <c r="C192">
        <v>9378</v>
      </c>
      <c r="D192">
        <v>1438856</v>
      </c>
      <c r="E192">
        <v>1772736</v>
      </c>
      <c r="F192">
        <v>6512776</v>
      </c>
      <c r="G192">
        <v>6524680</v>
      </c>
      <c r="H192">
        <v>9792</v>
      </c>
      <c r="I192">
        <v>10403</v>
      </c>
      <c r="J192">
        <f>projkotlin_spectralnorm[[#This Row],[runtime_end]]-projkotlin_spectralnorm[[#This Row],[runtime_start]]</f>
        <v>333880</v>
      </c>
      <c r="K192">
        <f>projkotlin_spectralnorm[[#This Row],[native_end]]-projkotlin_spectralnorm[[#This Row],[native_start]]</f>
        <v>11904</v>
      </c>
      <c r="L192">
        <f>projkotlin_spectralnorm[[#This Row],[pss_end]]-projkotlin_spectralnorm[[#This Row],[pss_start]]</f>
        <v>611</v>
      </c>
    </row>
    <row r="193" spans="1:12" x14ac:dyDescent="0.3">
      <c r="A193">
        <v>191</v>
      </c>
      <c r="B193">
        <v>3996</v>
      </c>
      <c r="C193">
        <v>9399</v>
      </c>
      <c r="D193">
        <v>1438992</v>
      </c>
      <c r="E193">
        <v>1756488</v>
      </c>
      <c r="F193">
        <v>6512648</v>
      </c>
      <c r="G193">
        <v>6524616</v>
      </c>
      <c r="H193">
        <v>9800</v>
      </c>
      <c r="I193">
        <v>10411</v>
      </c>
      <c r="J193">
        <f>projkotlin_spectralnorm[[#This Row],[runtime_end]]-projkotlin_spectralnorm[[#This Row],[runtime_start]]</f>
        <v>317496</v>
      </c>
      <c r="K193">
        <f>projkotlin_spectralnorm[[#This Row],[native_end]]-projkotlin_spectralnorm[[#This Row],[native_start]]</f>
        <v>11968</v>
      </c>
      <c r="L193">
        <f>projkotlin_spectralnorm[[#This Row],[pss_end]]-projkotlin_spectralnorm[[#This Row],[pss_start]]</f>
        <v>611</v>
      </c>
    </row>
    <row r="194" spans="1:12" x14ac:dyDescent="0.3">
      <c r="A194">
        <v>192</v>
      </c>
      <c r="B194">
        <v>4177</v>
      </c>
      <c r="C194">
        <v>9458</v>
      </c>
      <c r="D194">
        <v>1422472</v>
      </c>
      <c r="E194">
        <v>1756352</v>
      </c>
      <c r="F194">
        <v>6512376</v>
      </c>
      <c r="G194">
        <v>6524344</v>
      </c>
      <c r="H194">
        <v>9791</v>
      </c>
      <c r="I194">
        <v>10403</v>
      </c>
      <c r="J194">
        <f>projkotlin_spectralnorm[[#This Row],[runtime_end]]-projkotlin_spectralnorm[[#This Row],[runtime_start]]</f>
        <v>333880</v>
      </c>
      <c r="K194">
        <f>projkotlin_spectralnorm[[#This Row],[native_end]]-projkotlin_spectralnorm[[#This Row],[native_start]]</f>
        <v>11968</v>
      </c>
      <c r="L194">
        <f>projkotlin_spectralnorm[[#This Row],[pss_end]]-projkotlin_spectralnorm[[#This Row],[pss_start]]</f>
        <v>612</v>
      </c>
    </row>
    <row r="195" spans="1:12" x14ac:dyDescent="0.3">
      <c r="A195">
        <v>193</v>
      </c>
      <c r="B195">
        <v>4414</v>
      </c>
      <c r="C195">
        <v>9467</v>
      </c>
      <c r="D195">
        <v>1438992</v>
      </c>
      <c r="E195">
        <v>1756488</v>
      </c>
      <c r="F195">
        <v>6512648</v>
      </c>
      <c r="G195">
        <v>6524616</v>
      </c>
      <c r="H195">
        <v>9804</v>
      </c>
      <c r="I195">
        <v>10415</v>
      </c>
      <c r="J195">
        <f>projkotlin_spectralnorm[[#This Row],[runtime_end]]-projkotlin_spectralnorm[[#This Row],[runtime_start]]</f>
        <v>317496</v>
      </c>
      <c r="K195">
        <f>projkotlin_spectralnorm[[#This Row],[native_end]]-projkotlin_spectralnorm[[#This Row],[native_start]]</f>
        <v>11968</v>
      </c>
      <c r="L195">
        <f>projkotlin_spectralnorm[[#This Row],[pss_end]]-projkotlin_spectralnorm[[#This Row],[pss_start]]</f>
        <v>611</v>
      </c>
    </row>
    <row r="196" spans="1:12" x14ac:dyDescent="0.3">
      <c r="A196">
        <v>194</v>
      </c>
      <c r="B196">
        <v>4628</v>
      </c>
      <c r="C196">
        <v>9434</v>
      </c>
      <c r="D196">
        <v>1438856</v>
      </c>
      <c r="E196">
        <v>1772736</v>
      </c>
      <c r="F196">
        <v>6512488</v>
      </c>
      <c r="G196">
        <v>6524328</v>
      </c>
      <c r="H196">
        <v>9792</v>
      </c>
      <c r="I196">
        <v>10415</v>
      </c>
      <c r="J196">
        <f>projkotlin_spectralnorm[[#This Row],[runtime_end]]-projkotlin_spectralnorm[[#This Row],[runtime_start]]</f>
        <v>333880</v>
      </c>
      <c r="K196">
        <f>projkotlin_spectralnorm[[#This Row],[native_end]]-projkotlin_spectralnorm[[#This Row],[native_start]]</f>
        <v>11840</v>
      </c>
      <c r="L196">
        <f>projkotlin_spectralnorm[[#This Row],[pss_end]]-projkotlin_spectralnorm[[#This Row],[pss_start]]</f>
        <v>623</v>
      </c>
    </row>
    <row r="197" spans="1:12" x14ac:dyDescent="0.3">
      <c r="A197">
        <v>195</v>
      </c>
      <c r="B197">
        <v>4841</v>
      </c>
      <c r="C197">
        <v>9337</v>
      </c>
      <c r="D197">
        <v>1438368</v>
      </c>
      <c r="E197">
        <v>1755864</v>
      </c>
      <c r="F197">
        <v>6512648</v>
      </c>
      <c r="G197">
        <v>6524616</v>
      </c>
      <c r="H197">
        <v>9803</v>
      </c>
      <c r="I197">
        <v>10415</v>
      </c>
      <c r="J197">
        <f>projkotlin_spectralnorm[[#This Row],[runtime_end]]-projkotlin_spectralnorm[[#This Row],[runtime_start]]</f>
        <v>317496</v>
      </c>
      <c r="K197">
        <f>projkotlin_spectralnorm[[#This Row],[native_end]]-projkotlin_spectralnorm[[#This Row],[native_start]]</f>
        <v>11968</v>
      </c>
      <c r="L197">
        <f>projkotlin_spectralnorm[[#This Row],[pss_end]]-projkotlin_spectralnorm[[#This Row],[pss_start]]</f>
        <v>612</v>
      </c>
    </row>
    <row r="198" spans="1:12" x14ac:dyDescent="0.3">
      <c r="A198">
        <v>196</v>
      </c>
      <c r="B198">
        <v>5029</v>
      </c>
      <c r="C198">
        <v>9424</v>
      </c>
      <c r="D198">
        <v>1438232</v>
      </c>
      <c r="E198">
        <v>1755728</v>
      </c>
      <c r="F198">
        <v>6512488</v>
      </c>
      <c r="G198">
        <v>6524456</v>
      </c>
      <c r="H198">
        <v>9792</v>
      </c>
      <c r="I198">
        <v>10403</v>
      </c>
      <c r="J198">
        <f>projkotlin_spectralnorm[[#This Row],[runtime_end]]-projkotlin_spectralnorm[[#This Row],[runtime_start]]</f>
        <v>317496</v>
      </c>
      <c r="K198">
        <f>projkotlin_spectralnorm[[#This Row],[native_end]]-projkotlin_spectralnorm[[#This Row],[native_start]]</f>
        <v>11968</v>
      </c>
      <c r="L198">
        <f>projkotlin_spectralnorm[[#This Row],[pss_end]]-projkotlin_spectralnorm[[#This Row],[pss_start]]</f>
        <v>611</v>
      </c>
    </row>
    <row r="199" spans="1:12" x14ac:dyDescent="0.3">
      <c r="A199">
        <v>197</v>
      </c>
      <c r="B199">
        <v>5235</v>
      </c>
      <c r="C199">
        <v>9324</v>
      </c>
      <c r="D199">
        <v>1438368</v>
      </c>
      <c r="E199">
        <v>1755864</v>
      </c>
      <c r="F199">
        <v>6513632</v>
      </c>
      <c r="G199">
        <v>6525600</v>
      </c>
      <c r="H199">
        <v>9802</v>
      </c>
      <c r="I199">
        <v>10413</v>
      </c>
      <c r="J199">
        <f>projkotlin_spectralnorm[[#This Row],[runtime_end]]-projkotlin_spectralnorm[[#This Row],[runtime_start]]</f>
        <v>317496</v>
      </c>
      <c r="K199">
        <f>projkotlin_spectralnorm[[#This Row],[native_end]]-projkotlin_spectralnorm[[#This Row],[native_start]]</f>
        <v>11968</v>
      </c>
      <c r="L199">
        <f>projkotlin_spectralnorm[[#This Row],[pss_end]]-projkotlin_spectralnorm[[#This Row],[pss_start]]</f>
        <v>611</v>
      </c>
    </row>
    <row r="200" spans="1:12" x14ac:dyDescent="0.3">
      <c r="A200">
        <v>198</v>
      </c>
      <c r="B200">
        <v>5451</v>
      </c>
      <c r="C200">
        <v>9384</v>
      </c>
      <c r="D200">
        <v>1438232</v>
      </c>
      <c r="E200">
        <v>1755728</v>
      </c>
      <c r="F200">
        <v>6512488</v>
      </c>
      <c r="G200">
        <v>6524456</v>
      </c>
      <c r="H200">
        <v>9792</v>
      </c>
      <c r="I200">
        <v>10403</v>
      </c>
      <c r="J200">
        <f>projkotlin_spectralnorm[[#This Row],[runtime_end]]-projkotlin_spectralnorm[[#This Row],[runtime_start]]</f>
        <v>317496</v>
      </c>
      <c r="K200">
        <f>projkotlin_spectralnorm[[#This Row],[native_end]]-projkotlin_spectralnorm[[#This Row],[native_start]]</f>
        <v>11968</v>
      </c>
      <c r="L200">
        <f>projkotlin_spectralnorm[[#This Row],[pss_end]]-projkotlin_spectralnorm[[#This Row],[pss_start]]</f>
        <v>611</v>
      </c>
    </row>
    <row r="201" spans="1:12" x14ac:dyDescent="0.3">
      <c r="A201">
        <v>199</v>
      </c>
      <c r="B201">
        <v>5647</v>
      </c>
      <c r="C201">
        <v>9371</v>
      </c>
      <c r="D201">
        <v>1438664</v>
      </c>
      <c r="E201">
        <v>1772544</v>
      </c>
      <c r="F201">
        <v>6511504</v>
      </c>
      <c r="G201">
        <v>6523088</v>
      </c>
      <c r="H201">
        <v>9755</v>
      </c>
      <c r="I201">
        <v>10402</v>
      </c>
      <c r="J201">
        <f>projkotlin_spectralnorm[[#This Row],[runtime_end]]-projkotlin_spectralnorm[[#This Row],[runtime_start]]</f>
        <v>333880</v>
      </c>
      <c r="K201">
        <f>projkotlin_spectralnorm[[#This Row],[native_end]]-projkotlin_spectralnorm[[#This Row],[native_start]]</f>
        <v>11584</v>
      </c>
      <c r="L201">
        <f>projkotlin_spectralnorm[[#This Row],[pss_end]]-projkotlin_spectralnorm[[#This Row],[pss_start]]</f>
        <v>647</v>
      </c>
    </row>
    <row r="202" spans="1:12" x14ac:dyDescent="0.3">
      <c r="A202">
        <v>200</v>
      </c>
      <c r="B202">
        <v>5854</v>
      </c>
      <c r="C202">
        <v>9286</v>
      </c>
      <c r="D202">
        <v>1438888</v>
      </c>
      <c r="E202">
        <v>1740000</v>
      </c>
      <c r="F202">
        <v>6510184</v>
      </c>
      <c r="G202">
        <v>6521640</v>
      </c>
      <c r="H202">
        <v>9721</v>
      </c>
      <c r="I202">
        <v>10382</v>
      </c>
      <c r="J202">
        <f>projkotlin_spectralnorm[[#This Row],[runtime_end]]-projkotlin_spectralnorm[[#This Row],[runtime_start]]</f>
        <v>301112</v>
      </c>
      <c r="K202">
        <f>projkotlin_spectralnorm[[#This Row],[native_end]]-projkotlin_spectralnorm[[#This Row],[native_start]]</f>
        <v>11456</v>
      </c>
      <c r="L202">
        <f>projkotlin_spectralnorm[[#This Row],[pss_end]]-projkotlin_spectralnorm[[#This Row],[pss_start]]</f>
        <v>661</v>
      </c>
    </row>
    <row r="203" spans="1:12" x14ac:dyDescent="0.3">
      <c r="A203">
        <v>201</v>
      </c>
      <c r="B203">
        <v>6038</v>
      </c>
      <c r="C203">
        <v>9459</v>
      </c>
      <c r="D203">
        <v>1422720</v>
      </c>
      <c r="E203">
        <v>1756600</v>
      </c>
      <c r="F203">
        <v>6522168</v>
      </c>
      <c r="G203">
        <v>6524944</v>
      </c>
      <c r="H203">
        <v>9738</v>
      </c>
      <c r="I203">
        <v>10390</v>
      </c>
      <c r="J203">
        <f>projkotlin_spectralnorm[[#This Row],[runtime_end]]-projkotlin_spectralnorm[[#This Row],[runtime_start]]</f>
        <v>333880</v>
      </c>
      <c r="K203">
        <f>projkotlin_spectralnorm[[#This Row],[native_end]]-projkotlin_spectralnorm[[#This Row],[native_start]]</f>
        <v>2776</v>
      </c>
      <c r="L203">
        <f>projkotlin_spectralnorm[[#This Row],[pss_end]]-projkotlin_spectralnorm[[#This Row],[pss_start]]</f>
        <v>652</v>
      </c>
    </row>
    <row r="204" spans="1:12" x14ac:dyDescent="0.3">
      <c r="C204">
        <f>AVERAGE(projkotlin_spectralnorm[elapsed_times])</f>
        <v>9410.5297029702979</v>
      </c>
      <c r="D204">
        <f>AVERAGE(projkotlin_spectralnorm[runtime_start])</f>
        <v>1429760</v>
      </c>
      <c r="E204">
        <f>AVERAGE(projkotlin_spectralnorm[runtime_end])</f>
        <v>1759665.6633663366</v>
      </c>
      <c r="F204">
        <f>AVERAGE(projkotlin_spectralnorm[native_start])</f>
        <v>6512405.3069306929</v>
      </c>
      <c r="G204">
        <f>AVERAGE(projkotlin_spectralnorm[native_end])</f>
        <v>6524234.0594059406</v>
      </c>
      <c r="H204">
        <f>AVERAGE(projkotlin_spectralnorm[pss_start])</f>
        <v>10406.168316831683</v>
      </c>
      <c r="I204">
        <f>AVERAGE(projkotlin_spectralnorm[pss_end])</f>
        <v>11084.594059405941</v>
      </c>
      <c r="J204">
        <f>AVERAGE(projkotlin_spectralnorm[runtime])</f>
        <v>329905.66336633661</v>
      </c>
      <c r="K204">
        <f>AVERAGE(projkotlin_spectralnorm[native])</f>
        <v>11828.752475247526</v>
      </c>
      <c r="L204">
        <f>AVERAGE(projkotlin_spectralnorm[pss])</f>
        <v>678.42574257425747</v>
      </c>
    </row>
    <row r="205" spans="1:12" x14ac:dyDescent="0.3">
      <c r="C205">
        <f>_xlfn.STDEV.S(projkotlin_spectralnorm[elapsed_times])</f>
        <v>67.138689225781832</v>
      </c>
      <c r="D205">
        <f>_xlfn.STDEV.S(projkotlin_spectralnorm[runtime_start])</f>
        <v>8463.7553219155452</v>
      </c>
      <c r="E205">
        <f>_xlfn.STDEV.S(projkotlin_spectralnorm[runtime_end])</f>
        <v>8499.2449465957434</v>
      </c>
      <c r="F205">
        <f>_xlfn.STDEV.S(projkotlin_spectralnorm[native_start])</f>
        <v>1225.689739763161</v>
      </c>
      <c r="G205">
        <f>_xlfn.STDEV.S(projkotlin_spectralnorm[native_end])</f>
        <v>1110.4420331071703</v>
      </c>
      <c r="H205">
        <f>_xlfn.STDEV.S(projkotlin_spectralnorm[pss_start])</f>
        <v>584.90965529885852</v>
      </c>
      <c r="I205">
        <f>_xlfn.STDEV.S(projkotlin_spectralnorm[pss_end])</f>
        <v>626.69359280913091</v>
      </c>
      <c r="J205">
        <f>_xlfn.STDEV.S(projkotlin_spectralnorm[runtime])</f>
        <v>12398.973210799883</v>
      </c>
      <c r="K205">
        <f>_xlfn.STDEV.S(projkotlin_spectralnorm[native])</f>
        <v>1304.9499592467635</v>
      </c>
      <c r="L205">
        <f>_xlfn.STDEV.S(projkotlin_spectralnorm[pss])</f>
        <v>51.104292258642886</v>
      </c>
    </row>
    <row r="206" spans="1:12" x14ac:dyDescent="0.3">
      <c r="C206">
        <f>C205*100/C204</f>
        <v>0.71344219023707534</v>
      </c>
      <c r="D206">
        <f t="shared" ref="D206:L206" si="0">D205*100/D204</f>
        <v>0.59197035320022562</v>
      </c>
      <c r="E206">
        <f t="shared" si="0"/>
        <v>0.48300339794868891</v>
      </c>
      <c r="F206">
        <f t="shared" si="0"/>
        <v>1.8820845478685826E-2</v>
      </c>
      <c r="G206">
        <f t="shared" si="0"/>
        <v>1.7020266639671735E-2</v>
      </c>
      <c r="H206">
        <f t="shared" si="0"/>
        <v>5.6207975643905712</v>
      </c>
      <c r="I206">
        <f t="shared" si="0"/>
        <v>5.6537351701873462</v>
      </c>
      <c r="J206">
        <f t="shared" si="0"/>
        <v>3.7583390003922763</v>
      </c>
      <c r="K206">
        <f t="shared" si="0"/>
        <v>11.032016791098306</v>
      </c>
      <c r="L206">
        <f t="shared" si="0"/>
        <v>7.5327761096932786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95EF4-F17A-4830-B132-864404A678FB}">
  <dimension ref="A1"/>
  <sheetViews>
    <sheetView workbookViewId="0">
      <selection activeCell="B2" sqref="B2:F9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7 2 C 0 U E 9 2 o I m m A A A A + A A A A B I A H A B D b 2 5 m a W c v U G F j a 2 F n Z S 5 4 b W w g o h g A K K A U A A A A A A A A A A A A A A A A A A A A A A A A A A A A h Y 8 x D o I w G E a v Q r r T l g p q y E 8 Z W C W a m B j X B i o 0 Q j G 0 W O 7 m 4 J G 8 g i S K u j l + L 2 9 4 3 + N 2 h 3 R s G + 8 q e 6 M 6 n a A A U + R J X X S l 0 l W C B n v y 1 y j l s B P F W V T S m 2 R t 4 t G U C a q t v c S E O O e w W + C u r w i j N C D H f L M v a t k K 9 J H V f 9 l X 2 l i h C 4 k 4 H F 4 x n O E V w 1 E U L X E Y B k B m D L n S X 4 V N x Z g C + Y G Q D Y 0 d e s m l 8 b M t k H k C e b / g T 1 B L A w Q U A A I A C A D v Y L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2 C 0 U M y A p k D g A Q A A 2 R I A A B M A H A B G b 3 J t d W x h c y 9 T Z W N 0 a W 9 u M S 5 t I K I Y A C i g F A A A A A A A A A A A A A A A A A A A A A A A A A A A A O 2 W T W v b Q B C G 7 w b / h 0 W 5 2 C A b H N p C W 3 Q o T k v b Q z + w c 4 p C G E k T Z 5 3 V r N g Z i b o m / z 2 r O s U J l s 4 V d H W Q R j M 7 s + + M H h Y x 5 q I t q d X h u X g / H o 1 H f A c O C 3 U W V c 5 u 7 6 0 Y T b N M E 7 i d O E S O V K I M y n i k / P X d 6 Q 2 S 9 y y 5 m V / Y v C 6 R Z P J J G 5 w v L Y l / 4 U m 0 f J d e M j p O t z X Q L P 3 q 7 + k l a a A C O R V k z a m 3 n d X F z A B t Z r k t K 3 C a L a U O u T b C q l m k 3 W r m O T f R N L 6 6 Q K N L L e i S K I 5 i t b S m L o m T t 7 H 6 S L k t N G 2 S x f n r 8 1 j 9 r K 3 g S n Y G k 6 M 5 / 2 Y J r 6 f x o a m z y O d A h r + h s K z 8 v q V t t D f b z t e Q + e U / W p / g Z 4 T C 9 z U 5 T C F W V 0 / + D 8 a s c j D g O B F X P y + 8 1 p V V O Z S Z 9 r W P 9 d Y O i G + t K w + 6 1 7 s K e d I r I 9 7 v I 9 / j F 5 I 3 r + b t 2 o d Y 7 a N K F 6 d O N F A x F j e i S / / l T s K u p j Z y w w J O + s N I H a U J R D e 9 q U / R z s y K u S + t D Z 3 k P E z H I 0 3 d I + w l 9 h a I 7 u v 8 b g C 4 / p U S W A 2 s 9 r D q t x g E q F 5 H o D R Q 2 k l p 2 Y J l M m d l A K g e x Q R e A 6 8 v e d 1 C A x 4 Q c f p X g R 6 I 0 v 8 u 0 j + F t l t R I D e Q 2 3 n S U m a L 3 Q A O 2 T 8 6 A q W B 0 k 5 K u c J c H B j y U x 0 A r M / l B G b / c 2 Y f A V B L A Q I t A B Q A A g A I A O 9 g t F B P d q C J p g A A A P g A A A A S A A A A A A A A A A A A A A A A A A A A A A B D b 2 5 m a W c v U G F j a 2 F n Z S 5 4 b W x Q S w E C L Q A U A A I A C A D v Y L R Q D 8 r p q 6 Q A A A D p A A A A E w A A A A A A A A A A A A A A A A D y A A A A W 0 N v b n R l b n R f V H l w Z X N d L n h t b F B L A Q I t A B Q A A g A I A O 9 g t F D M g K Z A 4 A E A A N k S A A A T A A A A A A A A A A A A A A A A A O M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9 Y A A A A A A A A D V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a 2 9 0 b G l u L W J p b m F y e X R y Z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a m t v d G x p b l 9 i a W 5 h c n l 0 c m V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B U M T Y 6 N D k 6 M z I u N j U 4 N D U 5 M F o i I C 8 + P E V u d H J 5 I F R 5 c G U 9 I k Z p b G x D b 2 x 1 b W 5 U e X B l c y I g V m F s d W U 9 I n N B d 0 1 E Q X d N R E F 3 T U Q i I C 8 + P E V u d H J 5 I F R 5 c G U 9 I k Z p b G x D b 2 x 1 b W 5 O Y W 1 l c y I g V m F s d W U 9 I n N b J n F 1 b 3 Q 7 Q 2 9 s d W 1 u M S Z x d W 9 0 O y w m c X V v d D t w a W Q m c X V v d D s s J n F 1 b 3 Q 7 Z W x h c H N l Z F 9 0 a W 1 l c y Z x d W 9 0 O y w m c X V v d D t y d W 5 0 a W 1 l X 3 N 0 Y X J 0 J n F 1 b 3 Q 7 L C Z x d W 9 0 O 3 J 1 b n R p b W V f Z W 5 k J n F 1 b 3 Q 7 L C Z x d W 9 0 O 2 5 h d G l 2 Z V 9 z d G F y d C Z x d W 9 0 O y w m c X V v d D t u Y X R p d m V f Z W 5 k J n F 1 b 3 Q 7 L C Z x d W 9 0 O 3 B z c 1 9 z d G F y d C Z x d W 9 0 O y w m c X V v d D t w c 3 N f Z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a m t v d G x p b i 1 i a W 5 h c n l 0 c m V l c y 9 U a X B v I G N h b W J p Y W R v L n s s M H 0 m c X V v d D s s J n F 1 b 3 Q 7 U 2 V j d G l v b j E v c H J v a m t v d G x p b i 1 i a W 5 h c n l 0 c m V l c y 9 U a X B v I G N h b W J p Y W R v L n t w a W Q s M X 0 m c X V v d D s s J n F 1 b 3 Q 7 U 2 V j d G l v b j E v c H J v a m t v d G x p b i 1 i a W 5 h c n l 0 c m V l c y 9 U a X B v I G N h b W J p Y W R v L n t l b G F w c 2 V k X 3 R p b W V z L D J 9 J n F 1 b 3 Q 7 L C Z x d W 9 0 O 1 N l Y 3 R p b 2 4 x L 3 B y b 2 p r b 3 R s a W 4 t Y m l u Y X J 5 d H J l Z X M v V G l w b y B j Y W 1 i a W F k b y 5 7 c n V u d G l t Z V 9 z d G F y d C w z f S Z x d W 9 0 O y w m c X V v d D t T Z W N 0 a W 9 u M S 9 w c m 9 q a 2 9 0 b G l u L W J p b m F y e X R y Z W V z L 1 R p c G 8 g Y 2 F t Y m l h Z G 8 u e 3 J 1 b n R p b W V f Z W 5 k L D R 9 J n F 1 b 3 Q 7 L C Z x d W 9 0 O 1 N l Y 3 R p b 2 4 x L 3 B y b 2 p r b 3 R s a W 4 t Y m l u Y X J 5 d H J l Z X M v V G l w b y B j Y W 1 i a W F k b y 5 7 b m F 0 a X Z l X 3 N 0 Y X J 0 L D V 9 J n F 1 b 3 Q 7 L C Z x d W 9 0 O 1 N l Y 3 R p b 2 4 x L 3 B y b 2 p r b 3 R s a W 4 t Y m l u Y X J 5 d H J l Z X M v V G l w b y B j Y W 1 i a W F k b y 5 7 b m F 0 a X Z l X 2 V u Z C w 2 f S Z x d W 9 0 O y w m c X V v d D t T Z W N 0 a W 9 u M S 9 w c m 9 q a 2 9 0 b G l u L W J p b m F y e X R y Z W V z L 1 R p c G 8 g Y 2 F t Y m l h Z G 8 u e 3 B z c 1 9 z d G F y d C w 3 f S Z x d W 9 0 O y w m c X V v d D t T Z W N 0 a W 9 u M S 9 w c m 9 q a 2 9 0 b G l u L W J p b m F y e X R y Z W V z L 1 R p c G 8 g Y 2 F t Y m l h Z G 8 u e 3 B z c 1 9 l b m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H J v a m t v d G x p b i 1 i a W 5 h c n l 0 c m V l c y 9 U a X B v I G N h b W J p Y W R v L n s s M H 0 m c X V v d D s s J n F 1 b 3 Q 7 U 2 V j d G l v b j E v c H J v a m t v d G x p b i 1 i a W 5 h c n l 0 c m V l c y 9 U a X B v I G N h b W J p Y W R v L n t w a W Q s M X 0 m c X V v d D s s J n F 1 b 3 Q 7 U 2 V j d G l v b j E v c H J v a m t v d G x p b i 1 i a W 5 h c n l 0 c m V l c y 9 U a X B v I G N h b W J p Y W R v L n t l b G F w c 2 V k X 3 R p b W V z L D J 9 J n F 1 b 3 Q 7 L C Z x d W 9 0 O 1 N l Y 3 R p b 2 4 x L 3 B y b 2 p r b 3 R s a W 4 t Y m l u Y X J 5 d H J l Z X M v V G l w b y B j Y W 1 i a W F k b y 5 7 c n V u d G l t Z V 9 z d G F y d C w z f S Z x d W 9 0 O y w m c X V v d D t T Z W N 0 a W 9 u M S 9 w c m 9 q a 2 9 0 b G l u L W J p b m F y e X R y Z W V z L 1 R p c G 8 g Y 2 F t Y m l h Z G 8 u e 3 J 1 b n R p b W V f Z W 5 k L D R 9 J n F 1 b 3 Q 7 L C Z x d W 9 0 O 1 N l Y 3 R p b 2 4 x L 3 B y b 2 p r b 3 R s a W 4 t Y m l u Y X J 5 d H J l Z X M v V G l w b y B j Y W 1 i a W F k b y 5 7 b m F 0 a X Z l X 3 N 0 Y X J 0 L D V 9 J n F 1 b 3 Q 7 L C Z x d W 9 0 O 1 N l Y 3 R p b 2 4 x L 3 B y b 2 p r b 3 R s a W 4 t Y m l u Y X J 5 d H J l Z X M v V G l w b y B j Y W 1 i a W F k b y 5 7 b m F 0 a X Z l X 2 V u Z C w 2 f S Z x d W 9 0 O y w m c X V v d D t T Z W N 0 a W 9 u M S 9 w c m 9 q a 2 9 0 b G l u L W J p b m F y e X R y Z W V z L 1 R p c G 8 g Y 2 F t Y m l h Z G 8 u e 3 B z c 1 9 z d G F y d C w 3 f S Z x d W 9 0 O y w m c X V v d D t T Z W N 0 a W 9 u M S 9 w c m 9 q a 2 9 0 b G l u L W J p b m F y e X R y Z W V z L 1 R p c G 8 g Y 2 F t Y m l h Z G 8 u e 3 B z c 1 9 l b m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p r b 3 R s a W 4 t Y m l u Y X J 5 d H J l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t v d G x p b i 1 i a W 5 h c n l 0 c m V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a 2 9 0 b G l u L W J p b m F y e X R y Z W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r b 3 R s a W 4 t Z m F u b m t 1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q a 2 9 0 b G l u X 2 Z h b m 5 r d W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F Q x N j o 1 M T o x N i 4 4 N T U 0 N T Q 1 W i I g L z 4 8 R W 5 0 c n k g V H l w Z T 0 i R m l s b E N v b H V t b l R 5 c G V z I i B W Y W x 1 Z T 0 i c 0 F 3 T U R B d 0 1 E Q X d N R C I g L z 4 8 R W 5 0 c n k g V H l w Z T 0 i R m l s b E N v b H V t b k 5 h b W V z I i B W Y W x 1 Z T 0 i c 1 s m c X V v d D t D b 2 x 1 b W 4 x J n F 1 b 3 Q 7 L C Z x d W 9 0 O 3 B p Z C Z x d W 9 0 O y w m c X V v d D t l b G F w c 2 V k X 3 R p b W V z J n F 1 b 3 Q 7 L C Z x d W 9 0 O 3 J 1 b n R p b W V f c 3 R h c n Q m c X V v d D s s J n F 1 b 3 Q 7 c n V u d G l t Z V 9 l b m Q m c X V v d D s s J n F 1 b 3 Q 7 b m F 0 a X Z l X 3 N 0 Y X J 0 J n F 1 b 3 Q 7 L C Z x d W 9 0 O 2 5 h d G l 2 Z V 9 l b m Q m c X V v d D s s J n F 1 b 3 Q 7 c H N z X 3 N 0 Y X J 0 J n F 1 b 3 Q 7 L C Z x d W 9 0 O 3 B z c 1 9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a 2 9 0 b G l u L W Z h b m 5 r d W N o L 1 R p c G 8 g Y 2 F t Y m l h Z G 8 u e y w w f S Z x d W 9 0 O y w m c X V v d D t T Z W N 0 a W 9 u M S 9 w c m 9 q a 2 9 0 b G l u L W Z h b m 5 r d W N o L 1 R p c G 8 g Y 2 F t Y m l h Z G 8 u e 3 B p Z C w x f S Z x d W 9 0 O y w m c X V v d D t T Z W N 0 a W 9 u M S 9 w c m 9 q a 2 9 0 b G l u L W Z h b m 5 r d W N o L 1 R p c G 8 g Y 2 F t Y m l h Z G 8 u e 2 V s Y X B z Z W R f d G l t Z X M s M n 0 m c X V v d D s s J n F 1 b 3 Q 7 U 2 V j d G l v b j E v c H J v a m t v d G x p b i 1 m Y W 5 u a 3 V j a C 9 U a X B v I G N h b W J p Y W R v L n t y d W 5 0 a W 1 l X 3 N 0 Y X J 0 L D N 9 J n F 1 b 3 Q 7 L C Z x d W 9 0 O 1 N l Y 3 R p b 2 4 x L 3 B y b 2 p r b 3 R s a W 4 t Z m F u b m t 1 Y 2 g v V G l w b y B j Y W 1 i a W F k b y 5 7 c n V u d G l t Z V 9 l b m Q s N H 0 m c X V v d D s s J n F 1 b 3 Q 7 U 2 V j d G l v b j E v c H J v a m t v d G x p b i 1 m Y W 5 u a 3 V j a C 9 U a X B v I G N h b W J p Y W R v L n t u Y X R p d m V f c 3 R h c n Q s N X 0 m c X V v d D s s J n F 1 b 3 Q 7 U 2 V j d G l v b j E v c H J v a m t v d G x p b i 1 m Y W 5 u a 3 V j a C 9 U a X B v I G N h b W J p Y W R v L n t u Y X R p d m V f Z W 5 k L D Z 9 J n F 1 b 3 Q 7 L C Z x d W 9 0 O 1 N l Y 3 R p b 2 4 x L 3 B y b 2 p r b 3 R s a W 4 t Z m F u b m t 1 Y 2 g v V G l w b y B j Y W 1 i a W F k b y 5 7 c H N z X 3 N 0 Y X J 0 L D d 9 J n F 1 b 3 Q 7 L C Z x d W 9 0 O 1 N l Y 3 R p b 2 4 x L 3 B y b 2 p r b 3 R s a W 4 t Z m F u b m t 1 Y 2 g v V G l w b y B j Y W 1 i a W F k b y 5 7 c H N z X 2 V u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w c m 9 q a 2 9 0 b G l u L W Z h b m 5 r d W N o L 1 R p c G 8 g Y 2 F t Y m l h Z G 8 u e y w w f S Z x d W 9 0 O y w m c X V v d D t T Z W N 0 a W 9 u M S 9 w c m 9 q a 2 9 0 b G l u L W Z h b m 5 r d W N o L 1 R p c G 8 g Y 2 F t Y m l h Z G 8 u e 3 B p Z C w x f S Z x d W 9 0 O y w m c X V v d D t T Z W N 0 a W 9 u M S 9 w c m 9 q a 2 9 0 b G l u L W Z h b m 5 r d W N o L 1 R p c G 8 g Y 2 F t Y m l h Z G 8 u e 2 V s Y X B z Z W R f d G l t Z X M s M n 0 m c X V v d D s s J n F 1 b 3 Q 7 U 2 V j d G l v b j E v c H J v a m t v d G x p b i 1 m Y W 5 u a 3 V j a C 9 U a X B v I G N h b W J p Y W R v L n t y d W 5 0 a W 1 l X 3 N 0 Y X J 0 L D N 9 J n F 1 b 3 Q 7 L C Z x d W 9 0 O 1 N l Y 3 R p b 2 4 x L 3 B y b 2 p r b 3 R s a W 4 t Z m F u b m t 1 Y 2 g v V G l w b y B j Y W 1 i a W F k b y 5 7 c n V u d G l t Z V 9 l b m Q s N H 0 m c X V v d D s s J n F 1 b 3 Q 7 U 2 V j d G l v b j E v c H J v a m t v d G x p b i 1 m Y W 5 u a 3 V j a C 9 U a X B v I G N h b W J p Y W R v L n t u Y X R p d m V f c 3 R h c n Q s N X 0 m c X V v d D s s J n F 1 b 3 Q 7 U 2 V j d G l v b j E v c H J v a m t v d G x p b i 1 m Y W 5 u a 3 V j a C 9 U a X B v I G N h b W J p Y W R v L n t u Y X R p d m V f Z W 5 k L D Z 9 J n F 1 b 3 Q 7 L C Z x d W 9 0 O 1 N l Y 3 R p b 2 4 x L 3 B y b 2 p r b 3 R s a W 4 t Z m F u b m t 1 Y 2 g v V G l w b y B j Y W 1 i a W F k b y 5 7 c H N z X 3 N 0 Y X J 0 L D d 9 J n F 1 b 3 Q 7 L C Z x d W 9 0 O 1 N l Y 3 R p b 2 4 x L 3 B y b 2 p r b 3 R s a W 4 t Z m F u b m t 1 Y 2 g v V G l w b y B j Y W 1 i a W F k b y 5 7 c H N z X 2 V u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a m t v d G x p b i 1 m Y W 5 u a 3 V j a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a 2 9 0 b G l u L W Z h b m 5 r d W N o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r b 3 R s a W 4 t Z m F u b m t 1 Y 2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t v d G x p b i 1 m Y X N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p r b 3 R s a W 5 f Z m F z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w V D E 2 O j U y O j M 5 L j k z M D k 3 N T h a I i A v P j x F b n R y e S B U e X B l P S J G a W x s Q 2 9 s d W 1 u V H l w Z X M i I F Z h b H V l P S J z Q X d N R E F 3 T U R B d 0 1 E I i A v P j x F b n R y e S B U e X B l P S J G a W x s Q 2 9 s d W 1 u T m F t Z X M i I F Z h b H V l P S J z W y Z x d W 9 0 O 0 N v b H V t b j E m c X V v d D s s J n F 1 b 3 Q 7 c G l k J n F 1 b 3 Q 7 L C Z x d W 9 0 O 2 V s Y X B z Z W R f d G l t Z X M m c X V v d D s s J n F 1 b 3 Q 7 c n V u d G l t Z V 9 z d G F y d C Z x d W 9 0 O y w m c X V v d D t y d W 5 0 a W 1 l X 2 V u Z C Z x d W 9 0 O y w m c X V v d D t u Y X R p d m V f c 3 R h c n Q m c X V v d D s s J n F 1 b 3 Q 7 b m F 0 a X Z l X 2 V u Z C Z x d W 9 0 O y w m c X V v d D t w c 3 N f c 3 R h c n Q m c X V v d D s s J n F 1 b 3 Q 7 c H N z X 2 V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p r b 3 R s a W 4 t Z m F z d G E v V G l w b y B j Y W 1 i a W F k b y 5 7 L D B 9 J n F 1 b 3 Q 7 L C Z x d W 9 0 O 1 N l Y 3 R p b 2 4 x L 3 B y b 2 p r b 3 R s a W 4 t Z m F z d G E v V G l w b y B j Y W 1 i a W F k b y 5 7 c G l k L D F 9 J n F 1 b 3 Q 7 L C Z x d W 9 0 O 1 N l Y 3 R p b 2 4 x L 3 B y b 2 p r b 3 R s a W 4 t Z m F z d G E v V G l w b y B j Y W 1 i a W F k b y 5 7 Z W x h c H N l Z F 9 0 a W 1 l c y w y f S Z x d W 9 0 O y w m c X V v d D t T Z W N 0 a W 9 u M S 9 w c m 9 q a 2 9 0 b G l u L W Z h c 3 R h L 1 R p c G 8 g Y 2 F t Y m l h Z G 8 u e 3 J 1 b n R p b W V f c 3 R h c n Q s M 3 0 m c X V v d D s s J n F 1 b 3 Q 7 U 2 V j d G l v b j E v c H J v a m t v d G x p b i 1 m Y X N 0 Y S 9 U a X B v I G N h b W J p Y W R v L n t y d W 5 0 a W 1 l X 2 V u Z C w 0 f S Z x d W 9 0 O y w m c X V v d D t T Z W N 0 a W 9 u M S 9 w c m 9 q a 2 9 0 b G l u L W Z h c 3 R h L 1 R p c G 8 g Y 2 F t Y m l h Z G 8 u e 2 5 h d G l 2 Z V 9 z d G F y d C w 1 f S Z x d W 9 0 O y w m c X V v d D t T Z W N 0 a W 9 u M S 9 w c m 9 q a 2 9 0 b G l u L W Z h c 3 R h L 1 R p c G 8 g Y 2 F t Y m l h Z G 8 u e 2 5 h d G l 2 Z V 9 l b m Q s N n 0 m c X V v d D s s J n F 1 b 3 Q 7 U 2 V j d G l v b j E v c H J v a m t v d G x p b i 1 m Y X N 0 Y S 9 U a X B v I G N h b W J p Y W R v L n t w c 3 N f c 3 R h c n Q s N 3 0 m c X V v d D s s J n F 1 b 3 Q 7 U 2 V j d G l v b j E v c H J v a m t v d G x p b i 1 m Y X N 0 Y S 9 U a X B v I G N h b W J p Y W R v L n t w c 3 N f Z W 5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y b 2 p r b 3 R s a W 4 t Z m F z d G E v V G l w b y B j Y W 1 i a W F k b y 5 7 L D B 9 J n F 1 b 3 Q 7 L C Z x d W 9 0 O 1 N l Y 3 R p b 2 4 x L 3 B y b 2 p r b 3 R s a W 4 t Z m F z d G E v V G l w b y B j Y W 1 i a W F k b y 5 7 c G l k L D F 9 J n F 1 b 3 Q 7 L C Z x d W 9 0 O 1 N l Y 3 R p b 2 4 x L 3 B y b 2 p r b 3 R s a W 4 t Z m F z d G E v V G l w b y B j Y W 1 i a W F k b y 5 7 Z W x h c H N l Z F 9 0 a W 1 l c y w y f S Z x d W 9 0 O y w m c X V v d D t T Z W N 0 a W 9 u M S 9 w c m 9 q a 2 9 0 b G l u L W Z h c 3 R h L 1 R p c G 8 g Y 2 F t Y m l h Z G 8 u e 3 J 1 b n R p b W V f c 3 R h c n Q s M 3 0 m c X V v d D s s J n F 1 b 3 Q 7 U 2 V j d G l v b j E v c H J v a m t v d G x p b i 1 m Y X N 0 Y S 9 U a X B v I G N h b W J p Y W R v L n t y d W 5 0 a W 1 l X 2 V u Z C w 0 f S Z x d W 9 0 O y w m c X V v d D t T Z W N 0 a W 9 u M S 9 w c m 9 q a 2 9 0 b G l u L W Z h c 3 R h L 1 R p c G 8 g Y 2 F t Y m l h Z G 8 u e 2 5 h d G l 2 Z V 9 z d G F y d C w 1 f S Z x d W 9 0 O y w m c X V v d D t T Z W N 0 a W 9 u M S 9 w c m 9 q a 2 9 0 b G l u L W Z h c 3 R h L 1 R p c G 8 g Y 2 F t Y m l h Z G 8 u e 2 5 h d G l 2 Z V 9 l b m Q s N n 0 m c X V v d D s s J n F 1 b 3 Q 7 U 2 V j d G l v b j E v c H J v a m t v d G x p b i 1 m Y X N 0 Y S 9 U a X B v I G N h b W J p Y W R v L n t w c 3 N f c 3 R h c n Q s N 3 0 m c X V v d D s s J n F 1 b 3 Q 7 U 2 V j d G l v b j E v c H J v a m t v d G x p b i 1 m Y X N 0 Y S 9 U a X B v I G N h b W J p Y W R v L n t w c 3 N f Z W 5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q a 2 9 0 b G l u L W Z h c 3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r b 3 R s a W 4 t Z m F z d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t v d G x p b i 1 m Y X N 0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a 2 9 0 b G l u L W 1 h b m R l b G J y b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q a 2 9 0 b G l u X 2 1 h b m R l b G J y b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B U M T c 6 M D Q 6 M D U u M j M 4 N D g x N 1 o i I C 8 + P E V u d H J 5 I F R 5 c G U 9 I k Z p b G x D b 2 x 1 b W 5 U e X B l c y I g V m F s d W U 9 I n N B d 0 1 E Q X d N R E F 3 T U Q i I C 8 + P E V u d H J 5 I F R 5 c G U 9 I k Z p b G x D b 2 x 1 b W 5 O Y W 1 l c y I g V m F s d W U 9 I n N b J n F 1 b 3 Q 7 Q 2 9 s d W 1 u M S Z x d W 9 0 O y w m c X V v d D t w a W Q m c X V v d D s s J n F 1 b 3 Q 7 Z W x h c H N l Z F 9 0 a W 1 l c y Z x d W 9 0 O y w m c X V v d D t y d W 5 0 a W 1 l X 3 N 0 Y X J 0 J n F 1 b 3 Q 7 L C Z x d W 9 0 O 3 J 1 b n R p b W V f Z W 5 k J n F 1 b 3 Q 7 L C Z x d W 9 0 O 2 5 h d G l 2 Z V 9 z d G F y d C Z x d W 9 0 O y w m c X V v d D t u Y X R p d m V f Z W 5 k J n F 1 b 3 Q 7 L C Z x d W 9 0 O 3 B z c 1 9 z d G F y d C Z x d W 9 0 O y w m c X V v d D t w c 3 N f Z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a m t v d G x p b i 1 t Y W 5 k Z W x i c m 9 0 L 1 R p c G 8 g Y 2 F t Y m l h Z G 8 u e y w w f S Z x d W 9 0 O y w m c X V v d D t T Z W N 0 a W 9 u M S 9 w c m 9 q a 2 9 0 b G l u L W 1 h b m R l b G J y b 3 Q v V G l w b y B j Y W 1 i a W F k b y 5 7 c G l k L D F 9 J n F 1 b 3 Q 7 L C Z x d W 9 0 O 1 N l Y 3 R p b 2 4 x L 3 B y b 2 p r b 3 R s a W 4 t b W F u Z G V s Y n J v d C 9 U a X B v I G N h b W J p Y W R v L n t l b G F w c 2 V k X 3 R p b W V z L D J 9 J n F 1 b 3 Q 7 L C Z x d W 9 0 O 1 N l Y 3 R p b 2 4 x L 3 B y b 2 p r b 3 R s a W 4 t b W F u Z G V s Y n J v d C 9 U a X B v I G N h b W J p Y W R v L n t y d W 5 0 a W 1 l X 3 N 0 Y X J 0 L D N 9 J n F 1 b 3 Q 7 L C Z x d W 9 0 O 1 N l Y 3 R p b 2 4 x L 3 B y b 2 p r b 3 R s a W 4 t b W F u Z G V s Y n J v d C 9 U a X B v I G N h b W J p Y W R v L n t y d W 5 0 a W 1 l X 2 V u Z C w 0 f S Z x d W 9 0 O y w m c X V v d D t T Z W N 0 a W 9 u M S 9 w c m 9 q a 2 9 0 b G l u L W 1 h b m R l b G J y b 3 Q v V G l w b y B j Y W 1 i a W F k b y 5 7 b m F 0 a X Z l X 3 N 0 Y X J 0 L D V 9 J n F 1 b 3 Q 7 L C Z x d W 9 0 O 1 N l Y 3 R p b 2 4 x L 3 B y b 2 p r b 3 R s a W 4 t b W F u Z G V s Y n J v d C 9 U a X B v I G N h b W J p Y W R v L n t u Y X R p d m V f Z W 5 k L D Z 9 J n F 1 b 3 Q 7 L C Z x d W 9 0 O 1 N l Y 3 R p b 2 4 x L 3 B y b 2 p r b 3 R s a W 4 t b W F u Z G V s Y n J v d C 9 U a X B v I G N h b W J p Y W R v L n t w c 3 N f c 3 R h c n Q s N 3 0 m c X V v d D s s J n F 1 b 3 Q 7 U 2 V j d G l v b j E v c H J v a m t v d G x p b i 1 t Y W 5 k Z W x i c m 9 0 L 1 R p c G 8 g Y 2 F t Y m l h Z G 8 u e 3 B z c 1 9 l b m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H J v a m t v d G x p b i 1 t Y W 5 k Z W x i c m 9 0 L 1 R p c G 8 g Y 2 F t Y m l h Z G 8 u e y w w f S Z x d W 9 0 O y w m c X V v d D t T Z W N 0 a W 9 u M S 9 w c m 9 q a 2 9 0 b G l u L W 1 h b m R l b G J y b 3 Q v V G l w b y B j Y W 1 i a W F k b y 5 7 c G l k L D F 9 J n F 1 b 3 Q 7 L C Z x d W 9 0 O 1 N l Y 3 R p b 2 4 x L 3 B y b 2 p r b 3 R s a W 4 t b W F u Z G V s Y n J v d C 9 U a X B v I G N h b W J p Y W R v L n t l b G F w c 2 V k X 3 R p b W V z L D J 9 J n F 1 b 3 Q 7 L C Z x d W 9 0 O 1 N l Y 3 R p b 2 4 x L 3 B y b 2 p r b 3 R s a W 4 t b W F u Z G V s Y n J v d C 9 U a X B v I G N h b W J p Y W R v L n t y d W 5 0 a W 1 l X 3 N 0 Y X J 0 L D N 9 J n F 1 b 3 Q 7 L C Z x d W 9 0 O 1 N l Y 3 R p b 2 4 x L 3 B y b 2 p r b 3 R s a W 4 t b W F u Z G V s Y n J v d C 9 U a X B v I G N h b W J p Y W R v L n t y d W 5 0 a W 1 l X 2 V u Z C w 0 f S Z x d W 9 0 O y w m c X V v d D t T Z W N 0 a W 9 u M S 9 w c m 9 q a 2 9 0 b G l u L W 1 h b m R l b G J y b 3 Q v V G l w b y B j Y W 1 i a W F k b y 5 7 b m F 0 a X Z l X 3 N 0 Y X J 0 L D V 9 J n F 1 b 3 Q 7 L C Z x d W 9 0 O 1 N l Y 3 R p b 2 4 x L 3 B y b 2 p r b 3 R s a W 4 t b W F u Z G V s Y n J v d C 9 U a X B v I G N h b W J p Y W R v L n t u Y X R p d m V f Z W 5 k L D Z 9 J n F 1 b 3 Q 7 L C Z x d W 9 0 O 1 N l Y 3 R p b 2 4 x L 3 B y b 2 p r b 3 R s a W 4 t b W F u Z G V s Y n J v d C 9 U a X B v I G N h b W J p Y W R v L n t w c 3 N f c 3 R h c n Q s N 3 0 m c X V v d D s s J n F 1 b 3 Q 7 U 2 V j d G l v b j E v c H J v a m t v d G x p b i 1 t Y W 5 k Z W x i c m 9 0 L 1 R p c G 8 g Y 2 F t Y m l h Z G 8 u e 3 B z c 1 9 l b m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p r b 3 R s a W 4 t b W F u Z G V s Y n J v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a 2 9 0 b G l u L W 1 h b m R l b G J y b 3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t v d G x p b i 1 t Y W 5 k Z W x i c m 9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q Y X Z h L W 1 h d H J p e G R l d G V y b W l u Y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a m p h d m F f b W F 0 c m l 4 Z G V 0 Z X J t a W 5 h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w V D E 3 O j A 1 O j E z L j c 0 N z k x M z R a I i A v P j x F b n R y e S B U e X B l P S J G a W x s Q 2 9 s d W 1 u V H l w Z X M i I F Z h b H V l P S J z Q X d N R E F 3 T U R B d 0 1 E I i A v P j x F b n R y e S B U e X B l P S J G a W x s Q 2 9 s d W 1 u T m F t Z X M i I F Z h b H V l P S J z W y Z x d W 9 0 O 0 N v b H V t b j E m c X V v d D s s J n F 1 b 3 Q 7 c G l k J n F 1 b 3 Q 7 L C Z x d W 9 0 O 2 V s Y X B z Z W R f d G l t Z X M m c X V v d D s s J n F 1 b 3 Q 7 c n V u d G l t Z V 9 z d G F y d C Z x d W 9 0 O y w m c X V v d D t y d W 5 0 a W 1 l X 2 V u Z C Z x d W 9 0 O y w m c X V v d D t u Y X R p d m V f c 3 R h c n Q m c X V v d D s s J n F 1 b 3 Q 7 b m F 0 a X Z l X 2 V u Z C Z x d W 9 0 O y w m c X V v d D t w c 3 N f c 3 R h c n Q m c X V v d D s s J n F 1 b 3 Q 7 c H N z X 2 V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p q Y X Z h L W 1 h d H J p e G R l d G V y b W l u Y W 5 0 L 1 R p c G 8 g Y 2 F t Y m l h Z G 8 u e y w w f S Z x d W 9 0 O y w m c X V v d D t T Z W N 0 a W 9 u M S 9 w c m 9 q a m F 2 Y S 1 t Y X R y a X h k Z X R l c m 1 p b m F u d C 9 U a X B v I G N h b W J p Y W R v L n t w a W Q s M X 0 m c X V v d D s s J n F 1 b 3 Q 7 U 2 V j d G l v b j E v c H J v a m p h d m E t b W F 0 c m l 4 Z G V 0 Z X J t a W 5 h b n Q v V G l w b y B j Y W 1 i a W F k b y 5 7 Z W x h c H N l Z F 9 0 a W 1 l c y w y f S Z x d W 9 0 O y w m c X V v d D t T Z W N 0 a W 9 u M S 9 w c m 9 q a m F 2 Y S 1 t Y X R y a X h k Z X R l c m 1 p b m F u d C 9 U a X B v I G N h b W J p Y W R v L n t y d W 5 0 a W 1 l X 3 N 0 Y X J 0 L D N 9 J n F 1 b 3 Q 7 L C Z x d W 9 0 O 1 N l Y 3 R p b 2 4 x L 3 B y b 2 p q Y X Z h L W 1 h d H J p e G R l d G V y b W l u Y W 5 0 L 1 R p c G 8 g Y 2 F t Y m l h Z G 8 u e 3 J 1 b n R p b W V f Z W 5 k L D R 9 J n F 1 b 3 Q 7 L C Z x d W 9 0 O 1 N l Y 3 R p b 2 4 x L 3 B y b 2 p q Y X Z h L W 1 h d H J p e G R l d G V y b W l u Y W 5 0 L 1 R p c G 8 g Y 2 F t Y m l h Z G 8 u e 2 5 h d G l 2 Z V 9 z d G F y d C w 1 f S Z x d W 9 0 O y w m c X V v d D t T Z W N 0 a W 9 u M S 9 w c m 9 q a m F 2 Y S 1 t Y X R y a X h k Z X R l c m 1 p b m F u d C 9 U a X B v I G N h b W J p Y W R v L n t u Y X R p d m V f Z W 5 k L D Z 9 J n F 1 b 3 Q 7 L C Z x d W 9 0 O 1 N l Y 3 R p b 2 4 x L 3 B y b 2 p q Y X Z h L W 1 h d H J p e G R l d G V y b W l u Y W 5 0 L 1 R p c G 8 g Y 2 F t Y m l h Z G 8 u e 3 B z c 1 9 z d G F y d C w 3 f S Z x d W 9 0 O y w m c X V v d D t T Z W N 0 a W 9 u M S 9 w c m 9 q a m F 2 Y S 1 t Y X R y a X h k Z X R l c m 1 p b m F u d C 9 U a X B v I G N h b W J p Y W R v L n t w c 3 N f Z W 5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y b 2 p q Y X Z h L W 1 h d H J p e G R l d G V y b W l u Y W 5 0 L 1 R p c G 8 g Y 2 F t Y m l h Z G 8 u e y w w f S Z x d W 9 0 O y w m c X V v d D t T Z W N 0 a W 9 u M S 9 w c m 9 q a m F 2 Y S 1 t Y X R y a X h k Z X R l c m 1 p b m F u d C 9 U a X B v I G N h b W J p Y W R v L n t w a W Q s M X 0 m c X V v d D s s J n F 1 b 3 Q 7 U 2 V j d G l v b j E v c H J v a m p h d m E t b W F 0 c m l 4 Z G V 0 Z X J t a W 5 h b n Q v V G l w b y B j Y W 1 i a W F k b y 5 7 Z W x h c H N l Z F 9 0 a W 1 l c y w y f S Z x d W 9 0 O y w m c X V v d D t T Z W N 0 a W 9 u M S 9 w c m 9 q a m F 2 Y S 1 t Y X R y a X h k Z X R l c m 1 p b m F u d C 9 U a X B v I G N h b W J p Y W R v L n t y d W 5 0 a W 1 l X 3 N 0 Y X J 0 L D N 9 J n F 1 b 3 Q 7 L C Z x d W 9 0 O 1 N l Y 3 R p b 2 4 x L 3 B y b 2 p q Y X Z h L W 1 h d H J p e G R l d G V y b W l u Y W 5 0 L 1 R p c G 8 g Y 2 F t Y m l h Z G 8 u e 3 J 1 b n R p b W V f Z W 5 k L D R 9 J n F 1 b 3 Q 7 L C Z x d W 9 0 O 1 N l Y 3 R p b 2 4 x L 3 B y b 2 p q Y X Z h L W 1 h d H J p e G R l d G V y b W l u Y W 5 0 L 1 R p c G 8 g Y 2 F t Y m l h Z G 8 u e 2 5 h d G l 2 Z V 9 z d G F y d C w 1 f S Z x d W 9 0 O y w m c X V v d D t T Z W N 0 a W 9 u M S 9 w c m 9 q a m F 2 Y S 1 t Y X R y a X h k Z X R l c m 1 p b m F u d C 9 U a X B v I G N h b W J p Y W R v L n t u Y X R p d m V f Z W 5 k L D Z 9 J n F 1 b 3 Q 7 L C Z x d W 9 0 O 1 N l Y 3 R p b 2 4 x L 3 B y b 2 p q Y X Z h L W 1 h d H J p e G R l d G V y b W l u Y W 5 0 L 1 R p c G 8 g Y 2 F t Y m l h Z G 8 u e 3 B z c 1 9 z d G F y d C w 3 f S Z x d W 9 0 O y w m c X V v d D t T Z W N 0 a W 9 u M S 9 w c m 9 q a m F 2 Y S 1 t Y X R y a X h k Z X R l c m 1 p b m F u d C 9 U a X B v I G N h b W J p Y W R v L n t w c 3 N f Z W 5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q a m F 2 Y S 1 t Y X R y a X h k Z X R l c m 1 p b m F u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a m F 2 Y S 1 t Y X R y a X h k Z X R l c m 1 p b m F u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a m F 2 Y S 1 t Y X R y a X h k Z X R l c m 1 p b m F u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a 2 9 0 b G l u L W 5 i b 2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a m t v d G x p b l 9 u Y m 9 k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B U M T c 6 M D Y 6 M T M u N j Y y O D I 4 M 1 o i I C 8 + P E V u d H J 5 I F R 5 c G U 9 I k Z p b G x D b 2 x 1 b W 5 U e X B l c y I g V m F s d W U 9 I n N B d 0 1 E Q X d N R E F 3 T U Q i I C 8 + P E V u d H J 5 I F R 5 c G U 9 I k Z p b G x D b 2 x 1 b W 5 O Y W 1 l c y I g V m F s d W U 9 I n N b J n F 1 b 3 Q 7 Q 2 9 s d W 1 u M S Z x d W 9 0 O y w m c X V v d D t w a W Q m c X V v d D s s J n F 1 b 3 Q 7 Z W x h c H N l Z F 9 0 a W 1 l c y Z x d W 9 0 O y w m c X V v d D t y d W 5 0 a W 1 l X 3 N 0 Y X J 0 J n F 1 b 3 Q 7 L C Z x d W 9 0 O 3 J 1 b n R p b W V f Z W 5 k J n F 1 b 3 Q 7 L C Z x d W 9 0 O 2 5 h d G l 2 Z V 9 z d G F y d C Z x d W 9 0 O y w m c X V v d D t u Y X R p d m V f Z W 5 k J n F 1 b 3 Q 7 L C Z x d W 9 0 O 3 B z c 1 9 z d G F y d C Z x d W 9 0 O y w m c X V v d D t w c 3 N f Z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a m t v d G x p b i 1 u Y m 9 k e S 9 U a X B v I G N h b W J p Y W R v L n s s M H 0 m c X V v d D s s J n F 1 b 3 Q 7 U 2 V j d G l v b j E v c H J v a m t v d G x p b i 1 u Y m 9 k e S 9 U a X B v I G N h b W J p Y W R v L n t w a W Q s M X 0 m c X V v d D s s J n F 1 b 3 Q 7 U 2 V j d G l v b j E v c H J v a m t v d G x p b i 1 u Y m 9 k e S 9 U a X B v I G N h b W J p Y W R v L n t l b G F w c 2 V k X 3 R p b W V z L D J 9 J n F 1 b 3 Q 7 L C Z x d W 9 0 O 1 N l Y 3 R p b 2 4 x L 3 B y b 2 p r b 3 R s a W 4 t b m J v Z H k v V G l w b y B j Y W 1 i a W F k b y 5 7 c n V u d G l t Z V 9 z d G F y d C w z f S Z x d W 9 0 O y w m c X V v d D t T Z W N 0 a W 9 u M S 9 w c m 9 q a 2 9 0 b G l u L W 5 i b 2 R 5 L 1 R p c G 8 g Y 2 F t Y m l h Z G 8 u e 3 J 1 b n R p b W V f Z W 5 k L D R 9 J n F 1 b 3 Q 7 L C Z x d W 9 0 O 1 N l Y 3 R p b 2 4 x L 3 B y b 2 p r b 3 R s a W 4 t b m J v Z H k v V G l w b y B j Y W 1 i a W F k b y 5 7 b m F 0 a X Z l X 3 N 0 Y X J 0 L D V 9 J n F 1 b 3 Q 7 L C Z x d W 9 0 O 1 N l Y 3 R p b 2 4 x L 3 B y b 2 p r b 3 R s a W 4 t b m J v Z H k v V G l w b y B j Y W 1 i a W F k b y 5 7 b m F 0 a X Z l X 2 V u Z C w 2 f S Z x d W 9 0 O y w m c X V v d D t T Z W N 0 a W 9 u M S 9 w c m 9 q a 2 9 0 b G l u L W 5 i b 2 R 5 L 1 R p c G 8 g Y 2 F t Y m l h Z G 8 u e 3 B z c 1 9 z d G F y d C w 3 f S Z x d W 9 0 O y w m c X V v d D t T Z W N 0 a W 9 u M S 9 w c m 9 q a 2 9 0 b G l u L W 5 i b 2 R 5 L 1 R p c G 8 g Y 2 F t Y m l h Z G 8 u e 3 B z c 1 9 l b m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H J v a m t v d G x p b i 1 u Y m 9 k e S 9 U a X B v I G N h b W J p Y W R v L n s s M H 0 m c X V v d D s s J n F 1 b 3 Q 7 U 2 V j d G l v b j E v c H J v a m t v d G x p b i 1 u Y m 9 k e S 9 U a X B v I G N h b W J p Y W R v L n t w a W Q s M X 0 m c X V v d D s s J n F 1 b 3 Q 7 U 2 V j d G l v b j E v c H J v a m t v d G x p b i 1 u Y m 9 k e S 9 U a X B v I G N h b W J p Y W R v L n t l b G F w c 2 V k X 3 R p b W V z L D J 9 J n F 1 b 3 Q 7 L C Z x d W 9 0 O 1 N l Y 3 R p b 2 4 x L 3 B y b 2 p r b 3 R s a W 4 t b m J v Z H k v V G l w b y B j Y W 1 i a W F k b y 5 7 c n V u d G l t Z V 9 z d G F y d C w z f S Z x d W 9 0 O y w m c X V v d D t T Z W N 0 a W 9 u M S 9 w c m 9 q a 2 9 0 b G l u L W 5 i b 2 R 5 L 1 R p c G 8 g Y 2 F t Y m l h Z G 8 u e 3 J 1 b n R p b W V f Z W 5 k L D R 9 J n F 1 b 3 Q 7 L C Z x d W 9 0 O 1 N l Y 3 R p b 2 4 x L 3 B y b 2 p r b 3 R s a W 4 t b m J v Z H k v V G l w b y B j Y W 1 i a W F k b y 5 7 b m F 0 a X Z l X 3 N 0 Y X J 0 L D V 9 J n F 1 b 3 Q 7 L C Z x d W 9 0 O 1 N l Y 3 R p b 2 4 x L 3 B y b 2 p r b 3 R s a W 4 t b m J v Z H k v V G l w b y B j Y W 1 i a W F k b y 5 7 b m F 0 a X Z l X 2 V u Z C w 2 f S Z x d W 9 0 O y w m c X V v d D t T Z W N 0 a W 9 u M S 9 w c m 9 q a 2 9 0 b G l u L W 5 i b 2 R 5 L 1 R p c G 8 g Y 2 F t Y m l h Z G 8 u e 3 B z c 1 9 z d G F y d C w 3 f S Z x d W 9 0 O y w m c X V v d D t T Z W N 0 a W 9 u M S 9 w c m 9 q a 2 9 0 b G l u L W 5 i b 2 R 5 L 1 R p c G 8 g Y 2 F t Y m l h Z G 8 u e 3 B z c 1 9 l b m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p r b 3 R s a W 4 t b m J v Z H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t v d G x p b i 1 u Y m 9 k e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a 2 9 0 b G l u L W 5 i b 2 R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r b 3 R s a W 4 t c 3 B l Y 3 R y Y W x u b 3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a m t v d G x p b l 9 z c G V j d H J h b G 5 v c m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w V D E 3 O j A 3 O j M x L j k 1 M T E x M T Z a I i A v P j x F b n R y e S B U e X B l P S J G a W x s Q 2 9 s d W 1 u V H l w Z X M i I F Z h b H V l P S J z Q X d N R E F 3 T U R B d 0 1 E I i A v P j x F b n R y e S B U e X B l P S J G a W x s Q 2 9 s d W 1 u T m F t Z X M i I F Z h b H V l P S J z W y Z x d W 9 0 O 0 N v b H V t b j E m c X V v d D s s J n F 1 b 3 Q 7 c G l k J n F 1 b 3 Q 7 L C Z x d W 9 0 O 2 V s Y X B z Z W R f d G l t Z X M m c X V v d D s s J n F 1 b 3 Q 7 c n V u d G l t Z V 9 z d G F y d C Z x d W 9 0 O y w m c X V v d D t y d W 5 0 a W 1 l X 2 V u Z C Z x d W 9 0 O y w m c X V v d D t u Y X R p d m V f c 3 R h c n Q m c X V v d D s s J n F 1 b 3 Q 7 b m F 0 a X Z l X 2 V u Z C Z x d W 9 0 O y w m c X V v d D t w c 3 N f c 3 R h c n Q m c X V v d D s s J n F 1 b 3 Q 7 c H N z X 2 V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p r b 3 R s a W 4 t c 3 B l Y 3 R y Y W x u b 3 J t L 1 R p c G 8 g Y 2 F t Y m l h Z G 8 u e y w w f S Z x d W 9 0 O y w m c X V v d D t T Z W N 0 a W 9 u M S 9 w c m 9 q a 2 9 0 b G l u L X N w Z W N 0 c m F s b m 9 y b S 9 U a X B v I G N h b W J p Y W R v L n t w a W Q s M X 0 m c X V v d D s s J n F 1 b 3 Q 7 U 2 V j d G l v b j E v c H J v a m t v d G x p b i 1 z c G V j d H J h b G 5 v c m 0 v V G l w b y B j Y W 1 i a W F k b y 5 7 Z W x h c H N l Z F 9 0 a W 1 l c y w y f S Z x d W 9 0 O y w m c X V v d D t T Z W N 0 a W 9 u M S 9 w c m 9 q a 2 9 0 b G l u L X N w Z W N 0 c m F s b m 9 y b S 9 U a X B v I G N h b W J p Y W R v L n t y d W 5 0 a W 1 l X 3 N 0 Y X J 0 L D N 9 J n F 1 b 3 Q 7 L C Z x d W 9 0 O 1 N l Y 3 R p b 2 4 x L 3 B y b 2 p r b 3 R s a W 4 t c 3 B l Y 3 R y Y W x u b 3 J t L 1 R p c G 8 g Y 2 F t Y m l h Z G 8 u e 3 J 1 b n R p b W V f Z W 5 k L D R 9 J n F 1 b 3 Q 7 L C Z x d W 9 0 O 1 N l Y 3 R p b 2 4 x L 3 B y b 2 p r b 3 R s a W 4 t c 3 B l Y 3 R y Y W x u b 3 J t L 1 R p c G 8 g Y 2 F t Y m l h Z G 8 u e 2 5 h d G l 2 Z V 9 z d G F y d C w 1 f S Z x d W 9 0 O y w m c X V v d D t T Z W N 0 a W 9 u M S 9 w c m 9 q a 2 9 0 b G l u L X N w Z W N 0 c m F s b m 9 y b S 9 U a X B v I G N h b W J p Y W R v L n t u Y X R p d m V f Z W 5 k L D Z 9 J n F 1 b 3 Q 7 L C Z x d W 9 0 O 1 N l Y 3 R p b 2 4 x L 3 B y b 2 p r b 3 R s a W 4 t c 3 B l Y 3 R y Y W x u b 3 J t L 1 R p c G 8 g Y 2 F t Y m l h Z G 8 u e 3 B z c 1 9 z d G F y d C w 3 f S Z x d W 9 0 O y w m c X V v d D t T Z W N 0 a W 9 u M S 9 w c m 9 q a 2 9 0 b G l u L X N w Z W N 0 c m F s b m 9 y b S 9 U a X B v I G N h b W J p Y W R v L n t w c 3 N f Z W 5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y b 2 p r b 3 R s a W 4 t c 3 B l Y 3 R y Y W x u b 3 J t L 1 R p c G 8 g Y 2 F t Y m l h Z G 8 u e y w w f S Z x d W 9 0 O y w m c X V v d D t T Z W N 0 a W 9 u M S 9 w c m 9 q a 2 9 0 b G l u L X N w Z W N 0 c m F s b m 9 y b S 9 U a X B v I G N h b W J p Y W R v L n t w a W Q s M X 0 m c X V v d D s s J n F 1 b 3 Q 7 U 2 V j d G l v b j E v c H J v a m t v d G x p b i 1 z c G V j d H J h b G 5 v c m 0 v V G l w b y B j Y W 1 i a W F k b y 5 7 Z W x h c H N l Z F 9 0 a W 1 l c y w y f S Z x d W 9 0 O y w m c X V v d D t T Z W N 0 a W 9 u M S 9 w c m 9 q a 2 9 0 b G l u L X N w Z W N 0 c m F s b m 9 y b S 9 U a X B v I G N h b W J p Y W R v L n t y d W 5 0 a W 1 l X 3 N 0 Y X J 0 L D N 9 J n F 1 b 3 Q 7 L C Z x d W 9 0 O 1 N l Y 3 R p b 2 4 x L 3 B y b 2 p r b 3 R s a W 4 t c 3 B l Y 3 R y Y W x u b 3 J t L 1 R p c G 8 g Y 2 F t Y m l h Z G 8 u e 3 J 1 b n R p b W V f Z W 5 k L D R 9 J n F 1 b 3 Q 7 L C Z x d W 9 0 O 1 N l Y 3 R p b 2 4 x L 3 B y b 2 p r b 3 R s a W 4 t c 3 B l Y 3 R y Y W x u b 3 J t L 1 R p c G 8 g Y 2 F t Y m l h Z G 8 u e 2 5 h d G l 2 Z V 9 z d G F y d C w 1 f S Z x d W 9 0 O y w m c X V v d D t T Z W N 0 a W 9 u M S 9 w c m 9 q a 2 9 0 b G l u L X N w Z W N 0 c m F s b m 9 y b S 9 U a X B v I G N h b W J p Y W R v L n t u Y X R p d m V f Z W 5 k L D Z 9 J n F 1 b 3 Q 7 L C Z x d W 9 0 O 1 N l Y 3 R p b 2 4 x L 3 B y b 2 p r b 3 R s a W 4 t c 3 B l Y 3 R y Y W x u b 3 J t L 1 R p c G 8 g Y 2 F t Y m l h Z G 8 u e 3 B z c 1 9 z d G F y d C w 3 f S Z x d W 9 0 O y w m c X V v d D t T Z W N 0 a W 9 u M S 9 w c m 9 q a 2 9 0 b G l u L X N w Z W N 0 c m F s b m 9 y b S 9 U a X B v I G N h b W J p Y W R v L n t w c 3 N f Z W 5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q a 2 9 0 b G l u L X N w Z W N 0 c m F s b m 9 y b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a 2 9 0 b G l u L X N w Z W N 0 c m F s b m 9 y b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a 2 9 0 b G l u L X N w Z W N 0 c m F s b m 9 y b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K 1 L q 5 c p 8 k + s 8 p E n b Z l 0 H w A A A A A C A A A A A A A Q Z g A A A A E A A C A A A A C V O x g w 4 r h g D i A C B j / H p H C G S a m J P F O q V K S j I c C I Z q 4 1 5 w A A A A A O g A A A A A I A A C A A A A B x O h M m g + 8 v b 5 5 k 1 8 b k U v E Z T 6 Q J r U 5 T F 0 o l D L b / A D R K B 1 A A A A A h y b 5 b j q T E v q I 5 w / G n D C B T e K s P A i / s 2 j V w Z + e c 7 O t 4 U w 9 W w c Z w U 1 D 4 a L 6 T e l K l N D Q 7 E / H g 9 Q 1 n D M 2 V r R X d W l 5 Q A s G Q + Q d x W O n i 4 Q 0 g o 7 Z r t 0 A A A A B M p o z X 8 m X T r l G I A t b y 1 y T m s e 2 F k S R W 2 v Z t 5 9 B R L 4 0 P N m z k a C J x I l c z a I f B G s O C B + o P Q z Y K 3 a Q d 3 G + i I a 6 f 1 W s Z < / D a t a M a s h u p > 
</file>

<file path=customXml/itemProps1.xml><?xml version="1.0" encoding="utf-8"?>
<ds:datastoreItem xmlns:ds="http://schemas.openxmlformats.org/officeDocument/2006/customXml" ds:itemID="{ACEE737C-5E29-4F63-BA45-A94B3A915A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binarytrees</vt:lpstr>
      <vt:lpstr>fannkuch</vt:lpstr>
      <vt:lpstr>fasta</vt:lpstr>
      <vt:lpstr>mandelbrot</vt:lpstr>
      <vt:lpstr>matrixdet</vt:lpstr>
      <vt:lpstr>nbody</vt:lpstr>
      <vt:lpstr>spectralnorm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Espitia</dc:creator>
  <cp:lastModifiedBy>Juan Espitia</cp:lastModifiedBy>
  <dcterms:created xsi:type="dcterms:W3CDTF">2020-05-20T16:49:09Z</dcterms:created>
  <dcterms:modified xsi:type="dcterms:W3CDTF">2020-05-20T22:30:38Z</dcterms:modified>
</cp:coreProperties>
</file>