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avid\Desktop\"/>
    </mc:Choice>
  </mc:AlternateContent>
  <xr:revisionPtr revIDLastSave="0" documentId="13_ncr:1_{008303B6-14CA-4102-A2B6-57756A352A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霍尔效应数据表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3" l="1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31" i="3"/>
  <c r="G19" i="3"/>
  <c r="G20" i="3"/>
  <c r="G21" i="3"/>
  <c r="G22" i="3"/>
  <c r="G23" i="3"/>
  <c r="G18" i="3"/>
  <c r="G7" i="3"/>
  <c r="G8" i="3"/>
  <c r="G9" i="3"/>
  <c r="G10" i="3"/>
  <c r="G11" i="3"/>
  <c r="G6" i="3"/>
  <c r="J52" i="1" l="1"/>
  <c r="J53" i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37" i="1"/>
  <c r="G37" i="1" s="1"/>
  <c r="M7" i="1"/>
  <c r="M8" i="1"/>
  <c r="M9" i="1"/>
  <c r="M10" i="1"/>
  <c r="M11" i="1"/>
  <c r="M12" i="1"/>
  <c r="M6" i="1"/>
  <c r="F7" i="1"/>
  <c r="F8" i="1"/>
  <c r="F9" i="1"/>
  <c r="F10" i="1"/>
  <c r="F11" i="1"/>
  <c r="F12" i="1"/>
  <c r="F6" i="1"/>
  <c r="J54" i="1" l="1"/>
  <c r="J55" i="1" s="1"/>
</calcChain>
</file>

<file path=xl/sharedStrings.xml><?xml version="1.0" encoding="utf-8"?>
<sst xmlns="http://schemas.openxmlformats.org/spreadsheetml/2006/main" count="104" uniqueCount="67">
  <si>
    <r>
      <t>1、测绘V</t>
    </r>
    <r>
      <rPr>
        <vertAlign val="subscript"/>
        <sz val="10"/>
        <rFont val="宋体"/>
        <family val="3"/>
        <charset val="134"/>
      </rPr>
      <t>H</t>
    </r>
    <r>
      <rPr>
        <sz val="10"/>
        <rFont val="宋体"/>
        <family val="3"/>
        <charset val="134"/>
      </rPr>
      <t>-Is曲线</t>
    </r>
    <phoneticPr fontId="4" type="noConversion"/>
  </si>
  <si>
    <t>Is(mA)</t>
    <phoneticPr fontId="4" type="noConversion"/>
  </si>
  <si>
    <t>V1（mV)</t>
    <phoneticPr fontId="4" type="noConversion"/>
  </si>
  <si>
    <t>V2（mV)</t>
  </si>
  <si>
    <t>V3（mV)</t>
  </si>
  <si>
    <t>V4（mV)</t>
  </si>
  <si>
    <r>
      <t>V</t>
    </r>
    <r>
      <rPr>
        <vertAlign val="subscript"/>
        <sz val="10"/>
        <rFont val="宋体"/>
        <family val="3"/>
        <charset val="134"/>
      </rPr>
      <t>H</t>
    </r>
    <r>
      <rPr>
        <sz val="10"/>
        <rFont val="宋体"/>
        <family val="3"/>
        <charset val="134"/>
      </rPr>
      <t>(mV)</t>
    </r>
    <phoneticPr fontId="4" type="noConversion"/>
  </si>
  <si>
    <t>+B +Is</t>
    <phoneticPr fontId="4" type="noConversion"/>
  </si>
  <si>
    <t>-B +Is</t>
    <phoneticPr fontId="4" type="noConversion"/>
  </si>
  <si>
    <t>-B -Is</t>
    <phoneticPr fontId="4" type="noConversion"/>
  </si>
  <si>
    <t>+B -Is</t>
    <phoneticPr fontId="4" type="noConversion"/>
  </si>
  <si>
    <r>
      <t>2、测绘V</t>
    </r>
    <r>
      <rPr>
        <vertAlign val="subscript"/>
        <sz val="10"/>
        <rFont val="宋体"/>
        <family val="3"/>
        <charset val="134"/>
      </rPr>
      <t>H</t>
    </r>
    <r>
      <rPr>
        <sz val="10"/>
        <rFont val="宋体"/>
        <family val="3"/>
        <charset val="134"/>
      </rPr>
      <t>-I</t>
    </r>
    <r>
      <rPr>
        <vertAlign val="subscript"/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>曲线</t>
    </r>
    <phoneticPr fontId="4" type="noConversion"/>
  </si>
  <si>
    <r>
      <t>I</t>
    </r>
    <r>
      <rPr>
        <vertAlign val="subscript"/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>(A)</t>
    </r>
    <phoneticPr fontId="4" type="noConversion"/>
  </si>
  <si>
    <t>+B +Is</t>
    <phoneticPr fontId="4" type="noConversion"/>
  </si>
  <si>
    <t>+B -Is</t>
    <phoneticPr fontId="4" type="noConversion"/>
  </si>
  <si>
    <r>
      <t>取I</t>
    </r>
    <r>
      <rPr>
        <vertAlign val="subscript"/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=2.00mA I</t>
    </r>
    <r>
      <rPr>
        <vertAlign val="subscript"/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>=0.500A 保持不变</t>
    </r>
    <phoneticPr fontId="4" type="noConversion"/>
  </si>
  <si>
    <t>x(cm)</t>
    <phoneticPr fontId="4" type="noConversion"/>
  </si>
  <si>
    <t>V1（mV)</t>
    <phoneticPr fontId="4" type="noConversion"/>
  </si>
  <si>
    <r>
      <t>V</t>
    </r>
    <r>
      <rPr>
        <vertAlign val="subscript"/>
        <sz val="10"/>
        <rFont val="宋体"/>
        <family val="3"/>
        <charset val="134"/>
      </rPr>
      <t>H</t>
    </r>
    <r>
      <rPr>
        <sz val="10"/>
        <rFont val="宋体"/>
        <family val="3"/>
        <charset val="134"/>
      </rPr>
      <t>(mV)</t>
    </r>
    <phoneticPr fontId="4" type="noConversion"/>
  </si>
  <si>
    <t>+B +Is</t>
    <phoneticPr fontId="4" type="noConversion"/>
  </si>
  <si>
    <t>-B +Is</t>
    <phoneticPr fontId="4" type="noConversion"/>
  </si>
  <si>
    <t>-B -Is</t>
    <phoneticPr fontId="4" type="noConversion"/>
  </si>
  <si>
    <t>+B -Is</t>
    <phoneticPr fontId="4" type="noConversion"/>
  </si>
  <si>
    <t>3、测绘B-x曲线</t>
    <phoneticPr fontId="4" type="noConversion"/>
  </si>
  <si>
    <t>N=</t>
    <phoneticPr fontId="3" type="noConversion"/>
  </si>
  <si>
    <t>mV/mA/T</t>
    <phoneticPr fontId="3" type="noConversion"/>
  </si>
  <si>
    <t>KH=</t>
    <phoneticPr fontId="3" type="noConversion"/>
  </si>
  <si>
    <t>B0=</t>
    <phoneticPr fontId="3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</si>
  <si>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-3</t>
    </r>
    <r>
      <rPr>
        <sz val="11"/>
        <color theme="1"/>
        <rFont val="宋体"/>
        <family val="2"/>
        <charset val="134"/>
        <scheme val="minor"/>
      </rPr>
      <t>T</t>
    </r>
    <phoneticPr fontId="3" type="noConversion"/>
  </si>
  <si>
    <r>
      <t>B(10</t>
    </r>
    <r>
      <rPr>
        <vertAlign val="superscript"/>
        <sz val="12"/>
        <rFont val="宋体"/>
        <family val="3"/>
        <charset val="134"/>
      </rPr>
      <t>-</t>
    </r>
    <r>
      <rPr>
        <vertAlign val="superscript"/>
        <sz val="12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>T)</t>
    </r>
    <phoneticPr fontId="4" type="noConversion"/>
  </si>
  <si>
    <t>B=</t>
    <phoneticPr fontId="3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</si>
  <si>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匝/m</t>
    </r>
    <phoneticPr fontId="3" type="noConversion"/>
  </si>
  <si>
    <r>
      <t>E</t>
    </r>
    <r>
      <rPr>
        <vertAlign val="subscript"/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=</t>
    </r>
    <phoneticPr fontId="3" type="noConversion"/>
  </si>
  <si>
    <t>%</t>
    <phoneticPr fontId="3" type="noConversion"/>
  </si>
  <si>
    <t>霍尔效应原理及其应用</t>
    <phoneticPr fontId="3" type="noConversion"/>
  </si>
  <si>
    <t>实验者</t>
    <phoneticPr fontId="3" type="noConversion"/>
  </si>
  <si>
    <t>学号</t>
    <phoneticPr fontId="3" type="noConversion"/>
  </si>
  <si>
    <t>姓名</t>
    <phoneticPr fontId="3" type="noConversion"/>
  </si>
  <si>
    <t>实验日期</t>
    <phoneticPr fontId="3" type="noConversion"/>
  </si>
  <si>
    <r>
      <t>K</t>
    </r>
    <r>
      <rPr>
        <vertAlign val="subscript"/>
        <sz val="10"/>
        <rFont val="宋体"/>
        <family val="3"/>
        <charset val="134"/>
      </rPr>
      <t>H</t>
    </r>
    <phoneticPr fontId="3" type="noConversion"/>
  </si>
  <si>
    <t>V3（mV)</t>
    <phoneticPr fontId="3" type="noConversion"/>
  </si>
  <si>
    <t>霍尔效应原理及其应用</t>
  </si>
  <si>
    <t>1、测绘VH-Is曲线</t>
  </si>
  <si>
    <t>Is(mA)</t>
  </si>
  <si>
    <t>V1（mV)</t>
  </si>
  <si>
    <t>VH(mV)</t>
  </si>
  <si>
    <t>+B +Is</t>
  </si>
  <si>
    <t>-B +Is</t>
  </si>
  <si>
    <t>-B -Is</t>
  </si>
  <si>
    <t>+B -Is</t>
  </si>
  <si>
    <t>3、测绘B-x曲线</t>
  </si>
  <si>
    <t>取IM=0.800A 保持不变</t>
    <phoneticPr fontId="3" type="noConversion"/>
  </si>
  <si>
    <t>取Is=4.00mA 保持不变</t>
    <phoneticPr fontId="3" type="noConversion"/>
  </si>
  <si>
    <t>x1(cm)</t>
    <phoneticPr fontId="3" type="noConversion"/>
  </si>
  <si>
    <t>x2(cm)</t>
    <phoneticPr fontId="3" type="noConversion"/>
  </si>
  <si>
    <t>x=14.0-（X1+X2)(cm)</t>
    <phoneticPr fontId="3" type="noConversion"/>
  </si>
  <si>
    <t>取Is=4.00mA IM=0.800A 保持不变</t>
    <phoneticPr fontId="3" type="noConversion"/>
  </si>
  <si>
    <t>X1+X2≥3.00cm</t>
    <phoneticPr fontId="3" type="noConversion"/>
  </si>
  <si>
    <r>
      <t>K</t>
    </r>
    <r>
      <rPr>
        <b/>
        <vertAlign val="subscript"/>
        <sz val="11"/>
        <color theme="1"/>
        <rFont val="宋体"/>
        <family val="3"/>
        <charset val="134"/>
        <scheme val="minor"/>
      </rPr>
      <t>H</t>
    </r>
    <r>
      <rPr>
        <b/>
        <sz val="11"/>
        <color theme="1"/>
        <rFont val="宋体"/>
        <family val="3"/>
        <charset val="134"/>
        <scheme val="minor"/>
      </rPr>
      <t>=</t>
    </r>
    <phoneticPr fontId="3" type="noConversion"/>
  </si>
  <si>
    <t>N=</t>
    <phoneticPr fontId="3" type="noConversion"/>
  </si>
  <si>
    <r>
      <t>10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r>
      <rPr>
        <b/>
        <sz val="11"/>
        <color theme="1"/>
        <rFont val="宋体"/>
        <family val="3"/>
        <charset val="134"/>
        <scheme val="minor"/>
      </rPr>
      <t>匝/m</t>
    </r>
    <phoneticPr fontId="3" type="noConversion"/>
  </si>
  <si>
    <r>
      <t>2、测绘V</t>
    </r>
    <r>
      <rPr>
        <b/>
        <vertAlign val="subscript"/>
        <sz val="11"/>
        <color theme="1"/>
        <rFont val="宋体"/>
        <family val="3"/>
        <charset val="134"/>
        <scheme val="minor"/>
      </rPr>
      <t>H</t>
    </r>
    <r>
      <rPr>
        <b/>
        <sz val="11"/>
        <color theme="1"/>
        <rFont val="宋体"/>
        <family val="3"/>
        <charset val="134"/>
        <scheme val="minor"/>
      </rPr>
      <t>-I</t>
    </r>
    <r>
      <rPr>
        <b/>
        <vertAlign val="subscript"/>
        <sz val="11"/>
        <color theme="1"/>
        <rFont val="宋体"/>
        <family val="3"/>
        <charset val="134"/>
        <scheme val="minor"/>
      </rPr>
      <t>M</t>
    </r>
    <r>
      <rPr>
        <b/>
        <sz val="11"/>
        <color theme="1"/>
        <rFont val="宋体"/>
        <family val="3"/>
        <charset val="134"/>
        <scheme val="minor"/>
      </rPr>
      <t>曲线</t>
    </r>
    <phoneticPr fontId="3" type="noConversion"/>
  </si>
  <si>
    <r>
      <t>I</t>
    </r>
    <r>
      <rPr>
        <b/>
        <vertAlign val="subscript"/>
        <sz val="11"/>
        <color theme="1"/>
        <rFont val="宋体"/>
        <family val="3"/>
        <charset val="134"/>
        <scheme val="minor"/>
      </rPr>
      <t>M</t>
    </r>
    <r>
      <rPr>
        <b/>
        <sz val="11"/>
        <color theme="1"/>
        <rFont val="宋体"/>
        <family val="3"/>
        <charset val="134"/>
        <scheme val="minor"/>
      </rPr>
      <t>(A)</t>
    </r>
    <phoneticPr fontId="3" type="noConversion"/>
  </si>
  <si>
    <t>B(KGS)</t>
    <phoneticPr fontId="3" type="noConversion"/>
  </si>
  <si>
    <r>
      <t>取I</t>
    </r>
    <r>
      <rPr>
        <vertAlign val="subscript"/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>=0.800A 保持不变</t>
    </r>
    <phoneticPr fontId="4" type="noConversion"/>
  </si>
  <si>
    <r>
      <t>取I</t>
    </r>
    <r>
      <rPr>
        <vertAlign val="subscript"/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=4.00mA 保持不变</t>
    </r>
    <phoneticPr fontId="4" type="noConversion"/>
  </si>
  <si>
    <t>mV/mA/KGS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</si>
</sst>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_ "/>
    <numFmt numFmtId="178" formatCode="0.0_ "/>
    <numFmt numFmtId="179" formatCode="0.0"/>
    <numFmt numFmtId="180" formatCode="0.000"/>
  </numFmts>
  <fonts count="14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vertAlign val="superscript"/>
      <sz val="12"/>
      <name val="宋体"/>
      <family val="3"/>
      <charset val="134"/>
    </font>
    <font>
      <vertAlign val="superscript"/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vertAlign val="subscript"/>
      <sz val="11"/>
      <color theme="1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1" fillId="0" borderId="2" xfId="0" applyNumberFormat="1" applyFont="1" applyBorder="1" applyAlignment="1" applyProtection="1">
      <alignment horizontal="center" vertical="center"/>
      <protection locked="0"/>
    </xf>
    <xf numFmtId="176" fontId="1" fillId="0" borderId="2" xfId="0" applyNumberFormat="1" applyFont="1" applyBorder="1" applyAlignment="1" applyProtection="1">
      <alignment horizontal="center" vertical="center"/>
    </xf>
    <xf numFmtId="176" fontId="1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0" borderId="2" xfId="0" applyNumberFormat="1" applyBorder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6" fontId="1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178" fontId="1" fillId="0" borderId="2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 vertical="center"/>
    </xf>
    <xf numFmtId="179" fontId="0" fillId="0" borderId="5" xfId="0" applyNumberForma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  <protection locked="0"/>
    </xf>
    <xf numFmtId="178" fontId="10" fillId="0" borderId="2" xfId="0" applyNumberFormat="1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76" fontId="1" fillId="2" borderId="2" xfId="0" applyNumberFormat="1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Protection="1">
      <alignment vertical="center"/>
      <protection locked="0"/>
    </xf>
    <xf numFmtId="179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9" fillId="0" borderId="7" xfId="0" applyFont="1" applyBorder="1" applyAlignment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9" fillId="0" borderId="5" xfId="0" applyFont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3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V</a:t>
            </a:r>
            <a:r>
              <a:rPr lang="en-US" altLang="zh-CN" sz="1200" b="0" i="0" u="none" strike="noStrike" baseline="-25000">
                <a:solidFill>
                  <a:srgbClr val="000000"/>
                </a:solidFill>
                <a:latin typeface="宋体"/>
                <a:ea typeface="宋体"/>
              </a:rPr>
              <a:t>H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-Is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曲线图</a:t>
            </a:r>
          </a:p>
        </c:rich>
      </c:tx>
      <c:layout>
        <c:manualLayout>
          <c:xMode val="edge"/>
          <c:yMode val="edge"/>
          <c:x val="0.43465964323903961"/>
          <c:y val="3.61841602323981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5478190305108"/>
          <c:y val="0.13486863767706248"/>
          <c:w val="0.7585237794685773"/>
          <c:h val="0.6907905832239784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0.17347161685853862"/>
                  <c:y val="-1.2454932019404998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Sheet1!$A$6:$A$12</c:f>
              <c:numCache>
                <c:formatCode>0.00_ 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Sheet1!$F$6:$F$12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7-4537-A88C-7963ACF3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5328"/>
        <c:axId val="40108032"/>
      </c:scatterChart>
      <c:valAx>
        <c:axId val="3931532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Is（mA)</a:t>
                </a:r>
              </a:p>
            </c:rich>
          </c:tx>
          <c:layout>
            <c:manualLayout>
              <c:xMode val="edge"/>
              <c:yMode val="edge"/>
              <c:x val="0.48579608972489552"/>
              <c:y val="0.89802767372525039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0108032"/>
        <c:crosses val="autoZero"/>
        <c:crossBetween val="midCat"/>
      </c:valAx>
      <c:valAx>
        <c:axId val="401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VH(mV)</a:t>
                </a:r>
              </a:p>
            </c:rich>
          </c:tx>
          <c:layout>
            <c:manualLayout>
              <c:xMode val="edge"/>
              <c:yMode val="edge"/>
              <c:x val="3.9772589190240112E-2"/>
              <c:y val="0.41447423744362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9315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V</a:t>
            </a:r>
            <a:r>
              <a:rPr lang="en-US" altLang="zh-CN" sz="1200" b="0" i="0" u="none" strike="noStrike" baseline="-25000">
                <a:solidFill>
                  <a:srgbClr val="000000"/>
                </a:solidFill>
                <a:latin typeface="宋体"/>
                <a:ea typeface="宋体"/>
              </a:rPr>
              <a:t>H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-I</a:t>
            </a:r>
            <a:r>
              <a:rPr lang="en-US" altLang="zh-CN" sz="1200" b="0" i="0" u="none" strike="noStrike" baseline="-25000">
                <a:solidFill>
                  <a:srgbClr val="000000"/>
                </a:solidFill>
                <a:latin typeface="宋体"/>
                <a:ea typeface="宋体"/>
              </a:rPr>
              <a:t>M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曲线图</a:t>
            </a:r>
          </a:p>
        </c:rich>
      </c:tx>
      <c:layout>
        <c:manualLayout>
          <c:xMode val="edge"/>
          <c:yMode val="edge"/>
          <c:x val="0.40625060756294357"/>
          <c:y val="3.618419392287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5478190305108"/>
          <c:y val="0.13815811664479571"/>
          <c:w val="0.75284195340514226"/>
          <c:h val="0.6875011042562452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CC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326928893423825"/>
                  <c:y val="2.520069639580519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Sheet1!$H$6:$H$12</c:f>
              <c:numCache>
                <c:formatCode>0.000_ 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Sheet1!$M$6:$M$12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2-4B16-B4F9-59A10875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1840"/>
        <c:axId val="41093760"/>
      </c:scatterChart>
      <c:valAx>
        <c:axId val="410918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IM（A)</a:t>
                </a:r>
              </a:p>
            </c:rich>
          </c:tx>
          <c:layout>
            <c:manualLayout>
              <c:xMode val="edge"/>
              <c:yMode val="edge"/>
              <c:x val="0.49147801837270344"/>
              <c:y val="0.898027710478497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1093760"/>
        <c:crosses val="autoZero"/>
        <c:crossBetween val="midCat"/>
        <c:majorUnit val="0.2"/>
        <c:minorUnit val="0.05"/>
      </c:valAx>
      <c:valAx>
        <c:axId val="4109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VH(mV)</a:t>
                </a:r>
              </a:p>
            </c:rich>
          </c:tx>
          <c:layout>
            <c:manualLayout>
              <c:xMode val="edge"/>
              <c:yMode val="edge"/>
              <c:x val="3.9772589190240112E-2"/>
              <c:y val="0.414474497779123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1091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螺线管轴向磁感应强度分布图</a:t>
            </a:r>
          </a:p>
        </c:rich>
      </c:tx>
      <c:layout>
        <c:manualLayout>
          <c:xMode val="edge"/>
          <c:yMode val="edge"/>
          <c:x val="3.0069102690288708E-2"/>
          <c:y val="3.85557113579980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664596273291921E-2"/>
          <c:y val="0.12352958916818298"/>
          <c:w val="0.88354037267080743"/>
          <c:h val="0.6970598245918896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Sheet1!$A$37:$A$53</c:f>
              <c:numCache>
                <c:formatCode>0.0_ </c:formatCode>
                <c:ptCount val="17"/>
                <c:pt idx="0">
                  <c:v>-16</c:v>
                </c:pt>
                <c:pt idx="1">
                  <c:v>-15.5</c:v>
                </c:pt>
                <c:pt idx="2">
                  <c:v>-15</c:v>
                </c:pt>
                <c:pt idx="3">
                  <c:v>-14.5</c:v>
                </c:pt>
                <c:pt idx="4">
                  <c:v>-14</c:v>
                </c:pt>
                <c:pt idx="5">
                  <c:v>-12</c:v>
                </c:pt>
                <c:pt idx="6">
                  <c:v>-8</c:v>
                </c:pt>
                <c:pt idx="7">
                  <c:v>-4</c:v>
                </c:pt>
                <c:pt idx="8">
                  <c:v>9.9999999999999995E-8</c:v>
                </c:pt>
                <c:pt idx="9">
                  <c:v>4</c:v>
                </c:pt>
                <c:pt idx="10">
                  <c:v>8</c:v>
                </c:pt>
                <c:pt idx="11">
                  <c:v>12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</c:numCache>
            </c:numRef>
          </c:xVal>
          <c:yVal>
            <c:numRef>
              <c:f>Sheet1!$G$37:$G$53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1-4406-8639-69C4B8A4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1568"/>
        <c:axId val="41124608"/>
      </c:scatterChart>
      <c:valAx>
        <c:axId val="4110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X(cm)</a:t>
                </a:r>
              </a:p>
            </c:rich>
          </c:tx>
          <c:layout>
            <c:manualLayout>
              <c:xMode val="edge"/>
              <c:yMode val="edge"/>
              <c:x val="0.47049695344625758"/>
              <c:y val="0.89117777927973596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1124608"/>
        <c:crosses val="autoZero"/>
        <c:crossBetween val="midCat"/>
      </c:valAx>
      <c:valAx>
        <c:axId val="411246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9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B(10</a:t>
                </a:r>
                <a:r>
                  <a:rPr lang="en-US" altLang="zh-CN" sz="950" b="0" i="0" u="none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-3</a:t>
                </a:r>
                <a:r>
                  <a:rPr lang="en-US" altLang="zh-CN" sz="9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T)</a:t>
                </a:r>
              </a:p>
            </c:rich>
          </c:tx>
          <c:layout>
            <c:manualLayout>
              <c:xMode val="edge"/>
              <c:yMode val="edge"/>
              <c:x val="0.45186328360797345"/>
              <c:y val="4.705879039798136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1101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霍尔效应数据表!$H$5</c:f>
              <c:strCache>
                <c:ptCount val="1"/>
                <c:pt idx="0">
                  <c:v>VH(mV)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霍尔效应数据表!$I$4:$N$4</c:f>
              <c:numCache>
                <c:formatCode>0.00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霍尔效应数据表!$I$5:$N$5</c:f>
              <c:numCache>
                <c:formatCode>General</c:formatCode>
                <c:ptCount val="6"/>
                <c:pt idx="0">
                  <c:v>0.42999999999999994</c:v>
                </c:pt>
                <c:pt idx="1">
                  <c:v>0.64</c:v>
                </c:pt>
                <c:pt idx="2">
                  <c:v>0.86499999999999999</c:v>
                </c:pt>
                <c:pt idx="3">
                  <c:v>1.0674999999999999</c:v>
                </c:pt>
                <c:pt idx="4">
                  <c:v>1.29</c:v>
                </c:pt>
                <c:pt idx="5">
                  <c:v>1.425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1-4953-B659-D7C3F965E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35568"/>
        <c:axId val="1919332656"/>
      </c:lineChart>
      <c:catAx>
        <c:axId val="19193355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332656"/>
        <c:crosses val="autoZero"/>
        <c:auto val="1"/>
        <c:lblAlgn val="ctr"/>
        <c:lblOffset val="100"/>
        <c:noMultiLvlLbl val="0"/>
      </c:catAx>
      <c:valAx>
        <c:axId val="19193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3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霍尔效应数据表!$H$17</c:f>
              <c:strCache>
                <c:ptCount val="1"/>
                <c:pt idx="0">
                  <c:v>VH(mV)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霍尔效应数据表!$I$16:$N$16</c:f>
              <c:numCache>
                <c:formatCode>0.000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霍尔效应数据表!$I$17:$N$17</c:f>
              <c:numCache>
                <c:formatCode>0.000</c:formatCode>
                <c:ptCount val="6"/>
                <c:pt idx="0">
                  <c:v>0.42750000000000005</c:v>
                </c:pt>
                <c:pt idx="1">
                  <c:v>0.53749999999999998</c:v>
                </c:pt>
                <c:pt idx="2">
                  <c:v>0.6825</c:v>
                </c:pt>
                <c:pt idx="3">
                  <c:v>0.78499999999999992</c:v>
                </c:pt>
                <c:pt idx="4">
                  <c:v>0.85999999999999988</c:v>
                </c:pt>
                <c:pt idx="5">
                  <c:v>0.96250000000000002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5E5-9B6A-F238CB66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384336"/>
        <c:axId val="1992365200"/>
      </c:lineChart>
      <c:catAx>
        <c:axId val="199238433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365200"/>
        <c:crosses val="autoZero"/>
        <c:auto val="1"/>
        <c:lblAlgn val="ctr"/>
        <c:lblOffset val="100"/>
        <c:noMultiLvlLbl val="0"/>
      </c:catAx>
      <c:valAx>
        <c:axId val="1992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3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13</xdr:row>
      <xdr:rowOff>83820</xdr:rowOff>
    </xdr:from>
    <xdr:to>
      <xdr:col>5</xdr:col>
      <xdr:colOff>403860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13</xdr:row>
      <xdr:rowOff>30480</xdr:rowOff>
    </xdr:from>
    <xdr:to>
      <xdr:col>12</xdr:col>
      <xdr:colOff>579120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33</xdr:row>
      <xdr:rowOff>15240</xdr:rowOff>
    </xdr:from>
    <xdr:to>
      <xdr:col>15</xdr:col>
      <xdr:colOff>655320</xdr:colOff>
      <xdr:row>48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605118</xdr:colOff>
      <xdr:row>2</xdr:row>
      <xdr:rowOff>219636</xdr:rowOff>
    </xdr:from>
    <xdr:to>
      <xdr:col>14</xdr:col>
      <xdr:colOff>300318</xdr:colOff>
      <xdr:row>13</xdr:row>
      <xdr:rowOff>103095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1B5563-F84F-40A3-83AA-B2E94C5DA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605117</xdr:colOff>
      <xdr:row>14</xdr:row>
      <xdr:rowOff>242047</xdr:rowOff>
    </xdr:from>
    <xdr:to>
      <xdr:col>14</xdr:col>
      <xdr:colOff>17929</xdr:colOff>
      <xdr:row>22</xdr:row>
      <xdr:rowOff>228600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84306AD-D578-4547-827F-E05C09AD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showZeros="0" zoomScaleNormal="100" workbookViewId="0">
      <selection activeCell="A6" sqref="A6:A12"/>
    </sheetView>
  </sheetViews>
  <sheetFormatPr defaultColWidth="8.88671875" defaultRowHeight="14.4" x14ac:dyDescent="0.25"/>
  <cols>
    <col min="1" max="1" width="8.33203125" style="24" customWidth="1"/>
    <col min="2" max="6" width="8.88671875" style="5"/>
    <col min="7" max="7" width="9.109375" style="5" bestFit="1" customWidth="1"/>
    <col min="8" max="10" width="8.88671875" style="5"/>
    <col min="11" max="11" width="9.44140625" style="5" customWidth="1"/>
    <col min="12" max="13" width="8.88671875" style="5"/>
    <col min="14" max="14" width="3.77734375" style="5" customWidth="1"/>
    <col min="15" max="16" width="11.77734375" style="5" customWidth="1"/>
    <col min="17" max="16384" width="8.88671875" style="5"/>
  </cols>
  <sheetData>
    <row r="1" spans="1:16" ht="17.399999999999999" customHeight="1" x14ac:dyDescent="0.25">
      <c r="A1" s="53" t="s">
        <v>34</v>
      </c>
      <c r="B1" s="53"/>
      <c r="C1" s="53"/>
      <c r="D1" s="53"/>
      <c r="E1" s="53"/>
      <c r="F1" s="53"/>
      <c r="O1" s="54" t="s">
        <v>35</v>
      </c>
      <c r="P1" s="54"/>
    </row>
    <row r="2" spans="1:16" ht="18" customHeight="1" x14ac:dyDescent="0.25">
      <c r="A2" s="57" t="s">
        <v>0</v>
      </c>
      <c r="B2" s="58"/>
      <c r="C2" s="58"/>
      <c r="D2" s="58"/>
      <c r="E2" s="58"/>
      <c r="F2" s="59"/>
      <c r="H2" s="52" t="s">
        <v>11</v>
      </c>
      <c r="I2" s="52"/>
      <c r="J2" s="52"/>
      <c r="K2" s="52"/>
      <c r="L2" s="52"/>
      <c r="M2" s="52"/>
      <c r="N2" s="6"/>
      <c r="O2" s="7" t="s">
        <v>36</v>
      </c>
      <c r="P2" s="7" t="s">
        <v>37</v>
      </c>
    </row>
    <row r="3" spans="1:16" ht="18" customHeight="1" x14ac:dyDescent="0.25">
      <c r="A3" s="57" t="s">
        <v>64</v>
      </c>
      <c r="B3" s="58"/>
      <c r="C3" s="58"/>
      <c r="D3" s="58"/>
      <c r="E3" s="58"/>
      <c r="F3" s="59"/>
      <c r="H3" s="52" t="s">
        <v>65</v>
      </c>
      <c r="I3" s="52"/>
      <c r="J3" s="52"/>
      <c r="K3" s="52"/>
      <c r="L3" s="52"/>
      <c r="M3" s="52"/>
      <c r="N3" s="6"/>
      <c r="O3" s="34"/>
      <c r="P3" s="34"/>
    </row>
    <row r="4" spans="1:16" ht="18" customHeight="1" x14ac:dyDescent="0.25">
      <c r="A4" s="50" t="s">
        <v>1</v>
      </c>
      <c r="B4" s="8" t="s">
        <v>2</v>
      </c>
      <c r="C4" s="8" t="s">
        <v>3</v>
      </c>
      <c r="D4" s="31" t="s">
        <v>40</v>
      </c>
      <c r="E4" s="8" t="s">
        <v>5</v>
      </c>
      <c r="F4" s="50" t="s">
        <v>6</v>
      </c>
      <c r="H4" s="50" t="s">
        <v>12</v>
      </c>
      <c r="I4" s="8" t="s">
        <v>2</v>
      </c>
      <c r="J4" s="8" t="s">
        <v>3</v>
      </c>
      <c r="K4" s="8" t="s">
        <v>4</v>
      </c>
      <c r="L4" s="8" t="s">
        <v>5</v>
      </c>
      <c r="M4" s="50" t="s">
        <v>6</v>
      </c>
      <c r="N4" s="9"/>
      <c r="O4" s="55" t="s">
        <v>38</v>
      </c>
      <c r="P4" s="55"/>
    </row>
    <row r="5" spans="1:16" ht="18" customHeight="1" x14ac:dyDescent="0.25">
      <c r="A5" s="50"/>
      <c r="B5" s="10" t="s">
        <v>7</v>
      </c>
      <c r="C5" s="10" t="s">
        <v>8</v>
      </c>
      <c r="D5" s="10" t="s">
        <v>9</v>
      </c>
      <c r="E5" s="10" t="s">
        <v>10</v>
      </c>
      <c r="F5" s="50"/>
      <c r="H5" s="50"/>
      <c r="I5" s="10" t="s">
        <v>13</v>
      </c>
      <c r="J5" s="10" t="s">
        <v>8</v>
      </c>
      <c r="K5" s="10" t="s">
        <v>9</v>
      </c>
      <c r="L5" s="10" t="s">
        <v>14</v>
      </c>
      <c r="M5" s="50"/>
      <c r="N5" s="9"/>
      <c r="O5" s="56"/>
      <c r="P5" s="56"/>
    </row>
    <row r="6" spans="1:16" ht="18" customHeight="1" x14ac:dyDescent="0.25">
      <c r="A6" s="1">
        <v>1</v>
      </c>
      <c r="B6" s="33"/>
      <c r="C6" s="33"/>
      <c r="D6" s="33"/>
      <c r="E6" s="33"/>
      <c r="F6" s="2">
        <f>IFERROR((B6-C6+D6-E6)/4,0)</f>
        <v>0</v>
      </c>
      <c r="H6" s="11">
        <v>0.2</v>
      </c>
      <c r="I6" s="33"/>
      <c r="J6" s="33"/>
      <c r="K6" s="33"/>
      <c r="L6" s="33"/>
      <c r="M6" s="2">
        <f>IFERROR((I6-J6+K6-L6)/4,0)</f>
        <v>0</v>
      </c>
      <c r="N6" s="12"/>
    </row>
    <row r="7" spans="1:16" ht="18" customHeight="1" x14ac:dyDescent="0.25">
      <c r="A7" s="1">
        <v>2</v>
      </c>
      <c r="B7" s="33"/>
      <c r="C7" s="33"/>
      <c r="D7" s="33"/>
      <c r="E7" s="33"/>
      <c r="F7" s="2">
        <f t="shared" ref="F7:F12" si="0">IFERROR((B7-C7+D7-E7)/4,0)</f>
        <v>0</v>
      </c>
      <c r="H7" s="11">
        <v>0.3</v>
      </c>
      <c r="I7" s="33"/>
      <c r="J7" s="33"/>
      <c r="K7" s="33"/>
      <c r="L7" s="33"/>
      <c r="M7" s="2">
        <f t="shared" ref="M7:M12" si="1">IFERROR((I7-J7+K7-L7)/4,0)</f>
        <v>0</v>
      </c>
      <c r="N7" s="12"/>
    </row>
    <row r="8" spans="1:16" ht="18" customHeight="1" x14ac:dyDescent="0.25">
      <c r="A8" s="1">
        <v>3</v>
      </c>
      <c r="B8" s="33"/>
      <c r="C8" s="33"/>
      <c r="D8" s="33"/>
      <c r="E8" s="33"/>
      <c r="F8" s="2">
        <f t="shared" si="0"/>
        <v>0</v>
      </c>
      <c r="H8" s="11">
        <v>0.4</v>
      </c>
      <c r="I8" s="33"/>
      <c r="J8" s="33"/>
      <c r="K8" s="33"/>
      <c r="L8" s="33"/>
      <c r="M8" s="2">
        <f t="shared" si="1"/>
        <v>0</v>
      </c>
      <c r="N8" s="12"/>
    </row>
    <row r="9" spans="1:16" ht="18" customHeight="1" x14ac:dyDescent="0.25">
      <c r="A9" s="1">
        <v>4</v>
      </c>
      <c r="B9" s="33"/>
      <c r="C9" s="33"/>
      <c r="D9" s="33"/>
      <c r="E9" s="33"/>
      <c r="F9" s="2">
        <f t="shared" si="0"/>
        <v>0</v>
      </c>
      <c r="H9" s="11">
        <v>0.5</v>
      </c>
      <c r="I9" s="33"/>
      <c r="J9" s="33"/>
      <c r="K9" s="33"/>
      <c r="L9" s="33"/>
      <c r="M9" s="2">
        <f t="shared" si="1"/>
        <v>0</v>
      </c>
      <c r="N9" s="12"/>
    </row>
    <row r="10" spans="1:16" ht="18" customHeight="1" x14ac:dyDescent="0.25">
      <c r="A10" s="1">
        <v>5</v>
      </c>
      <c r="B10" s="33"/>
      <c r="C10" s="33"/>
      <c r="D10" s="33"/>
      <c r="E10" s="33"/>
      <c r="F10" s="2">
        <f t="shared" si="0"/>
        <v>0</v>
      </c>
      <c r="H10" s="11">
        <v>0.6</v>
      </c>
      <c r="I10" s="33"/>
      <c r="J10" s="33"/>
      <c r="K10" s="33"/>
      <c r="L10" s="33"/>
      <c r="M10" s="2">
        <f t="shared" si="1"/>
        <v>0</v>
      </c>
      <c r="N10" s="12"/>
    </row>
    <row r="11" spans="1:16" ht="18" customHeight="1" x14ac:dyDescent="0.25">
      <c r="A11" s="1">
        <v>6</v>
      </c>
      <c r="B11" s="33"/>
      <c r="C11" s="33"/>
      <c r="D11" s="33"/>
      <c r="E11" s="33"/>
      <c r="F11" s="2">
        <f t="shared" si="0"/>
        <v>0</v>
      </c>
      <c r="H11" s="11">
        <v>0.7</v>
      </c>
      <c r="I11" s="33"/>
      <c r="J11" s="33"/>
      <c r="K11" s="33"/>
      <c r="L11" s="33"/>
      <c r="M11" s="2">
        <f t="shared" si="1"/>
        <v>0</v>
      </c>
      <c r="N11" s="12"/>
    </row>
    <row r="12" spans="1:16" ht="18" customHeight="1" x14ac:dyDescent="0.25">
      <c r="A12" s="1">
        <v>7</v>
      </c>
      <c r="B12" s="33"/>
      <c r="C12" s="33"/>
      <c r="D12" s="33"/>
      <c r="E12" s="33"/>
      <c r="F12" s="2">
        <f t="shared" si="0"/>
        <v>0</v>
      </c>
      <c r="H12" s="11">
        <v>0.8</v>
      </c>
      <c r="I12" s="33"/>
      <c r="J12" s="33"/>
      <c r="K12" s="33"/>
      <c r="L12" s="33"/>
      <c r="M12" s="2">
        <f t="shared" si="1"/>
        <v>0</v>
      </c>
      <c r="N12" s="12"/>
    </row>
    <row r="32" spans="1:6" ht="19.2" customHeight="1" x14ac:dyDescent="0.25">
      <c r="A32" s="51" t="s">
        <v>23</v>
      </c>
      <c r="B32" s="51"/>
      <c r="C32" s="51"/>
      <c r="D32" s="51"/>
      <c r="E32" s="51"/>
      <c r="F32" s="51"/>
    </row>
    <row r="33" spans="1:7" ht="19.2" customHeight="1" x14ac:dyDescent="0.25">
      <c r="A33" s="29" t="s">
        <v>39</v>
      </c>
      <c r="B33" s="32"/>
      <c r="C33" s="13" t="s">
        <v>25</v>
      </c>
      <c r="D33" s="6"/>
      <c r="E33" s="6"/>
      <c r="F33" s="6"/>
    </row>
    <row r="34" spans="1:7" ht="19.2" customHeight="1" x14ac:dyDescent="0.25">
      <c r="A34" s="52" t="s">
        <v>15</v>
      </c>
      <c r="B34" s="52"/>
      <c r="C34" s="52"/>
      <c r="D34" s="52"/>
      <c r="E34" s="52"/>
      <c r="F34" s="52"/>
      <c r="G34" s="14"/>
    </row>
    <row r="35" spans="1:7" ht="19.2" customHeight="1" x14ac:dyDescent="0.25">
      <c r="A35" s="50" t="s">
        <v>16</v>
      </c>
      <c r="B35" s="8" t="s">
        <v>17</v>
      </c>
      <c r="C35" s="8" t="s">
        <v>3</v>
      </c>
      <c r="D35" s="8" t="s">
        <v>4</v>
      </c>
      <c r="E35" s="8" t="s">
        <v>5</v>
      </c>
      <c r="F35" s="50" t="s">
        <v>18</v>
      </c>
      <c r="G35" s="49" t="s">
        <v>29</v>
      </c>
    </row>
    <row r="36" spans="1:7" ht="19.2" customHeight="1" x14ac:dyDescent="0.25">
      <c r="A36" s="50"/>
      <c r="B36" s="10" t="s">
        <v>19</v>
      </c>
      <c r="C36" s="10" t="s">
        <v>20</v>
      </c>
      <c r="D36" s="10" t="s">
        <v>21</v>
      </c>
      <c r="E36" s="10" t="s">
        <v>22</v>
      </c>
      <c r="F36" s="50"/>
      <c r="G36" s="49"/>
    </row>
    <row r="37" spans="1:7" ht="19.2" customHeight="1" x14ac:dyDescent="0.25">
      <c r="A37" s="15">
        <v>-16</v>
      </c>
      <c r="B37" s="1"/>
      <c r="C37" s="1"/>
      <c r="D37" s="1"/>
      <c r="E37" s="1"/>
      <c r="F37" s="2">
        <f>IFERROR((B37-C37+D37-E37)/4,0)</f>
        <v>0</v>
      </c>
      <c r="G37" s="4">
        <f>IFERROR(F37/$B$33/2*1000,0)</f>
        <v>0</v>
      </c>
    </row>
    <row r="38" spans="1:7" ht="19.2" customHeight="1" x14ac:dyDescent="0.25">
      <c r="A38" s="15">
        <v>-15.5</v>
      </c>
      <c r="B38" s="1"/>
      <c r="C38" s="1"/>
      <c r="D38" s="1"/>
      <c r="E38" s="1"/>
      <c r="F38" s="2">
        <f t="shared" ref="F38:F53" si="2">IFERROR((B38-C38+D38-E38)/4,0)</f>
        <v>0</v>
      </c>
      <c r="G38" s="4">
        <f t="shared" ref="G38:G53" si="3">IFERROR(F38/$B$33/2*1000,0)</f>
        <v>0</v>
      </c>
    </row>
    <row r="39" spans="1:7" ht="19.2" customHeight="1" x14ac:dyDescent="0.25">
      <c r="A39" s="15">
        <v>-15</v>
      </c>
      <c r="B39" s="33"/>
      <c r="C39" s="33"/>
      <c r="D39" s="33"/>
      <c r="E39" s="33"/>
      <c r="F39" s="2">
        <f t="shared" si="2"/>
        <v>0</v>
      </c>
      <c r="G39" s="4">
        <f t="shared" si="3"/>
        <v>0</v>
      </c>
    </row>
    <row r="40" spans="1:7" ht="19.2" customHeight="1" x14ac:dyDescent="0.25">
      <c r="A40" s="15">
        <v>-14.5</v>
      </c>
      <c r="B40" s="33"/>
      <c r="C40" s="33"/>
      <c r="D40" s="33"/>
      <c r="E40" s="33"/>
      <c r="F40" s="2">
        <f t="shared" si="2"/>
        <v>0</v>
      </c>
      <c r="G40" s="4">
        <f t="shared" si="3"/>
        <v>0</v>
      </c>
    </row>
    <row r="41" spans="1:7" ht="19.2" customHeight="1" x14ac:dyDescent="0.25">
      <c r="A41" s="15">
        <v>-14</v>
      </c>
      <c r="B41" s="33"/>
      <c r="C41" s="33"/>
      <c r="D41" s="33"/>
      <c r="E41" s="33"/>
      <c r="F41" s="2">
        <f t="shared" si="2"/>
        <v>0</v>
      </c>
      <c r="G41" s="4">
        <f t="shared" si="3"/>
        <v>0</v>
      </c>
    </row>
    <row r="42" spans="1:7" ht="19.2" customHeight="1" x14ac:dyDescent="0.25">
      <c r="A42" s="15">
        <v>-12</v>
      </c>
      <c r="B42" s="33"/>
      <c r="C42" s="33"/>
      <c r="D42" s="33"/>
      <c r="E42" s="33"/>
      <c r="F42" s="2">
        <f t="shared" si="2"/>
        <v>0</v>
      </c>
      <c r="G42" s="4">
        <f t="shared" si="3"/>
        <v>0</v>
      </c>
    </row>
    <row r="43" spans="1:7" ht="19.2" customHeight="1" x14ac:dyDescent="0.25">
      <c r="A43" s="15">
        <v>-8</v>
      </c>
      <c r="B43" s="33"/>
      <c r="C43" s="33"/>
      <c r="D43" s="33"/>
      <c r="E43" s="33"/>
      <c r="F43" s="2">
        <f t="shared" si="2"/>
        <v>0</v>
      </c>
      <c r="G43" s="4">
        <f t="shared" si="3"/>
        <v>0</v>
      </c>
    </row>
    <row r="44" spans="1:7" ht="19.2" customHeight="1" x14ac:dyDescent="0.25">
      <c r="A44" s="15">
        <v>-4</v>
      </c>
      <c r="B44" s="33"/>
      <c r="C44" s="33"/>
      <c r="D44" s="33"/>
      <c r="E44" s="33"/>
      <c r="F44" s="2">
        <f t="shared" si="2"/>
        <v>0</v>
      </c>
      <c r="G44" s="4">
        <f t="shared" si="3"/>
        <v>0</v>
      </c>
    </row>
    <row r="45" spans="1:7" ht="19.2" customHeight="1" x14ac:dyDescent="0.25">
      <c r="A45" s="30">
        <v>9.9999999999999995E-8</v>
      </c>
      <c r="B45" s="33"/>
      <c r="C45" s="33"/>
      <c r="D45" s="33"/>
      <c r="E45" s="33"/>
      <c r="F45" s="2">
        <f t="shared" si="2"/>
        <v>0</v>
      </c>
      <c r="G45" s="4">
        <f t="shared" si="3"/>
        <v>0</v>
      </c>
    </row>
    <row r="46" spans="1:7" ht="19.2" customHeight="1" x14ac:dyDescent="0.25">
      <c r="A46" s="15">
        <v>4</v>
      </c>
      <c r="B46" s="33"/>
      <c r="C46" s="33"/>
      <c r="D46" s="33"/>
      <c r="E46" s="33"/>
      <c r="F46" s="2">
        <f t="shared" si="2"/>
        <v>0</v>
      </c>
      <c r="G46" s="4">
        <f t="shared" si="3"/>
        <v>0</v>
      </c>
    </row>
    <row r="47" spans="1:7" ht="19.2" customHeight="1" x14ac:dyDescent="0.25">
      <c r="A47" s="15">
        <v>8</v>
      </c>
      <c r="B47" s="33"/>
      <c r="C47" s="33"/>
      <c r="D47" s="33"/>
      <c r="E47" s="33"/>
      <c r="F47" s="2">
        <f t="shared" si="2"/>
        <v>0</v>
      </c>
      <c r="G47" s="4">
        <f t="shared" si="3"/>
        <v>0</v>
      </c>
    </row>
    <row r="48" spans="1:7" ht="19.2" customHeight="1" x14ac:dyDescent="0.25">
      <c r="A48" s="15">
        <v>12</v>
      </c>
      <c r="B48" s="33"/>
      <c r="C48" s="33"/>
      <c r="D48" s="33"/>
      <c r="E48" s="33"/>
      <c r="F48" s="2">
        <f t="shared" si="2"/>
        <v>0</v>
      </c>
      <c r="G48" s="4">
        <f t="shared" si="3"/>
        <v>0</v>
      </c>
    </row>
    <row r="49" spans="1:11" ht="19.2" customHeight="1" x14ac:dyDescent="0.25">
      <c r="A49" s="15">
        <v>14</v>
      </c>
      <c r="B49" s="33"/>
      <c r="C49" s="33"/>
      <c r="D49" s="33"/>
      <c r="E49" s="33"/>
      <c r="F49" s="2">
        <f t="shared" si="2"/>
        <v>0</v>
      </c>
      <c r="G49" s="4">
        <f t="shared" si="3"/>
        <v>0</v>
      </c>
    </row>
    <row r="50" spans="1:11" ht="19.2" customHeight="1" x14ac:dyDescent="0.25">
      <c r="A50" s="15">
        <v>14.5</v>
      </c>
      <c r="B50" s="33"/>
      <c r="C50" s="33"/>
      <c r="D50" s="33"/>
      <c r="E50" s="33"/>
      <c r="F50" s="2">
        <f t="shared" si="2"/>
        <v>0</v>
      </c>
      <c r="G50" s="4">
        <f t="shared" si="3"/>
        <v>0</v>
      </c>
    </row>
    <row r="51" spans="1:11" ht="19.2" customHeight="1" x14ac:dyDescent="0.25">
      <c r="A51" s="15">
        <v>15</v>
      </c>
      <c r="B51" s="33"/>
      <c r="C51" s="33"/>
      <c r="D51" s="33"/>
      <c r="E51" s="33"/>
      <c r="F51" s="2">
        <f t="shared" si="2"/>
        <v>0</v>
      </c>
      <c r="G51" s="4">
        <f t="shared" si="3"/>
        <v>0</v>
      </c>
      <c r="I51" s="16" t="s">
        <v>24</v>
      </c>
      <c r="J51" s="17"/>
      <c r="K51" s="18" t="s">
        <v>31</v>
      </c>
    </row>
    <row r="52" spans="1:11" ht="19.2" customHeight="1" x14ac:dyDescent="0.25">
      <c r="A52" s="15">
        <v>15.5</v>
      </c>
      <c r="B52" s="3"/>
      <c r="C52" s="3"/>
      <c r="D52" s="3"/>
      <c r="E52" s="3"/>
      <c r="F52" s="2">
        <f t="shared" si="2"/>
        <v>0</v>
      </c>
      <c r="G52" s="4">
        <f t="shared" si="3"/>
        <v>0</v>
      </c>
      <c r="I52" s="19" t="s">
        <v>26</v>
      </c>
      <c r="J52" s="25">
        <f>B33</f>
        <v>0</v>
      </c>
      <c r="K52" s="20" t="s">
        <v>25</v>
      </c>
    </row>
    <row r="53" spans="1:11" ht="19.2" customHeight="1" x14ac:dyDescent="0.25">
      <c r="A53" s="15">
        <v>16</v>
      </c>
      <c r="B53" s="3"/>
      <c r="C53" s="3"/>
      <c r="D53" s="3"/>
      <c r="E53" s="3"/>
      <c r="F53" s="2">
        <f t="shared" si="2"/>
        <v>0</v>
      </c>
      <c r="G53" s="4">
        <f t="shared" si="3"/>
        <v>0</v>
      </c>
      <c r="I53" s="21" t="s">
        <v>27</v>
      </c>
      <c r="J53" s="26">
        <f>IFERROR(4*3.14*J51*0.5/100,0)</f>
        <v>0</v>
      </c>
      <c r="K53" s="13" t="s">
        <v>28</v>
      </c>
    </row>
    <row r="54" spans="1:11" ht="16.8" x14ac:dyDescent="0.25">
      <c r="A54" s="5"/>
      <c r="I54" s="19" t="s">
        <v>30</v>
      </c>
      <c r="J54" s="27">
        <f>IFERROR(AVERAGE(G42:G48),0)</f>
        <v>0</v>
      </c>
      <c r="K54" s="20" t="s">
        <v>28</v>
      </c>
    </row>
    <row r="55" spans="1:11" ht="16.8" x14ac:dyDescent="0.25">
      <c r="A55" s="5"/>
      <c r="I55" s="22" t="s">
        <v>32</v>
      </c>
      <c r="J55" s="28">
        <f>IFERROR((J53-J54)/J53*100,0)</f>
        <v>0</v>
      </c>
      <c r="K55" s="23" t="s">
        <v>33</v>
      </c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A1:F1"/>
    <mergeCell ref="O1:P1"/>
    <mergeCell ref="O4:P4"/>
    <mergeCell ref="O5:P5"/>
    <mergeCell ref="A2:F2"/>
    <mergeCell ref="A3:F3"/>
    <mergeCell ref="A4:A5"/>
    <mergeCell ref="F4:F5"/>
    <mergeCell ref="H2:M2"/>
    <mergeCell ref="H3:M3"/>
    <mergeCell ref="G35:G36"/>
    <mergeCell ref="H4:H5"/>
    <mergeCell ref="M4:M5"/>
    <mergeCell ref="A32:F32"/>
    <mergeCell ref="A34:F34"/>
    <mergeCell ref="A35:A36"/>
    <mergeCell ref="F35:F36"/>
  </mergeCells>
  <phoneticPr fontId="3" type="noConversion"/>
  <printOptions horizontalCentered="1"/>
  <pageMargins left="0.31496062992125984" right="0.11811023622047245" top="0.55118110236220474" bottom="0.55118110236220474" header="0.31496062992125984" footer="0.31496062992125984"/>
  <pageSetup paperSize="9" orientation="landscape" verticalDpi="0" r:id="rId1"/>
  <rowBreaks count="1" manualBreakCount="1">
    <brk id="3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53"/>
  <sheetViews>
    <sheetView tabSelected="1" topLeftCell="A7" zoomScale="70" zoomScaleNormal="70" workbookViewId="0">
      <selection activeCell="U34" sqref="U34"/>
    </sheetView>
  </sheetViews>
  <sheetFormatPr defaultRowHeight="14.4" x14ac:dyDescent="0.25"/>
  <cols>
    <col min="1" max="1" width="3.21875" customWidth="1"/>
  </cols>
  <sheetData>
    <row r="1" spans="2:14" ht="21.75" customHeight="1" x14ac:dyDescent="0.25">
      <c r="B1" t="s">
        <v>41</v>
      </c>
    </row>
    <row r="2" spans="2:14" ht="21.75" customHeight="1" x14ac:dyDescent="0.25">
      <c r="B2" s="42" t="s">
        <v>42</v>
      </c>
      <c r="C2" s="42"/>
    </row>
    <row r="3" spans="2:14" ht="21.75" customHeight="1" x14ac:dyDescent="0.25">
      <c r="B3" s="47" t="s">
        <v>51</v>
      </c>
      <c r="C3" s="47"/>
      <c r="D3" s="42"/>
      <c r="E3" s="62" t="s">
        <v>57</v>
      </c>
      <c r="F3" s="62"/>
      <c r="G3" s="62"/>
    </row>
    <row r="4" spans="2:14" ht="22.5" customHeight="1" x14ac:dyDescent="0.25">
      <c r="B4" s="65" t="s">
        <v>43</v>
      </c>
      <c r="C4" s="44" t="s">
        <v>44</v>
      </c>
      <c r="D4" s="44" t="s">
        <v>3</v>
      </c>
      <c r="E4" s="44" t="s">
        <v>4</v>
      </c>
      <c r="F4" s="44" t="s">
        <v>5</v>
      </c>
      <c r="G4" s="44" t="s">
        <v>45</v>
      </c>
      <c r="H4" s="48" t="s">
        <v>43</v>
      </c>
      <c r="I4" s="45">
        <v>2</v>
      </c>
      <c r="J4" s="45">
        <v>3</v>
      </c>
      <c r="K4" s="45">
        <v>4</v>
      </c>
      <c r="L4" s="45">
        <v>5</v>
      </c>
      <c r="M4" s="45">
        <v>6</v>
      </c>
      <c r="N4" s="45">
        <v>7</v>
      </c>
    </row>
    <row r="5" spans="2:14" ht="22.5" customHeight="1" x14ac:dyDescent="0.25">
      <c r="B5" s="66"/>
      <c r="C5" s="44" t="s">
        <v>46</v>
      </c>
      <c r="D5" s="44" t="s">
        <v>47</v>
      </c>
      <c r="E5" s="44" t="s">
        <v>48</v>
      </c>
      <c r="F5" s="44" t="s">
        <v>49</v>
      </c>
      <c r="G5" s="44"/>
      <c r="H5" s="44" t="s">
        <v>45</v>
      </c>
      <c r="I5">
        <v>0.42999999999999994</v>
      </c>
      <c r="J5">
        <v>0.64</v>
      </c>
      <c r="K5">
        <v>0.86499999999999999</v>
      </c>
      <c r="L5">
        <v>1.0674999999999999</v>
      </c>
      <c r="M5">
        <v>1.29</v>
      </c>
      <c r="N5">
        <v>1.425</v>
      </c>
    </row>
    <row r="6" spans="2:14" ht="22.5" customHeight="1" x14ac:dyDescent="0.25">
      <c r="B6" s="45">
        <v>2</v>
      </c>
      <c r="C6" s="44">
        <v>0.42</v>
      </c>
      <c r="D6" s="44">
        <v>-0.44</v>
      </c>
      <c r="E6" s="44">
        <v>0.48</v>
      </c>
      <c r="F6" s="44">
        <v>-0.38</v>
      </c>
      <c r="G6" s="44">
        <f>(C6-D6+E6-F6)/4</f>
        <v>0.42999999999999994</v>
      </c>
      <c r="I6" s="45"/>
    </row>
    <row r="7" spans="2:14" ht="22.5" customHeight="1" x14ac:dyDescent="0.25">
      <c r="B7" s="45">
        <v>3</v>
      </c>
      <c r="C7" s="44">
        <v>0.6</v>
      </c>
      <c r="D7" s="44">
        <v>-0.68</v>
      </c>
      <c r="E7" s="44">
        <v>0.69</v>
      </c>
      <c r="F7" s="44">
        <v>-0.59</v>
      </c>
      <c r="G7" s="44">
        <f t="shared" ref="G7:G11" si="0">(C7-D7+E7-F7)/4</f>
        <v>0.64</v>
      </c>
      <c r="I7" s="45"/>
    </row>
    <row r="8" spans="2:14" ht="22.5" customHeight="1" x14ac:dyDescent="0.25">
      <c r="B8" s="45">
        <v>4</v>
      </c>
      <c r="C8" s="44">
        <v>0.81</v>
      </c>
      <c r="D8" s="44">
        <v>-0.91</v>
      </c>
      <c r="E8" s="44">
        <v>0.98</v>
      </c>
      <c r="F8" s="44">
        <v>-0.76</v>
      </c>
      <c r="G8" s="44">
        <f t="shared" si="0"/>
        <v>0.86499999999999999</v>
      </c>
      <c r="I8" s="45"/>
    </row>
    <row r="9" spans="2:14" ht="22.5" customHeight="1" x14ac:dyDescent="0.25">
      <c r="B9" s="45">
        <v>5</v>
      </c>
      <c r="C9" s="44">
        <v>0.98</v>
      </c>
      <c r="D9" s="44">
        <v>-1.1599999999999999</v>
      </c>
      <c r="E9" s="44">
        <v>1.1599999999999999</v>
      </c>
      <c r="F9" s="44">
        <v>-0.97</v>
      </c>
      <c r="G9" s="44">
        <f t="shared" si="0"/>
        <v>1.0674999999999999</v>
      </c>
      <c r="I9" s="45"/>
    </row>
    <row r="10" spans="2:14" ht="22.5" customHeight="1" x14ac:dyDescent="0.25">
      <c r="B10" s="45">
        <v>6</v>
      </c>
      <c r="C10" s="44">
        <v>1.19</v>
      </c>
      <c r="D10" s="44">
        <v>-1.38</v>
      </c>
      <c r="E10" s="44">
        <v>1.43</v>
      </c>
      <c r="F10" s="44">
        <v>-1.1599999999999999</v>
      </c>
      <c r="G10" s="44">
        <f t="shared" si="0"/>
        <v>1.29</v>
      </c>
    </row>
    <row r="11" spans="2:14" ht="22.5" customHeight="1" x14ac:dyDescent="0.25">
      <c r="B11" s="45">
        <v>7</v>
      </c>
      <c r="C11" s="44">
        <v>1.38</v>
      </c>
      <c r="D11" s="44">
        <v>-1.61</v>
      </c>
      <c r="E11" s="44">
        <v>1.35</v>
      </c>
      <c r="F11" s="44">
        <v>-1.36</v>
      </c>
      <c r="G11" s="44">
        <f t="shared" si="0"/>
        <v>1.425</v>
      </c>
    </row>
    <row r="12" spans="2:14" x14ac:dyDescent="0.25">
      <c r="B12" s="39"/>
      <c r="C12" s="40"/>
      <c r="D12" s="40"/>
      <c r="E12" s="40"/>
      <c r="F12" s="40"/>
      <c r="G12" s="40"/>
      <c r="I12" s="41"/>
      <c r="J12" s="40"/>
      <c r="K12" s="40"/>
      <c r="L12" s="40"/>
      <c r="M12" s="40"/>
      <c r="N12" s="40"/>
    </row>
    <row r="13" spans="2:14" x14ac:dyDescent="0.25">
      <c r="B13" s="39"/>
      <c r="C13" s="40"/>
      <c r="D13" s="40"/>
      <c r="E13" s="40"/>
      <c r="F13" s="40"/>
      <c r="G13" s="40"/>
      <c r="I13" s="41"/>
      <c r="J13" s="40"/>
      <c r="K13" s="40"/>
      <c r="L13" s="40"/>
      <c r="M13" s="40"/>
      <c r="N13" s="40"/>
    </row>
    <row r="14" spans="2:14" ht="21" customHeight="1" x14ac:dyDescent="0.25">
      <c r="B14" s="63" t="s">
        <v>61</v>
      </c>
      <c r="C14" s="63"/>
      <c r="D14" s="63"/>
      <c r="E14" s="63"/>
      <c r="F14" s="63"/>
      <c r="G14" s="63"/>
      <c r="I14" s="41"/>
      <c r="J14" s="40"/>
      <c r="K14" s="40"/>
      <c r="L14" s="40"/>
      <c r="M14" s="40"/>
      <c r="N14" s="40"/>
    </row>
    <row r="15" spans="2:14" ht="21" customHeight="1" x14ac:dyDescent="0.25">
      <c r="B15" s="47" t="s">
        <v>52</v>
      </c>
      <c r="C15" s="42"/>
      <c r="D15" s="42"/>
      <c r="E15" s="62" t="s">
        <v>57</v>
      </c>
      <c r="F15" s="62"/>
      <c r="G15" s="62"/>
      <c r="I15" s="41"/>
      <c r="J15" s="40"/>
      <c r="K15" s="40"/>
      <c r="L15" s="40"/>
      <c r="M15" s="40"/>
      <c r="N15" s="40"/>
    </row>
    <row r="16" spans="2:14" ht="22.5" customHeight="1" x14ac:dyDescent="0.25">
      <c r="B16" s="65" t="s">
        <v>62</v>
      </c>
      <c r="C16" s="44" t="s">
        <v>44</v>
      </c>
      <c r="D16" s="44" t="s">
        <v>3</v>
      </c>
      <c r="E16" s="44" t="s">
        <v>4</v>
      </c>
      <c r="F16" s="44" t="s">
        <v>5</v>
      </c>
      <c r="G16" s="44" t="s">
        <v>45</v>
      </c>
      <c r="H16" s="48" t="s">
        <v>62</v>
      </c>
      <c r="I16" s="46">
        <v>0.4</v>
      </c>
      <c r="J16" s="46">
        <v>0.5</v>
      </c>
      <c r="K16" s="46">
        <v>0.6</v>
      </c>
      <c r="L16" s="46">
        <v>0.7</v>
      </c>
      <c r="M16" s="46">
        <v>0.8</v>
      </c>
      <c r="N16" s="46">
        <v>0.9</v>
      </c>
    </row>
    <row r="17" spans="2:18" ht="22.5" customHeight="1" x14ac:dyDescent="0.25">
      <c r="B17" s="66"/>
      <c r="C17" s="44" t="s">
        <v>47</v>
      </c>
      <c r="D17" s="44" t="s">
        <v>47</v>
      </c>
      <c r="E17" s="44" t="s">
        <v>48</v>
      </c>
      <c r="F17" s="44" t="s">
        <v>49</v>
      </c>
      <c r="G17" s="44"/>
      <c r="H17" s="44" t="s">
        <v>45</v>
      </c>
      <c r="I17" s="41">
        <v>0.42750000000000005</v>
      </c>
      <c r="J17" s="41">
        <v>0.53749999999999998</v>
      </c>
      <c r="K17" s="41">
        <v>0.6825</v>
      </c>
      <c r="L17" s="41">
        <v>0.78499999999999992</v>
      </c>
      <c r="M17" s="41">
        <v>0.85999999999999988</v>
      </c>
      <c r="N17" s="41">
        <v>0.96250000000000002</v>
      </c>
    </row>
    <row r="18" spans="2:18" ht="22.5" customHeight="1" x14ac:dyDescent="0.25">
      <c r="B18" s="46">
        <v>0.4</v>
      </c>
      <c r="C18" s="44">
        <v>0.36</v>
      </c>
      <c r="D18" s="44">
        <v>-0.5</v>
      </c>
      <c r="E18" s="44">
        <v>0.51</v>
      </c>
      <c r="F18" s="44">
        <v>-0.34</v>
      </c>
      <c r="G18" s="44">
        <f t="shared" ref="G18:G23" si="1">(C18-D18+E18-F18)/4</f>
        <v>0.42750000000000005</v>
      </c>
      <c r="I18" s="41"/>
    </row>
    <row r="19" spans="2:18" ht="22.5" customHeight="1" x14ac:dyDescent="0.25">
      <c r="B19" s="46">
        <v>0.5</v>
      </c>
      <c r="C19" s="44">
        <v>0.49</v>
      </c>
      <c r="D19" s="44">
        <v>-0.57999999999999996</v>
      </c>
      <c r="E19" s="44">
        <v>0.66</v>
      </c>
      <c r="F19" s="44">
        <v>-0.42</v>
      </c>
      <c r="G19" s="44">
        <f t="shared" si="1"/>
        <v>0.53749999999999998</v>
      </c>
      <c r="I19" s="41"/>
      <c r="J19" s="40"/>
      <c r="K19" s="40"/>
      <c r="L19" s="40"/>
      <c r="M19" s="40"/>
      <c r="N19" s="40"/>
    </row>
    <row r="20" spans="2:18" ht="22.5" customHeight="1" x14ac:dyDescent="0.25">
      <c r="B20" s="46">
        <v>0.6</v>
      </c>
      <c r="C20" s="44">
        <v>0.57999999999999996</v>
      </c>
      <c r="D20" s="44">
        <v>-0.71</v>
      </c>
      <c r="E20" s="44">
        <v>0.75</v>
      </c>
      <c r="F20" s="44">
        <v>-0.69</v>
      </c>
      <c r="G20" s="44">
        <f t="shared" si="1"/>
        <v>0.6825</v>
      </c>
      <c r="I20" s="41"/>
      <c r="J20" s="40"/>
      <c r="K20" s="40"/>
      <c r="L20" s="40"/>
      <c r="M20" s="40"/>
      <c r="N20" s="40"/>
    </row>
    <row r="21" spans="2:18" ht="22.5" customHeight="1" x14ac:dyDescent="0.25">
      <c r="B21" s="46">
        <v>0.7</v>
      </c>
      <c r="C21" s="44">
        <v>0.68</v>
      </c>
      <c r="D21" s="44">
        <v>-0.8</v>
      </c>
      <c r="E21" s="44">
        <v>0.84</v>
      </c>
      <c r="F21" s="44">
        <v>-0.82</v>
      </c>
      <c r="G21" s="44">
        <f t="shared" si="1"/>
        <v>0.78499999999999992</v>
      </c>
      <c r="I21" s="41"/>
      <c r="J21" s="40"/>
      <c r="K21" s="40"/>
      <c r="L21" s="40"/>
      <c r="M21" s="40"/>
      <c r="N21" s="40"/>
    </row>
    <row r="22" spans="2:18" ht="22.5" customHeight="1" x14ac:dyDescent="0.25">
      <c r="B22" s="46">
        <v>0.8</v>
      </c>
      <c r="C22" s="44">
        <v>0.8</v>
      </c>
      <c r="D22" s="44">
        <v>-0.91</v>
      </c>
      <c r="E22" s="44">
        <v>0.97</v>
      </c>
      <c r="F22" s="44">
        <v>-0.76</v>
      </c>
      <c r="G22" s="44">
        <f t="shared" si="1"/>
        <v>0.85999999999999988</v>
      </c>
      <c r="I22" s="41"/>
      <c r="J22" s="40"/>
      <c r="K22" s="40"/>
      <c r="L22" s="40"/>
      <c r="M22" s="40"/>
      <c r="N22" s="40"/>
    </row>
    <row r="23" spans="2:18" ht="22.5" customHeight="1" x14ac:dyDescent="0.25">
      <c r="B23" s="46">
        <v>0.9</v>
      </c>
      <c r="C23" s="44">
        <v>0.89</v>
      </c>
      <c r="D23" s="44">
        <v>-1.04</v>
      </c>
      <c r="E23" s="44">
        <v>1.04</v>
      </c>
      <c r="F23" s="44">
        <v>-0.88</v>
      </c>
      <c r="G23" s="44">
        <f t="shared" si="1"/>
        <v>0.96250000000000002</v>
      </c>
      <c r="I23" s="41"/>
      <c r="J23" s="40"/>
      <c r="K23" s="40"/>
      <c r="L23" s="40"/>
      <c r="M23" s="40"/>
      <c r="N23" s="40"/>
    </row>
    <row r="24" spans="2:18" x14ac:dyDescent="0.25">
      <c r="B24" s="39"/>
      <c r="C24" s="40"/>
      <c r="D24" s="40"/>
      <c r="E24" s="40"/>
      <c r="F24" s="40"/>
      <c r="G24" s="40"/>
      <c r="I24" s="41"/>
      <c r="J24" s="40"/>
      <c r="K24" s="40"/>
      <c r="L24" s="40"/>
      <c r="M24" s="40"/>
      <c r="N24" s="40"/>
    </row>
    <row r="26" spans="2:18" ht="20.399999999999999" customHeight="1" x14ac:dyDescent="0.25">
      <c r="B26" s="42" t="s">
        <v>50</v>
      </c>
      <c r="L26" s="42"/>
      <c r="M26" s="42"/>
      <c r="N26" s="42"/>
      <c r="O26" s="42"/>
    </row>
    <row r="27" spans="2:18" ht="17.399999999999999" customHeight="1" x14ac:dyDescent="0.25">
      <c r="B27" s="43" t="s">
        <v>58</v>
      </c>
      <c r="C27" s="42"/>
      <c r="D27" s="42" t="s">
        <v>66</v>
      </c>
      <c r="F27" s="43" t="s">
        <v>59</v>
      </c>
      <c r="H27" s="42" t="s">
        <v>60</v>
      </c>
      <c r="L27" s="43"/>
      <c r="M27" s="42"/>
      <c r="N27" s="42"/>
      <c r="O27" s="42"/>
      <c r="P27" s="43"/>
      <c r="R27" s="42"/>
    </row>
    <row r="28" spans="2:18" ht="22.5" customHeight="1" x14ac:dyDescent="0.25">
      <c r="B28" s="60" t="s">
        <v>56</v>
      </c>
      <c r="C28" s="60"/>
      <c r="D28" s="60"/>
      <c r="E28" s="60"/>
      <c r="F28" s="60"/>
      <c r="G28" s="60"/>
      <c r="H28" s="60"/>
      <c r="I28" s="60"/>
      <c r="J28" s="60"/>
    </row>
    <row r="29" spans="2:18" ht="33.6" customHeight="1" x14ac:dyDescent="0.25">
      <c r="B29" s="64" t="s">
        <v>53</v>
      </c>
      <c r="C29" s="64" t="s">
        <v>54</v>
      </c>
      <c r="D29" s="61" t="s">
        <v>55</v>
      </c>
      <c r="E29" s="38" t="s">
        <v>44</v>
      </c>
      <c r="F29" s="38" t="s">
        <v>3</v>
      </c>
      <c r="G29" s="38" t="s">
        <v>4</v>
      </c>
      <c r="H29" s="38" t="s">
        <v>5</v>
      </c>
      <c r="I29" s="38" t="s">
        <v>45</v>
      </c>
      <c r="J29" s="38" t="s">
        <v>63</v>
      </c>
    </row>
    <row r="30" spans="2:18" ht="18.75" customHeight="1" x14ac:dyDescent="0.25">
      <c r="B30" s="64"/>
      <c r="C30" s="64"/>
      <c r="D30" s="61"/>
      <c r="E30" s="38" t="s">
        <v>46</v>
      </c>
      <c r="F30" s="38" t="s">
        <v>47</v>
      </c>
      <c r="G30" s="38" t="s">
        <v>48</v>
      </c>
      <c r="H30" s="38" t="s">
        <v>49</v>
      </c>
      <c r="I30" s="38"/>
      <c r="J30" s="38"/>
    </row>
    <row r="31" spans="2:18" ht="18.600000000000001" customHeight="1" x14ac:dyDescent="0.25">
      <c r="B31" s="37">
        <v>14</v>
      </c>
      <c r="C31" s="37">
        <v>14</v>
      </c>
      <c r="D31" s="37">
        <v>-14</v>
      </c>
      <c r="E31" s="36">
        <v>0.57999999999999996</v>
      </c>
      <c r="F31" s="36">
        <v>-0.39</v>
      </c>
      <c r="G31" s="36">
        <v>0.43</v>
      </c>
      <c r="H31" s="36">
        <v>-0.55000000000000004</v>
      </c>
      <c r="I31" s="44">
        <f t="shared" ref="I31:I49" si="2">(E31-F31+G31-H31)/4</f>
        <v>0.48749999999999999</v>
      </c>
      <c r="J31" s="36"/>
    </row>
    <row r="32" spans="2:18" ht="18.600000000000001" customHeight="1" x14ac:dyDescent="0.25">
      <c r="B32" s="37">
        <v>14</v>
      </c>
      <c r="C32" s="37">
        <v>13.5</v>
      </c>
      <c r="D32" s="37">
        <v>-13.5</v>
      </c>
      <c r="E32" s="36">
        <v>0.82</v>
      </c>
      <c r="F32" s="36">
        <v>-0.64</v>
      </c>
      <c r="G32" s="36">
        <v>0.66</v>
      </c>
      <c r="H32" s="36">
        <v>-0.89</v>
      </c>
      <c r="I32" s="44">
        <f t="shared" si="2"/>
        <v>0.75250000000000006</v>
      </c>
      <c r="J32" s="36"/>
    </row>
    <row r="33" spans="2:10" ht="18.600000000000001" customHeight="1" x14ac:dyDescent="0.25">
      <c r="B33" s="37">
        <v>14</v>
      </c>
      <c r="C33" s="37">
        <v>13</v>
      </c>
      <c r="D33" s="37">
        <v>-13</v>
      </c>
      <c r="E33" s="36">
        <v>0.97</v>
      </c>
      <c r="F33" s="36">
        <v>-0.77</v>
      </c>
      <c r="G33" s="36">
        <v>0.8</v>
      </c>
      <c r="H33" s="36">
        <v>-0.89</v>
      </c>
      <c r="I33" s="44">
        <f t="shared" si="2"/>
        <v>0.85750000000000004</v>
      </c>
      <c r="J33" s="36"/>
    </row>
    <row r="34" spans="2:10" ht="18.600000000000001" customHeight="1" x14ac:dyDescent="0.25">
      <c r="B34" s="37">
        <v>14</v>
      </c>
      <c r="C34" s="37">
        <v>12.5</v>
      </c>
      <c r="D34" s="37">
        <v>-12.5</v>
      </c>
      <c r="E34" s="36">
        <v>1.03</v>
      </c>
      <c r="F34" s="36">
        <v>-0.84</v>
      </c>
      <c r="G34" s="36">
        <v>0.88</v>
      </c>
      <c r="H34" s="36">
        <v>-0.99</v>
      </c>
      <c r="I34" s="44">
        <f t="shared" si="2"/>
        <v>0.93500000000000005</v>
      </c>
      <c r="J34" s="36"/>
    </row>
    <row r="35" spans="2:10" ht="18.600000000000001" customHeight="1" x14ac:dyDescent="0.25">
      <c r="B35" s="37">
        <v>14</v>
      </c>
      <c r="C35" s="37">
        <v>12</v>
      </c>
      <c r="D35" s="37">
        <v>-12</v>
      </c>
      <c r="E35" s="36">
        <v>1.06</v>
      </c>
      <c r="F35" s="36">
        <v>-0.87</v>
      </c>
      <c r="G35" s="36">
        <v>0.9</v>
      </c>
      <c r="H35" s="36">
        <v>-1.02</v>
      </c>
      <c r="I35" s="44">
        <f t="shared" si="2"/>
        <v>0.96250000000000002</v>
      </c>
      <c r="J35" s="36"/>
    </row>
    <row r="36" spans="2:10" ht="18.600000000000001" customHeight="1" x14ac:dyDescent="0.25">
      <c r="B36" s="37">
        <v>14</v>
      </c>
      <c r="C36" s="37">
        <v>11.5</v>
      </c>
      <c r="D36" s="37">
        <v>-11.5</v>
      </c>
      <c r="E36" s="36">
        <v>1.08</v>
      </c>
      <c r="F36" s="36">
        <v>-0.88</v>
      </c>
      <c r="G36" s="36">
        <v>0.92</v>
      </c>
      <c r="H36" s="36">
        <v>-1.04</v>
      </c>
      <c r="I36" s="44">
        <f t="shared" si="2"/>
        <v>0.98</v>
      </c>
      <c r="J36" s="36"/>
    </row>
    <row r="37" spans="2:10" ht="18.600000000000001" customHeight="1" x14ac:dyDescent="0.25">
      <c r="B37" s="37">
        <v>14</v>
      </c>
      <c r="C37" s="37">
        <v>11</v>
      </c>
      <c r="D37" s="37">
        <v>-11</v>
      </c>
      <c r="E37" s="36">
        <v>1.0900000000000001</v>
      </c>
      <c r="F37" s="36">
        <v>-0.89</v>
      </c>
      <c r="G37" s="36">
        <v>0.92</v>
      </c>
      <c r="H37" s="36">
        <v>-1.04</v>
      </c>
      <c r="I37" s="44">
        <f t="shared" si="2"/>
        <v>0.98499999999999999</v>
      </c>
      <c r="J37" s="36"/>
    </row>
    <row r="38" spans="2:10" ht="18.600000000000001" customHeight="1" x14ac:dyDescent="0.25">
      <c r="B38" s="37">
        <v>14</v>
      </c>
      <c r="C38" s="37">
        <v>10</v>
      </c>
      <c r="D38" s="37">
        <v>-10</v>
      </c>
      <c r="E38" s="36">
        <v>1.0900000000000001</v>
      </c>
      <c r="F38" s="36">
        <v>-0.89</v>
      </c>
      <c r="G38" s="36">
        <v>0.93</v>
      </c>
      <c r="H38" s="36">
        <v>-1.05</v>
      </c>
      <c r="I38" s="44">
        <f t="shared" si="2"/>
        <v>0.99</v>
      </c>
      <c r="J38" s="36"/>
    </row>
    <row r="39" spans="2:10" ht="18.600000000000001" customHeight="1" x14ac:dyDescent="0.25">
      <c r="B39" s="37">
        <v>14</v>
      </c>
      <c r="C39" s="37">
        <v>5</v>
      </c>
      <c r="D39" s="37">
        <v>-5</v>
      </c>
      <c r="E39" s="36">
        <v>1.1000000000000001</v>
      </c>
      <c r="F39" s="36">
        <v>-0.89</v>
      </c>
      <c r="G39" s="36">
        <v>0.94</v>
      </c>
      <c r="H39" s="36">
        <v>-1.07</v>
      </c>
      <c r="I39" s="44">
        <f t="shared" si="2"/>
        <v>1</v>
      </c>
      <c r="J39" s="36"/>
    </row>
    <row r="40" spans="2:10" ht="18.600000000000001" customHeight="1" x14ac:dyDescent="0.25">
      <c r="B40" s="37">
        <v>14</v>
      </c>
      <c r="C40" s="37">
        <v>0</v>
      </c>
      <c r="D40" s="37">
        <v>9.9999999999999995E-8</v>
      </c>
      <c r="E40" s="36">
        <v>1.1000000000000001</v>
      </c>
      <c r="F40" s="36">
        <v>-0.89</v>
      </c>
      <c r="G40" s="36">
        <v>0.93</v>
      </c>
      <c r="H40" s="36">
        <v>-1.06</v>
      </c>
      <c r="I40" s="44">
        <f t="shared" si="2"/>
        <v>0.99500000000000011</v>
      </c>
      <c r="J40" s="36"/>
    </row>
    <row r="41" spans="2:10" ht="18.600000000000001" customHeight="1" x14ac:dyDescent="0.25">
      <c r="B41" s="37">
        <v>9</v>
      </c>
      <c r="C41" s="37">
        <v>0</v>
      </c>
      <c r="D41" s="37">
        <v>5</v>
      </c>
      <c r="E41" s="36">
        <v>1.1100000000000001</v>
      </c>
      <c r="F41" s="36">
        <v>-0.91</v>
      </c>
      <c r="G41" s="36">
        <v>0.92</v>
      </c>
      <c r="H41" s="36">
        <v>-1.05</v>
      </c>
      <c r="I41" s="44">
        <f t="shared" si="2"/>
        <v>0.99750000000000005</v>
      </c>
      <c r="J41" s="36"/>
    </row>
    <row r="42" spans="2:10" ht="18.600000000000001" customHeight="1" x14ac:dyDescent="0.25">
      <c r="B42" s="37">
        <v>4</v>
      </c>
      <c r="C42" s="37">
        <v>0</v>
      </c>
      <c r="D42" s="37">
        <v>10</v>
      </c>
      <c r="E42" s="36">
        <v>1.1000000000000001</v>
      </c>
      <c r="F42" s="36">
        <v>-0.89</v>
      </c>
      <c r="G42" s="36">
        <v>0.92</v>
      </c>
      <c r="H42" s="36">
        <v>-1.06</v>
      </c>
      <c r="I42" s="44">
        <f t="shared" si="2"/>
        <v>0.99250000000000005</v>
      </c>
      <c r="J42" s="36"/>
    </row>
    <row r="43" spans="2:10" ht="18.600000000000001" customHeight="1" x14ac:dyDescent="0.25">
      <c r="B43" s="37">
        <v>3</v>
      </c>
      <c r="C43" s="37">
        <v>0</v>
      </c>
      <c r="D43" s="37">
        <v>11</v>
      </c>
      <c r="E43" s="36">
        <v>1.0900000000000001</v>
      </c>
      <c r="F43" s="36">
        <v>-0.88</v>
      </c>
      <c r="G43" s="36">
        <v>0.9</v>
      </c>
      <c r="H43" s="36">
        <v>-1.05</v>
      </c>
      <c r="I43" s="44">
        <f t="shared" si="2"/>
        <v>0.98</v>
      </c>
      <c r="J43" s="36"/>
    </row>
    <row r="44" spans="2:10" ht="18.600000000000001" customHeight="1" x14ac:dyDescent="0.25">
      <c r="B44" s="37">
        <v>2.5</v>
      </c>
      <c r="C44" s="37">
        <v>0</v>
      </c>
      <c r="D44" s="37">
        <v>11.5</v>
      </c>
      <c r="E44" s="36">
        <v>1.08</v>
      </c>
      <c r="F44" s="36">
        <v>-0.86</v>
      </c>
      <c r="G44" s="36">
        <v>0.89</v>
      </c>
      <c r="H44" s="36">
        <v>-1.04</v>
      </c>
      <c r="I44" s="44">
        <f t="shared" si="2"/>
        <v>0.96750000000000003</v>
      </c>
      <c r="J44" s="36"/>
    </row>
    <row r="45" spans="2:10" ht="18.600000000000001" customHeight="1" x14ac:dyDescent="0.25">
      <c r="B45" s="37">
        <v>2</v>
      </c>
      <c r="C45" s="37">
        <v>0</v>
      </c>
      <c r="D45" s="37">
        <v>12</v>
      </c>
      <c r="E45" s="36">
        <v>1.07</v>
      </c>
      <c r="F45" s="36">
        <v>-0.86</v>
      </c>
      <c r="G45" s="36">
        <v>0.89</v>
      </c>
      <c r="H45" s="36">
        <v>-1.03</v>
      </c>
      <c r="I45" s="44">
        <f t="shared" si="2"/>
        <v>0.96250000000000013</v>
      </c>
      <c r="J45" s="36"/>
    </row>
    <row r="46" spans="2:10" ht="18.600000000000001" customHeight="1" x14ac:dyDescent="0.25">
      <c r="B46" s="37">
        <v>1.5</v>
      </c>
      <c r="C46" s="37">
        <v>0</v>
      </c>
      <c r="D46" s="37">
        <v>12.5</v>
      </c>
      <c r="E46" s="36">
        <v>1.05</v>
      </c>
      <c r="F46" s="36">
        <v>-0.83</v>
      </c>
      <c r="G46" s="36">
        <v>0.86</v>
      </c>
      <c r="H46" s="36">
        <v>-1.01</v>
      </c>
      <c r="I46" s="44">
        <f t="shared" si="2"/>
        <v>0.9375</v>
      </c>
      <c r="J46" s="36"/>
    </row>
    <row r="47" spans="2:10" ht="18.600000000000001" customHeight="1" x14ac:dyDescent="0.25">
      <c r="B47" s="37">
        <v>1</v>
      </c>
      <c r="C47" s="37">
        <v>0</v>
      </c>
      <c r="D47" s="37">
        <v>13</v>
      </c>
      <c r="E47" s="36">
        <v>0.98</v>
      </c>
      <c r="F47" s="36">
        <v>-0.77</v>
      </c>
      <c r="G47" s="36">
        <v>0.81</v>
      </c>
      <c r="H47" s="36">
        <v>-0.96</v>
      </c>
      <c r="I47" s="44">
        <f t="shared" si="2"/>
        <v>0.88</v>
      </c>
      <c r="J47" s="36"/>
    </row>
    <row r="48" spans="2:10" ht="18.600000000000001" customHeight="1" x14ac:dyDescent="0.25">
      <c r="B48" s="37">
        <v>0.5</v>
      </c>
      <c r="C48" s="37">
        <v>0</v>
      </c>
      <c r="D48" s="37">
        <v>13.5</v>
      </c>
      <c r="E48" s="36">
        <v>0.9</v>
      </c>
      <c r="F48" s="36">
        <v>-0.62</v>
      </c>
      <c r="G48" s="36">
        <v>0.66</v>
      </c>
      <c r="H48" s="36">
        <v>-0.84</v>
      </c>
      <c r="I48" s="44">
        <f t="shared" si="2"/>
        <v>0.755</v>
      </c>
      <c r="J48" s="36"/>
    </row>
    <row r="49" spans="2:10" ht="18.600000000000001" customHeight="1" x14ac:dyDescent="0.25">
      <c r="B49" s="37">
        <v>0</v>
      </c>
      <c r="C49" s="37">
        <v>0</v>
      </c>
      <c r="D49" s="37">
        <v>14</v>
      </c>
      <c r="E49" s="36">
        <v>0.66</v>
      </c>
      <c r="F49" s="36">
        <v>-0.39</v>
      </c>
      <c r="G49" s="36">
        <v>0.43</v>
      </c>
      <c r="H49" s="36">
        <v>-0.62</v>
      </c>
      <c r="I49" s="44">
        <f t="shared" si="2"/>
        <v>0.52500000000000002</v>
      </c>
      <c r="J49" s="36"/>
    </row>
    <row r="52" spans="2:10" x14ac:dyDescent="0.25">
      <c r="B52" s="35"/>
    </row>
    <row r="53" spans="2:10" x14ac:dyDescent="0.25">
      <c r="B53" s="35"/>
    </row>
  </sheetData>
  <mergeCells count="9">
    <mergeCell ref="D29:D30"/>
    <mergeCell ref="E3:G3"/>
    <mergeCell ref="E15:G15"/>
    <mergeCell ref="B14:G14"/>
    <mergeCell ref="C29:C30"/>
    <mergeCell ref="B29:B30"/>
    <mergeCell ref="B4:B5"/>
    <mergeCell ref="B16:B17"/>
    <mergeCell ref="B28:J2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霍尔效应数据表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xjm</dc:creator>
  <cp:lastModifiedBy>David</cp:lastModifiedBy>
  <dcterms:created xsi:type="dcterms:W3CDTF">2018-10-24T00:42:59Z</dcterms:created>
  <dcterms:modified xsi:type="dcterms:W3CDTF">2021-10-18T07:25:18Z</dcterms:modified>
</cp:coreProperties>
</file>