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emailwsu-my.sharepoint.com/personal/jesse_burgher_wsu_edu/Documents/Documents/Fomite Study Materials/WYGF-CPW Experiment/April 29 Experiment/Manuscript/Publicly Available Data and R Scripts March 2025/"/>
    </mc:Choice>
  </mc:AlternateContent>
  <xr:revisionPtr revIDLastSave="5615" documentId="8_{FEFF0B8E-8557-4FBA-BB4B-B0B711219154}" xr6:coauthVersionLast="47" xr6:coauthVersionMax="47" xr10:uidLastSave="{3B42CA94-A0E7-4821-9608-198DF7D100F4}"/>
  <bookViews>
    <workbookView xWindow="28680" yWindow="-120" windowWidth="25440" windowHeight="15270" xr2:uid="{4C4D805E-B74A-42D6-ACA6-F0AAB0D90A19}"/>
  </bookViews>
  <sheets>
    <sheet name="Primary_Data_Longform" sheetId="4" r:id="rId1"/>
    <sheet name="Variable_explan" sheetId="3" r:id="rId2"/>
    <sheet name="Sample Observation Data" sheetId="1" r:id="rId3"/>
    <sheet name="ZSP Summaries" sheetId="2" r:id="rId4"/>
    <sheet name="Time to Growth" sheetId="5" r:id="rId5"/>
    <sheet name="Growth summary tables" sheetId="6" r:id="rId6"/>
    <sheet name="Data for Tables" sheetId="7" r:id="rId7"/>
  </sheets>
  <definedNames>
    <definedName name="_xlnm._FilterDatabase" localSheetId="6" hidden="1">'Data for Tables'!$A$1:$E$361</definedName>
    <definedName name="_xlnm._FilterDatabase" localSheetId="0" hidden="1">Primary_Data_Longform!$A$1:$P$1020</definedName>
    <definedName name="_xlnm._FilterDatabase" localSheetId="2" hidden="1">'Sample Observation Data'!$A$5:$AH$140</definedName>
    <definedName name="_xlnm._FilterDatabase" localSheetId="3" hidden="1">'ZSP Summaries'!$A$1:$L$41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8" i="6"/>
  <c r="P51" i="6" l="1"/>
  <c r="P50" i="6"/>
  <c r="P49" i="6"/>
  <c r="P48" i="6"/>
  <c r="P47" i="6"/>
  <c r="P46" i="6"/>
  <c r="P45" i="6"/>
  <c r="P44" i="6"/>
  <c r="O51" i="6"/>
  <c r="O50" i="6"/>
  <c r="O49" i="6"/>
  <c r="O48" i="6"/>
  <c r="O47" i="6"/>
  <c r="O46" i="6"/>
  <c r="O45" i="6"/>
  <c r="O44" i="6"/>
  <c r="N51" i="6"/>
  <c r="N50" i="6"/>
  <c r="N49" i="6"/>
  <c r="N48" i="6"/>
  <c r="N47" i="6"/>
  <c r="N46" i="6"/>
  <c r="N45" i="6"/>
  <c r="N44" i="6"/>
  <c r="M51" i="6"/>
  <c r="M50" i="6"/>
  <c r="M49" i="6"/>
  <c r="M48" i="6"/>
  <c r="M47" i="6"/>
  <c r="M46" i="6"/>
  <c r="M45" i="6"/>
  <c r="M44" i="6"/>
  <c r="L51" i="6"/>
  <c r="L50" i="6"/>
  <c r="L49" i="6"/>
  <c r="L48" i="6"/>
  <c r="L47" i="6"/>
  <c r="L46" i="6"/>
  <c r="L45" i="6"/>
  <c r="L44" i="6"/>
  <c r="K51" i="6"/>
  <c r="K50" i="6"/>
  <c r="K49" i="6"/>
  <c r="K48" i="6"/>
  <c r="K47" i="6"/>
  <c r="K46" i="6"/>
  <c r="K45" i="6"/>
  <c r="K44" i="6"/>
  <c r="P43" i="6"/>
  <c r="O43" i="6"/>
  <c r="N43" i="6"/>
  <c r="M43" i="6"/>
  <c r="L43" i="6"/>
  <c r="K43" i="6"/>
  <c r="P39" i="6"/>
  <c r="P38" i="6"/>
  <c r="P37" i="6"/>
  <c r="P36" i="6"/>
  <c r="P35" i="6"/>
  <c r="P34" i="6"/>
  <c r="P33" i="6"/>
  <c r="P32" i="6"/>
  <c r="P31" i="6"/>
  <c r="O39" i="6"/>
  <c r="O38" i="6"/>
  <c r="O37" i="6"/>
  <c r="O36" i="6"/>
  <c r="O35" i="6"/>
  <c r="O34" i="6"/>
  <c r="O33" i="6"/>
  <c r="O32" i="6"/>
  <c r="O31" i="6"/>
  <c r="N39" i="6"/>
  <c r="N38" i="6"/>
  <c r="N37" i="6"/>
  <c r="N36" i="6"/>
  <c r="N35" i="6"/>
  <c r="N34" i="6"/>
  <c r="N33" i="6"/>
  <c r="N32" i="6"/>
  <c r="N31" i="6"/>
  <c r="M39" i="6"/>
  <c r="M38" i="6"/>
  <c r="M37" i="6"/>
  <c r="M36" i="6"/>
  <c r="M35" i="6"/>
  <c r="M34" i="6"/>
  <c r="M33" i="6"/>
  <c r="M32" i="6"/>
  <c r="M31" i="6"/>
  <c r="L39" i="6"/>
  <c r="L38" i="6"/>
  <c r="L37" i="6"/>
  <c r="L36" i="6"/>
  <c r="L35" i="6"/>
  <c r="L34" i="6"/>
  <c r="L33" i="6"/>
  <c r="L32" i="6"/>
  <c r="L31" i="6"/>
  <c r="K39" i="6"/>
  <c r="K38" i="6"/>
  <c r="K37" i="6"/>
  <c r="K36" i="6"/>
  <c r="K35" i="6"/>
  <c r="K34" i="6"/>
  <c r="K33" i="6"/>
  <c r="K32" i="6"/>
  <c r="K31" i="6"/>
  <c r="AO4" i="6"/>
  <c r="AO5" i="6"/>
  <c r="AO6" i="6"/>
  <c r="AO7" i="6"/>
  <c r="AP7" i="6" s="1"/>
  <c r="AO8" i="6"/>
  <c r="AO9" i="6"/>
  <c r="AO10" i="6"/>
  <c r="AO11" i="6"/>
  <c r="AN4" i="6"/>
  <c r="AP4" i="6" s="1"/>
  <c r="AN5" i="6"/>
  <c r="AP5" i="6" s="1"/>
  <c r="AN6" i="6"/>
  <c r="AN7" i="6"/>
  <c r="AN8" i="6"/>
  <c r="AP8" i="6" s="1"/>
  <c r="AN9" i="6"/>
  <c r="AP9" i="6" s="1"/>
  <c r="AN10" i="6"/>
  <c r="AP10" i="6" s="1"/>
  <c r="AN11" i="6"/>
  <c r="AP11" i="6" s="1"/>
  <c r="AP6" i="6" l="1"/>
</calcChain>
</file>

<file path=xl/sharedStrings.xml><?xml version="1.0" encoding="utf-8"?>
<sst xmlns="http://schemas.openxmlformats.org/spreadsheetml/2006/main" count="4446" uniqueCount="268">
  <si>
    <t>1 (ad,mot)</t>
  </si>
  <si>
    <t>1 (raft,mot)</t>
  </si>
  <si>
    <t>1 (raft)</t>
  </si>
  <si>
    <t>Day 7</t>
  </si>
  <si>
    <t>P-Rinse</t>
  </si>
  <si>
    <t>29 days</t>
  </si>
  <si>
    <t>23 days</t>
  </si>
  <si>
    <t>14 days</t>
  </si>
  <si>
    <t>11 days</t>
  </si>
  <si>
    <t>9 days</t>
  </si>
  <si>
    <t>7 days</t>
  </si>
  <si>
    <t>4 days</t>
  </si>
  <si>
    <t>2 days</t>
  </si>
  <si>
    <t>-</t>
  </si>
  <si>
    <t>P-dry long</t>
  </si>
  <si>
    <t>1 (ad,raft)</t>
  </si>
  <si>
    <t>P-dry short</t>
  </si>
  <si>
    <t>1 (NM, PP)</t>
  </si>
  <si>
    <t>1 (ad)</t>
  </si>
  <si>
    <t>P-NaCl high</t>
  </si>
  <si>
    <t>P-NaCl low</t>
  </si>
  <si>
    <t>F-Pos</t>
  </si>
  <si>
    <t>A-Pos</t>
  </si>
  <si>
    <t>P-Neg</t>
  </si>
  <si>
    <t>P-Pos</t>
  </si>
  <si>
    <t>Day 3</t>
  </si>
  <si>
    <t>27 days</t>
  </si>
  <si>
    <t>20 days</t>
  </si>
  <si>
    <t>8 days</t>
  </si>
  <si>
    <t>6 days</t>
  </si>
  <si>
    <t>1( ad,mot)</t>
  </si>
  <si>
    <t>1 (ad, mot)</t>
  </si>
  <si>
    <t>1 (raft, mot)</t>
  </si>
  <si>
    <t>no Bd visible</t>
  </si>
  <si>
    <t>Day 21</t>
  </si>
  <si>
    <t>21 days</t>
  </si>
  <si>
    <t>NG</t>
  </si>
  <si>
    <t>1 (PP)</t>
  </si>
  <si>
    <t>1 (NG)</t>
  </si>
  <si>
    <t>Day 14</t>
  </si>
  <si>
    <t>28 days</t>
  </si>
  <si>
    <t>M.E.S.</t>
  </si>
  <si>
    <t>Day 1</t>
  </si>
  <si>
    <t>22 days</t>
  </si>
  <si>
    <t>RMV for ZSP</t>
  </si>
  <si>
    <t>10 days</t>
  </si>
  <si>
    <t>1 (high mot)</t>
  </si>
  <si>
    <t>1( raft, mot)</t>
  </si>
  <si>
    <t>1 (rafts, mot)</t>
  </si>
  <si>
    <t>Contam</t>
  </si>
  <si>
    <t>Gro_Obs</t>
  </si>
  <si>
    <t>Date</t>
  </si>
  <si>
    <t>Ad to H</t>
  </si>
  <si>
    <t>Flask Number</t>
  </si>
  <si>
    <t>Samp Inter</t>
  </si>
  <si>
    <t>Started on April 29, 2024</t>
  </si>
  <si>
    <t>Each experimental replicate received 5,000,000 zoospores.</t>
  </si>
  <si>
    <t>moderate motility</t>
  </si>
  <si>
    <t>d21</t>
  </si>
  <si>
    <t>na-h</t>
  </si>
  <si>
    <t>low motility</t>
  </si>
  <si>
    <t>na-l</t>
  </si>
  <si>
    <t>No visible motility or sporangia in hemocytometer</t>
  </si>
  <si>
    <t>1 (raft, NG)</t>
  </si>
  <si>
    <t>dry-l</t>
  </si>
  <si>
    <t>dry-s</t>
  </si>
  <si>
    <t>high motility</t>
  </si>
  <si>
    <t>p-rin</t>
  </si>
  <si>
    <t>f-pos</t>
  </si>
  <si>
    <t>a-pos</t>
  </si>
  <si>
    <t>d14</t>
  </si>
  <si>
    <t>d7</t>
  </si>
  <si>
    <t>no visible motility or sporangia in hemocytometer</t>
  </si>
  <si>
    <t>*Potential for delayed growth? Transferred less mature so hitting these samples at more ideal growth points</t>
  </si>
  <si>
    <t>more motility and zoospores fewer sporangia</t>
  </si>
  <si>
    <t>d3</t>
  </si>
  <si>
    <t>d1</t>
  </si>
  <si>
    <t>p-pos</t>
  </si>
  <si>
    <t>little motility</t>
  </si>
  <si>
    <t>No motile zoospores</t>
  </si>
  <si>
    <t>little motility but lots of zoospores and sporangia</t>
  </si>
  <si>
    <t>Notes</t>
  </si>
  <si>
    <t>AVG_Spor</t>
  </si>
  <si>
    <t>ZSP/ml</t>
  </si>
  <si>
    <t>Start_cond</t>
  </si>
  <si>
    <t>DSI</t>
  </si>
  <si>
    <t>D-Samp</t>
  </si>
  <si>
    <t>Treatment</t>
  </si>
  <si>
    <t>PP</t>
  </si>
  <si>
    <t>1 (NM)</t>
  </si>
  <si>
    <t>NM</t>
  </si>
  <si>
    <t>Spor on hair only</t>
  </si>
  <si>
    <t>Growth on hair</t>
  </si>
  <si>
    <t>treatment</t>
  </si>
  <si>
    <t>samp_group</t>
  </si>
  <si>
    <t>d_s_tran</t>
  </si>
  <si>
    <t>gro_1</t>
  </si>
  <si>
    <t>notes</t>
  </si>
  <si>
    <t>rep</t>
  </si>
  <si>
    <t>contam</t>
  </si>
  <si>
    <t>no visible Bd</t>
  </si>
  <si>
    <t>0/1</t>
  </si>
  <si>
    <t>mot</t>
  </si>
  <si>
    <t>arrested</t>
  </si>
  <si>
    <t>adhered</t>
  </si>
  <si>
    <t>raft</t>
  </si>
  <si>
    <t>gro_con1</t>
  </si>
  <si>
    <t>gro_con_2</t>
  </si>
  <si>
    <t>RMZ</t>
  </si>
  <si>
    <t>growth or no growth</t>
  </si>
  <si>
    <t>rafts or no rafts</t>
  </si>
  <si>
    <t>adhered growth or no adhered growth</t>
  </si>
  <si>
    <t>motility or no motility</t>
  </si>
  <si>
    <t>past peak or not</t>
  </si>
  <si>
    <t>empty sporangia or full</t>
  </si>
  <si>
    <t>no growth or yes growth</t>
  </si>
  <si>
    <t>contaminated or not</t>
  </si>
  <si>
    <t>one of nine treatment groups</t>
  </si>
  <si>
    <t>sampling day group</t>
  </si>
  <si>
    <t>rep from treatment group</t>
  </si>
  <si>
    <t>days since transfer</t>
  </si>
  <si>
    <t>date of observation</t>
  </si>
  <si>
    <t>additional notes</t>
  </si>
  <si>
    <t>date of obs</t>
  </si>
  <si>
    <t>Never grew, originally raft and MES until arrested</t>
  </si>
  <si>
    <t>ad_to_med</t>
  </si>
  <si>
    <t>adhered to media or not</t>
  </si>
  <si>
    <t>Growth Curve</t>
  </si>
  <si>
    <t>day_to_gro</t>
  </si>
  <si>
    <t>zsp_add</t>
  </si>
  <si>
    <t>A-pos</t>
  </si>
  <si>
    <t>P-neg</t>
  </si>
  <si>
    <t>F-pos</t>
  </si>
  <si>
    <t>P-pos</t>
  </si>
  <si>
    <t>P-rin</t>
  </si>
  <si>
    <t>Dry-s</t>
  </si>
  <si>
    <t>Dry-l</t>
  </si>
  <si>
    <t>Na-l</t>
  </si>
  <si>
    <t>Na-h</t>
  </si>
  <si>
    <t>0/3</t>
  </si>
  <si>
    <t>3/3</t>
  </si>
  <si>
    <t>2/2</t>
  </si>
  <si>
    <t>2/3</t>
  </si>
  <si>
    <t>1/3</t>
  </si>
  <si>
    <t>Number of Positive Reps/Total Reps on Day 14 after transfer</t>
  </si>
  <si>
    <t>21/22</t>
  </si>
  <si>
    <t>22/22</t>
  </si>
  <si>
    <t>0/22</t>
  </si>
  <si>
    <t>1/22</t>
  </si>
  <si>
    <t>8/22</t>
  </si>
  <si>
    <t>14/22</t>
  </si>
  <si>
    <t>3/22</t>
  </si>
  <si>
    <t>19/22</t>
  </si>
  <si>
    <t>0/24</t>
  </si>
  <si>
    <t>14/14*</t>
  </si>
  <si>
    <t>20/22</t>
  </si>
  <si>
    <t>12/22</t>
  </si>
  <si>
    <t>4/22</t>
  </si>
  <si>
    <t>Never grew, originally raft, adhered to hairs, and MES until arrested</t>
  </si>
  <si>
    <t>6/22</t>
  </si>
  <si>
    <t>One</t>
  </si>
  <si>
    <t>Three</t>
  </si>
  <si>
    <t>Seven</t>
  </si>
  <si>
    <t>Fourteen</t>
  </si>
  <si>
    <t>Twenty-one</t>
  </si>
  <si>
    <t xml:space="preserve">Treatment </t>
  </si>
  <si>
    <t>*One replicate was contaminated and removed from all downstream observations</t>
  </si>
  <si>
    <t>65/110</t>
  </si>
  <si>
    <t>110/110</t>
  </si>
  <si>
    <t>37/110</t>
  </si>
  <si>
    <t>101/110</t>
  </si>
  <si>
    <t>91/110</t>
  </si>
  <si>
    <t>107/110</t>
  </si>
  <si>
    <t>0/120</t>
  </si>
  <si>
    <t>P-Neg*</t>
  </si>
  <si>
    <t>*no reps removed for zsp counts</t>
  </si>
  <si>
    <t>102/102</t>
  </si>
  <si>
    <t>74/110</t>
  </si>
  <si>
    <t>pos</t>
  </si>
  <si>
    <t>tot</t>
  </si>
  <si>
    <t>(All)</t>
  </si>
  <si>
    <t>Column Labels</t>
  </si>
  <si>
    <t>Total Sum of pos</t>
  </si>
  <si>
    <t>Total Sum of tot</t>
  </si>
  <si>
    <t>Row Labels</t>
  </si>
  <si>
    <t>Sum of pos</t>
  </si>
  <si>
    <t>Sum of tot</t>
  </si>
  <si>
    <t>Grand Total</t>
  </si>
  <si>
    <t>Growth data on gro_index not just presence absence</t>
  </si>
  <si>
    <t>Summed positive replicates across all observation periods for each treatment and time since inoculation combination.</t>
  </si>
  <si>
    <t>Totals</t>
  </si>
  <si>
    <t>1 Day</t>
  </si>
  <si>
    <t>3 Day</t>
  </si>
  <si>
    <t>7 Day</t>
  </si>
  <si>
    <t>14 Day</t>
  </si>
  <si>
    <t>21 Day</t>
  </si>
  <si>
    <t>Note about the Long Dry replicates in transfer groups 1,7, &amp; 14 one replicate is driving all growth observations, the majority of replicates in the long dry failed to transfer viable Bd with the exception of the Day 3 transfers</t>
  </si>
  <si>
    <t>avg_grow</t>
  </si>
  <si>
    <t>sd_grow</t>
  </si>
  <si>
    <t>Total Average of avg_grow</t>
  </si>
  <si>
    <t>Average of avg_grow</t>
  </si>
  <si>
    <t>Total Average of sd_grow</t>
  </si>
  <si>
    <t>Average of sd_grow</t>
  </si>
  <si>
    <t># This one is a summary of growth potential across all obs for all time periods and treatments, the average growth was calciulated across three replicates within a treatment group, and then across all observations.</t>
  </si>
  <si>
    <t>Sum_gro</t>
  </si>
  <si>
    <t>Tot_pos_gro</t>
  </si>
  <si>
    <t>Sum_gro2</t>
  </si>
  <si>
    <t>Tot_pos_gro3</t>
  </si>
  <si>
    <t>avg_grow4</t>
  </si>
  <si>
    <t>sd_grow5</t>
  </si>
  <si>
    <t>Sum_gro6</t>
  </si>
  <si>
    <t>Tot_pos_gro7</t>
  </si>
  <si>
    <t>avg_grow8</t>
  </si>
  <si>
    <t>sd_grow9</t>
  </si>
  <si>
    <t>Sum_gro10</t>
  </si>
  <si>
    <t>Tot_pos_gro11</t>
  </si>
  <si>
    <t>avg_grow12</t>
  </si>
  <si>
    <t>sd_grow13</t>
  </si>
  <si>
    <t>Sum_gro14</t>
  </si>
  <si>
    <t>Tot_pos_gro15</t>
  </si>
  <si>
    <t>avg_grow16</t>
  </si>
  <si>
    <t>sd_grow17</t>
  </si>
  <si>
    <t>Summed and averaged growth indices for all replicates and all time periods for each treatment time combination</t>
  </si>
  <si>
    <t>Total Gro</t>
  </si>
  <si>
    <t>Total Pos Gro</t>
  </si>
  <si>
    <t>Prop Gro</t>
  </si>
  <si>
    <t>7 rinses</t>
  </si>
  <si>
    <t>10 rinses</t>
  </si>
  <si>
    <t>0/600</t>
  </si>
  <si>
    <t>78/110</t>
  </si>
  <si>
    <t>98/110</t>
  </si>
  <si>
    <t>90/110</t>
  </si>
  <si>
    <t>0/110</t>
  </si>
  <si>
    <t>266/550</t>
  </si>
  <si>
    <t>85/110</t>
  </si>
  <si>
    <t>93/110</t>
  </si>
  <si>
    <t>86/110</t>
  </si>
  <si>
    <t>59/110</t>
  </si>
  <si>
    <t>413/550</t>
  </si>
  <si>
    <t>43/70*</t>
  </si>
  <si>
    <t>95/110</t>
  </si>
  <si>
    <t>88/110</t>
  </si>
  <si>
    <t>83/110</t>
  </si>
  <si>
    <t>90/119</t>
  </si>
  <si>
    <t>399/510</t>
  </si>
  <si>
    <t>3/110</t>
  </si>
  <si>
    <t>72/110</t>
  </si>
  <si>
    <t>26/110</t>
  </si>
  <si>
    <t>11/110</t>
  </si>
  <si>
    <t>112/550</t>
  </si>
  <si>
    <t>73/110</t>
  </si>
  <si>
    <t>53/110</t>
  </si>
  <si>
    <t>97/110</t>
  </si>
  <si>
    <t>66/110</t>
  </si>
  <si>
    <t>361/550</t>
  </si>
  <si>
    <t>64/110</t>
  </si>
  <si>
    <t>68/110</t>
  </si>
  <si>
    <t>58/110</t>
  </si>
  <si>
    <t>18/110</t>
  </si>
  <si>
    <t>281/550</t>
  </si>
  <si>
    <t>7/110</t>
  </si>
  <si>
    <t>87/110</t>
  </si>
  <si>
    <t>379/550</t>
  </si>
  <si>
    <t>61/110</t>
  </si>
  <si>
    <t>89/110</t>
  </si>
  <si>
    <t>81/110</t>
  </si>
  <si>
    <t>423/550</t>
  </si>
  <si>
    <t>Obs_numb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</si>
</sst>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medium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theme="1"/>
      </top>
      <bottom/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medium">
        <color indexed="64"/>
      </right>
      <top style="double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/>
      <bottom style="double">
        <color rgb="FF000000"/>
      </bottom>
      <diagonal/>
    </border>
    <border>
      <left style="thin">
        <color indexed="64"/>
      </left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/>
      <bottom style="double">
        <color rgb="FF000000"/>
      </bottom>
      <diagonal/>
    </border>
    <border>
      <left style="medium">
        <color indexed="64"/>
      </left>
      <right style="thin">
        <color indexed="64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163">
    <xf numFmtId="0" fontId="0" fillId="0" borderId="0" xfId="0"/>
    <xf numFmtId="0" fontId="2" fillId="0" borderId="0" xfId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1" fillId="0" borderId="4" xfId="1" applyFont="1" applyBorder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0" xfId="1" applyFont="1"/>
    <xf numFmtId="15" fontId="1" fillId="0" borderId="0" xfId="1" applyNumberFormat="1" applyFont="1"/>
    <xf numFmtId="0" fontId="1" fillId="0" borderId="5" xfId="1" applyFont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15" fontId="1" fillId="2" borderId="9" xfId="1" applyNumberFormat="1" applyFont="1" applyFill="1" applyBorder="1"/>
    <xf numFmtId="0" fontId="1" fillId="2" borderId="10" xfId="1" applyFont="1" applyFill="1" applyBorder="1"/>
    <xf numFmtId="15" fontId="1" fillId="2" borderId="10" xfId="1" applyNumberFormat="1" applyFont="1" applyFill="1" applyBorder="1"/>
    <xf numFmtId="0" fontId="1" fillId="2" borderId="11" xfId="1" applyFont="1" applyFill="1" applyBorder="1"/>
    <xf numFmtId="0" fontId="1" fillId="0" borderId="6" xfId="1" applyFont="1" applyBorder="1"/>
    <xf numFmtId="0" fontId="1" fillId="0" borderId="7" xfId="1" applyFont="1" applyBorder="1"/>
    <xf numFmtId="0" fontId="1" fillId="0" borderId="12" xfId="1" applyFont="1" applyBorder="1"/>
    <xf numFmtId="15" fontId="1" fillId="0" borderId="9" xfId="1" applyNumberFormat="1" applyFont="1" applyBorder="1"/>
    <xf numFmtId="15" fontId="1" fillId="0" borderId="13" xfId="1" applyNumberFormat="1" applyFont="1" applyBorder="1"/>
    <xf numFmtId="0" fontId="1" fillId="0" borderId="8" xfId="1" applyFont="1" applyBorder="1"/>
    <xf numFmtId="0" fontId="1" fillId="0" borderId="10" xfId="1" applyFont="1" applyBorder="1"/>
    <xf numFmtId="15" fontId="1" fillId="0" borderId="10" xfId="1" applyNumberFormat="1" applyFont="1" applyBorder="1"/>
    <xf numFmtId="0" fontId="1" fillId="0" borderId="11" xfId="1" applyFont="1" applyBorder="1"/>
    <xf numFmtId="0" fontId="1" fillId="0" borderId="14" xfId="1" applyFont="1" applyBorder="1"/>
    <xf numFmtId="0" fontId="1" fillId="0" borderId="15" xfId="1" applyFont="1" applyBorder="1"/>
    <xf numFmtId="0" fontId="1" fillId="0" borderId="16" xfId="1" applyFont="1" applyBorder="1"/>
    <xf numFmtId="0" fontId="1" fillId="2" borderId="17" xfId="1" applyFont="1" applyFill="1" applyBorder="1"/>
    <xf numFmtId="0" fontId="1" fillId="2" borderId="18" xfId="1" applyFont="1" applyFill="1" applyBorder="1"/>
    <xf numFmtId="0" fontId="1" fillId="2" borderId="12" xfId="1" applyFont="1" applyFill="1" applyBorder="1"/>
    <xf numFmtId="15" fontId="1" fillId="2" borderId="13" xfId="1" applyNumberFormat="1" applyFont="1" applyFill="1" applyBorder="1"/>
    <xf numFmtId="0" fontId="1" fillId="2" borderId="19" xfId="1" applyFont="1" applyFill="1" applyBorder="1"/>
    <xf numFmtId="0" fontId="1" fillId="3" borderId="6" xfId="1" applyFont="1" applyFill="1" applyBorder="1"/>
    <xf numFmtId="0" fontId="1" fillId="3" borderId="7" xfId="1" applyFont="1" applyFill="1" applyBorder="1"/>
    <xf numFmtId="0" fontId="1" fillId="3" borderId="8" xfId="1" applyFont="1" applyFill="1" applyBorder="1"/>
    <xf numFmtId="15" fontId="1" fillId="3" borderId="9" xfId="1" applyNumberFormat="1" applyFont="1" applyFill="1" applyBorder="1"/>
    <xf numFmtId="0" fontId="1" fillId="3" borderId="10" xfId="1" applyFont="1" applyFill="1" applyBorder="1"/>
    <xf numFmtId="15" fontId="1" fillId="3" borderId="10" xfId="1" applyNumberFormat="1" applyFont="1" applyFill="1" applyBorder="1"/>
    <xf numFmtId="0" fontId="1" fillId="3" borderId="11" xfId="1" applyFont="1" applyFill="1" applyBorder="1"/>
    <xf numFmtId="0" fontId="1" fillId="0" borderId="17" xfId="1" applyFont="1" applyBorder="1"/>
    <xf numFmtId="0" fontId="1" fillId="0" borderId="18" xfId="1" applyFont="1" applyBorder="1"/>
    <xf numFmtId="0" fontId="1" fillId="0" borderId="19" xfId="1" applyFont="1" applyBorder="1"/>
    <xf numFmtId="15" fontId="1" fillId="0" borderId="19" xfId="1" applyNumberFormat="1" applyFont="1" applyBorder="1"/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2" fillId="2" borderId="19" xfId="1" applyFill="1" applyBorder="1"/>
    <xf numFmtId="15" fontId="1" fillId="2" borderId="19" xfId="1" applyNumberFormat="1" applyFont="1" applyFill="1" applyBorder="1"/>
    <xf numFmtId="15" fontId="1" fillId="0" borderId="20" xfId="1" applyNumberFormat="1" applyFont="1" applyBorder="1"/>
    <xf numFmtId="0" fontId="1" fillId="0" borderId="21" xfId="1" applyFont="1" applyBorder="1"/>
    <xf numFmtId="0" fontId="1" fillId="0" borderId="22" xfId="1" applyFont="1" applyBorder="1"/>
    <xf numFmtId="0" fontId="2" fillId="3" borderId="23" xfId="1" applyFill="1" applyBorder="1"/>
    <xf numFmtId="0" fontId="1" fillId="0" borderId="24" xfId="1" applyFont="1" applyBorder="1"/>
    <xf numFmtId="0" fontId="1" fillId="0" borderId="23" xfId="1" applyFont="1" applyBorder="1"/>
    <xf numFmtId="15" fontId="1" fillId="0" borderId="23" xfId="1" applyNumberFormat="1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2" fillId="0" borderId="10" xfId="1" applyBorder="1"/>
    <xf numFmtId="0" fontId="3" fillId="0" borderId="6" xfId="1" applyFont="1" applyBorder="1"/>
    <xf numFmtId="0" fontId="3" fillId="0" borderId="7" xfId="1" applyFont="1" applyBorder="1"/>
    <xf numFmtId="0" fontId="3" fillId="0" borderId="8" xfId="1" applyFont="1" applyBorder="1"/>
    <xf numFmtId="0" fontId="1" fillId="0" borderId="25" xfId="1" applyFont="1" applyBorder="1"/>
    <xf numFmtId="0" fontId="1" fillId="0" borderId="26" xfId="1" applyFont="1" applyBorder="1"/>
    <xf numFmtId="0" fontId="1" fillId="0" borderId="27" xfId="1" applyFont="1" applyBorder="1"/>
    <xf numFmtId="0" fontId="1" fillId="0" borderId="28" xfId="1" applyFont="1" applyBorder="1"/>
    <xf numFmtId="0" fontId="2" fillId="2" borderId="10" xfId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8" xfId="1" applyFont="1" applyFill="1" applyBorder="1"/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3" fillId="0" borderId="29" xfId="1" applyFont="1" applyBorder="1"/>
    <xf numFmtId="0" fontId="3" fillId="0" borderId="31" xfId="1" applyFont="1" applyBorder="1"/>
    <xf numFmtId="0" fontId="1" fillId="0" borderId="32" xfId="1" applyFont="1" applyBorder="1"/>
    <xf numFmtId="0" fontId="2" fillId="0" borderId="29" xfId="1" applyBorder="1"/>
    <xf numFmtId="0" fontId="2" fillId="0" borderId="31" xfId="1" applyBorder="1"/>
    <xf numFmtId="0" fontId="1" fillId="0" borderId="29" xfId="1" applyFont="1" applyBorder="1"/>
    <xf numFmtId="0" fontId="1" fillId="0" borderId="30" xfId="1" applyFont="1" applyBorder="1"/>
    <xf numFmtId="0" fontId="1" fillId="0" borderId="31" xfId="1" applyFont="1" applyBorder="1"/>
    <xf numFmtId="0" fontId="1" fillId="0" borderId="33" xfId="1" applyFont="1" applyBorder="1"/>
    <xf numFmtId="0" fontId="1" fillId="0" borderId="34" xfId="1" applyFont="1" applyBorder="1"/>
    <xf numFmtId="0" fontId="1" fillId="0" borderId="35" xfId="1" applyFont="1" applyBorder="1"/>
    <xf numFmtId="0" fontId="1" fillId="0" borderId="36" xfId="1" applyFont="1" applyBorder="1"/>
    <xf numFmtId="0" fontId="1" fillId="0" borderId="37" xfId="1" applyFont="1" applyBorder="1"/>
    <xf numFmtId="0" fontId="1" fillId="0" borderId="38" xfId="1" applyFont="1" applyBorder="1"/>
    <xf numFmtId="14" fontId="2" fillId="0" borderId="0" xfId="1" applyNumberFormat="1"/>
    <xf numFmtId="0" fontId="3" fillId="0" borderId="0" xfId="1" applyFont="1"/>
    <xf numFmtId="14" fontId="1" fillId="0" borderId="0" xfId="1" applyNumberFormat="1" applyFont="1"/>
    <xf numFmtId="0" fontId="1" fillId="0" borderId="0" xfId="1" applyFont="1" applyAlignment="1">
      <alignment horizontal="center" vertical="center"/>
    </xf>
    <xf numFmtId="0" fontId="2" fillId="4" borderId="0" xfId="1" applyFill="1"/>
    <xf numFmtId="0" fontId="1" fillId="4" borderId="0" xfId="1" applyFont="1" applyFill="1"/>
    <xf numFmtId="0" fontId="1" fillId="0" borderId="39" xfId="1" applyFont="1" applyBorder="1"/>
    <xf numFmtId="15" fontId="1" fillId="0" borderId="4" xfId="1" applyNumberFormat="1" applyFont="1" applyBorder="1"/>
    <xf numFmtId="0" fontId="4" fillId="0" borderId="4" xfId="1" applyFont="1" applyBorder="1"/>
    <xf numFmtId="0" fontId="1" fillId="3" borderId="2" xfId="1" applyFont="1" applyFill="1" applyBorder="1"/>
    <xf numFmtId="15" fontId="1" fillId="0" borderId="43" xfId="1" applyNumberFormat="1" applyFont="1" applyBorder="1"/>
    <xf numFmtId="0" fontId="2" fillId="0" borderId="43" xfId="1" applyBorder="1"/>
    <xf numFmtId="0" fontId="2" fillId="0" borderId="42" xfId="1" applyBorder="1"/>
    <xf numFmtId="0" fontId="2" fillId="0" borderId="40" xfId="1" applyBorder="1"/>
    <xf numFmtId="15" fontId="1" fillId="0" borderId="44" xfId="1" applyNumberFormat="1" applyFont="1" applyBorder="1"/>
    <xf numFmtId="0" fontId="1" fillId="0" borderId="44" xfId="1" applyFont="1" applyBorder="1"/>
    <xf numFmtId="0" fontId="1" fillId="0" borderId="45" xfId="1" applyFont="1" applyBorder="1"/>
    <xf numFmtId="0" fontId="1" fillId="0" borderId="46" xfId="1" applyFont="1" applyBorder="1"/>
    <xf numFmtId="0" fontId="2" fillId="0" borderId="38" xfId="1" applyBorder="1"/>
    <xf numFmtId="15" fontId="4" fillId="0" borderId="43" xfId="1" applyNumberFormat="1" applyFont="1" applyBorder="1"/>
    <xf numFmtId="0" fontId="4" fillId="0" borderId="43" xfId="1" applyFont="1" applyBorder="1"/>
    <xf numFmtId="0" fontId="4" fillId="0" borderId="42" xfId="1" applyFont="1" applyBorder="1"/>
    <xf numFmtId="0" fontId="0" fillId="5" borderId="41" xfId="0" applyFill="1" applyBorder="1"/>
    <xf numFmtId="15" fontId="1" fillId="2" borderId="13" xfId="2" applyNumberFormat="1" applyFont="1" applyFill="1" applyBorder="1"/>
    <xf numFmtId="0" fontId="1" fillId="2" borderId="12" xfId="2" applyFont="1" applyFill="1" applyBorder="1"/>
    <xf numFmtId="0" fontId="1" fillId="2" borderId="18" xfId="2" applyFont="1" applyFill="1" applyBorder="1"/>
    <xf numFmtId="0" fontId="1" fillId="2" borderId="17" xfId="2" applyFont="1" applyFill="1" applyBorder="1"/>
    <xf numFmtId="0" fontId="1" fillId="0" borderId="4" xfId="2" applyFont="1" applyBorder="1"/>
    <xf numFmtId="0" fontId="1" fillId="0" borderId="3" xfId="2" applyFont="1" applyBorder="1"/>
    <xf numFmtId="0" fontId="1" fillId="0" borderId="2" xfId="2" applyFont="1" applyBorder="1"/>
    <xf numFmtId="0" fontId="1" fillId="0" borderId="1" xfId="2" applyFont="1" applyBorder="1"/>
    <xf numFmtId="15" fontId="1" fillId="0" borderId="9" xfId="2" applyNumberFormat="1" applyFont="1" applyBorder="1"/>
    <xf numFmtId="0" fontId="1" fillId="0" borderId="8" xfId="2" applyFont="1" applyBorder="1"/>
    <xf numFmtId="0" fontId="1" fillId="0" borderId="7" xfId="2" applyFont="1" applyBorder="1"/>
    <xf numFmtId="0" fontId="1" fillId="0" borderId="6" xfId="2" applyFont="1" applyBorder="1"/>
    <xf numFmtId="0" fontId="1" fillId="0" borderId="12" xfId="2" applyFont="1" applyBorder="1"/>
    <xf numFmtId="0" fontId="0" fillId="5" borderId="47" xfId="0" applyFill="1" applyBorder="1"/>
    <xf numFmtId="0" fontId="0" fillId="5" borderId="48" xfId="0" applyFill="1" applyBorder="1"/>
    <xf numFmtId="0" fontId="0" fillId="0" borderId="0" xfId="0" applyAlignment="1">
      <alignment wrapText="1"/>
    </xf>
    <xf numFmtId="0" fontId="0" fillId="0" borderId="37" xfId="0" applyBorder="1"/>
    <xf numFmtId="3" fontId="2" fillId="0" borderId="0" xfId="1" applyNumberForma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3"/>
    <xf numFmtId="0" fontId="0" fillId="0" borderId="0" xfId="0" pivotButton="1"/>
    <xf numFmtId="0" fontId="0" fillId="0" borderId="45" xfId="0" applyBorder="1"/>
    <xf numFmtId="0" fontId="0" fillId="0" borderId="27" xfId="0" applyBorder="1"/>
    <xf numFmtId="0" fontId="0" fillId="0" borderId="49" xfId="0" applyBorder="1"/>
    <xf numFmtId="0" fontId="0" fillId="0" borderId="2" xfId="0" applyBorder="1"/>
    <xf numFmtId="0" fontId="0" fillId="0" borderId="4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6" fillId="0" borderId="0" xfId="0" applyFont="1" applyAlignment="1">
      <alignment horizontal="left"/>
    </xf>
    <xf numFmtId="49" fontId="6" fillId="0" borderId="0" xfId="0" applyNumberFormat="1" applyFont="1"/>
    <xf numFmtId="0" fontId="6" fillId="0" borderId="0" xfId="0" applyFont="1"/>
    <xf numFmtId="0" fontId="0" fillId="0" borderId="47" xfId="0" applyBorder="1"/>
    <xf numFmtId="0" fontId="0" fillId="0" borderId="53" xfId="0" applyBorder="1"/>
    <xf numFmtId="0" fontId="0" fillId="0" borderId="48" xfId="0" applyBorder="1"/>
    <xf numFmtId="0" fontId="6" fillId="0" borderId="2" xfId="0" applyFont="1" applyBorder="1"/>
    <xf numFmtId="0" fontId="6" fillId="0" borderId="40" xfId="0" applyFont="1" applyBorder="1"/>
    <xf numFmtId="0" fontId="6" fillId="0" borderId="50" xfId="0" applyFont="1" applyBorder="1"/>
    <xf numFmtId="0" fontId="6" fillId="0" borderId="51" xfId="0" applyFont="1" applyBorder="1"/>
    <xf numFmtId="0" fontId="6" fillId="0" borderId="52" xfId="0" applyFont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2" fontId="0" fillId="0" borderId="0" xfId="0" applyNumberFormat="1"/>
    <xf numFmtId="2" fontId="6" fillId="0" borderId="0" xfId="0" applyNumberFormat="1" applyFont="1"/>
    <xf numFmtId="0" fontId="1" fillId="0" borderId="0" xfId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">
    <cellStyle name="Normal" xfId="0" builtinId="0"/>
    <cellStyle name="Normal 2" xfId="1" xr:uid="{6B18D633-AD5C-4D54-88C6-0245B19EFBCE}"/>
    <cellStyle name="Normal 2 2" xfId="2" xr:uid="{871611EB-8845-460C-BC0D-7A89E9AC79E4}"/>
    <cellStyle name="Normal 3" xfId="3" xr:uid="{CD72FF1D-4682-4922-9411-7345AFA1FE50}"/>
  </cellStyles>
  <dxfs count="61"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thin">
          <color indexed="64"/>
        </right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3" Type="http://schemas.microsoft.com/office/2019/04/relationships/externalLinkLongPath" Target="Pelt_Bd/~FD_Tables.xlsx?48295849" TargetMode="External"/><Relationship Id="rId2" Type="http://schemas.openxmlformats.org/officeDocument/2006/relationships/externalLinkPath" Target="file:///\\48295849\~FD_Tabl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Burgher" refreshedDate="45474.448274652779" createdVersion="8" refreshedVersion="8" minRefreshableVersion="3" recordCount="360" xr:uid="{116A333F-B279-495E-9395-89ECA691920D}">
  <cacheSource type="worksheet">
    <worksheetSource ref="A1:E361" sheet="Sheet 1" r:id="rId2"/>
  </cacheSource>
  <cacheFields count="5">
    <cacheField name="treatment" numFmtId="0">
      <sharedItems count="9">
        <s v="A-Pos"/>
        <s v="F-Pos"/>
        <s v="P-NaCl high"/>
        <s v="P-NaCl low"/>
        <s v="P-Neg"/>
        <s v="P-Pos"/>
        <s v="P-Rinse"/>
        <s v="P-dry long"/>
        <s v="P-dry short"/>
      </sharedItems>
    </cacheField>
    <cacheField name="samp_group" numFmtId="0">
      <sharedItems containsSemiMixedTypes="0" containsString="0" containsNumber="1" containsInteger="1" minValue="1" maxValue="21" count="5">
        <n v="1"/>
        <n v="3"/>
        <n v="7"/>
        <n v="14"/>
        <n v="21"/>
      </sharedItems>
    </cacheField>
    <cacheField name="d_s_tran" numFmtId="0">
      <sharedItems containsSemiMixedTypes="0" containsString="0" containsNumber="1" containsInteger="1" minValue="2" maxValue="29" count="16">
        <n v="2"/>
        <n v="4"/>
        <n v="6"/>
        <n v="8"/>
        <n v="10"/>
        <n v="14"/>
        <n v="22"/>
        <n v="29"/>
        <n v="11"/>
        <n v="20"/>
        <n v="27"/>
        <n v="7"/>
        <n v="9"/>
        <n v="23"/>
        <n v="21"/>
        <n v="28"/>
      </sharedItems>
    </cacheField>
    <cacheField name="pos" numFmtId="0">
      <sharedItems containsString="0" containsBlank="1" containsNumber="1" containsInteger="1" minValue="0" maxValue="3"/>
    </cacheField>
    <cacheField name="tot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Burgher" refreshedDate="45475.609127199074" createdVersion="8" refreshedVersion="8" minRefreshableVersion="3" recordCount="360" xr:uid="{697130F0-2DAD-4265-ABFC-3455C46FDA74}">
  <cacheSource type="worksheet">
    <worksheetSource ref="A368:G728" sheet="Data for Tables"/>
  </cacheSource>
  <cacheFields count="7">
    <cacheField name="treatment" numFmtId="0">
      <sharedItems count="9">
        <s v="A-Pos"/>
        <s v="F-Pos"/>
        <s v="P-NaCl high"/>
        <s v="P-NaCl low"/>
        <s v="P-Neg"/>
        <s v="P-Pos"/>
        <s v="P-Rinse"/>
        <s v="P-dry long"/>
        <s v="P-dry short"/>
      </sharedItems>
    </cacheField>
    <cacheField name="samp_group" numFmtId="0">
      <sharedItems containsSemiMixedTypes="0" containsString="0" containsNumber="1" containsInteger="1" minValue="1" maxValue="21" count="5">
        <n v="1"/>
        <n v="3"/>
        <n v="7"/>
        <n v="14"/>
        <n v="21"/>
      </sharedItems>
    </cacheField>
    <cacheField name="d_s_tran" numFmtId="0">
      <sharedItems containsSemiMixedTypes="0" containsString="0" containsNumber="1" containsInteger="1" minValue="2" maxValue="29" count="16">
        <n v="2"/>
        <n v="4"/>
        <n v="6"/>
        <n v="8"/>
        <n v="10"/>
        <n v="14"/>
        <n v="22"/>
        <n v="29"/>
        <n v="11"/>
        <n v="20"/>
        <n v="27"/>
        <n v="7"/>
        <n v="9"/>
        <n v="23"/>
        <n v="21"/>
        <n v="28"/>
      </sharedItems>
    </cacheField>
    <cacheField name="pos" numFmtId="0">
      <sharedItems containsSemiMixedTypes="0" containsString="0" containsNumber="1" containsInteger="1" minValue="0" maxValue="15" count="16">
        <n v="4"/>
        <n v="6"/>
        <n v="15"/>
        <n v="8"/>
        <n v="0"/>
        <n v="12"/>
        <n v="13"/>
        <n v="3"/>
        <n v="11"/>
        <n v="2"/>
        <n v="10"/>
        <n v="14"/>
        <n v="7"/>
        <n v="9"/>
        <n v="5"/>
        <n v="1"/>
      </sharedItems>
    </cacheField>
    <cacheField name="tot" numFmtId="0">
      <sharedItems containsSemiMixedTypes="0" containsString="0" containsNumber="1" containsInteger="1" minValue="5" maxValue="15"/>
    </cacheField>
    <cacheField name="avg_grow" numFmtId="0">
      <sharedItems containsSemiMixedTypes="0" containsString="0" containsNumber="1" minValue="0" maxValue="5"/>
    </cacheField>
    <cacheField name="sd_grow" numFmtId="0">
      <sharedItems containsString="0" containsBlank="1" containsNumber="1" minValue="0" maxValue="3.53553390593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Burgher" refreshedDate="45484.513189583333" createdVersion="8" refreshedVersion="8" minRefreshableVersion="3" recordCount="360" xr:uid="{E3943087-FCD0-4C46-9B1D-BD790F440906}">
  <cacheSource type="worksheet">
    <worksheetSource ref="A368:E728" sheet="Data for Tables"/>
  </cacheSource>
  <cacheFields count="5">
    <cacheField name="treatment" numFmtId="0">
      <sharedItems count="9">
        <s v="A-Pos"/>
        <s v="F-Pos"/>
        <s v="P-NaCl high"/>
        <s v="P-NaCl low"/>
        <s v="P-Neg"/>
        <s v="P-Pos"/>
        <s v="P-Rinse"/>
        <s v="P-dry long"/>
        <s v="P-dry short"/>
      </sharedItems>
    </cacheField>
    <cacheField name="samp_group" numFmtId="0">
      <sharedItems containsSemiMixedTypes="0" containsString="0" containsNumber="1" containsInteger="1" minValue="1" maxValue="21" count="5">
        <n v="1"/>
        <n v="3"/>
        <n v="7"/>
        <n v="14"/>
        <n v="21"/>
      </sharedItems>
    </cacheField>
    <cacheField name="d_s_tran" numFmtId="0">
      <sharedItems containsSemiMixedTypes="0" containsString="0" containsNumber="1" containsInteger="1" minValue="2" maxValue="29"/>
    </cacheField>
    <cacheField name="pos" numFmtId="0">
      <sharedItems containsSemiMixedTypes="0" containsString="0" containsNumber="1" containsInteger="1" minValue="0" maxValue="15"/>
    </cacheField>
    <cacheField name="tot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n v="2"/>
    <n v="3"/>
  </r>
  <r>
    <x v="0"/>
    <x v="0"/>
    <x v="1"/>
    <n v="3"/>
    <n v="3"/>
  </r>
  <r>
    <x v="0"/>
    <x v="0"/>
    <x v="2"/>
    <n v="3"/>
    <n v="3"/>
  </r>
  <r>
    <x v="0"/>
    <x v="0"/>
    <x v="3"/>
    <n v="3"/>
    <n v="3"/>
  </r>
  <r>
    <x v="0"/>
    <x v="0"/>
    <x v="4"/>
    <n v="3"/>
    <n v="3"/>
  </r>
  <r>
    <x v="0"/>
    <x v="0"/>
    <x v="5"/>
    <n v="3"/>
    <n v="3"/>
  </r>
  <r>
    <x v="0"/>
    <x v="0"/>
    <x v="6"/>
    <n v="2"/>
    <n v="2"/>
  </r>
  <r>
    <x v="0"/>
    <x v="0"/>
    <x v="7"/>
    <n v="2"/>
    <n v="2"/>
  </r>
  <r>
    <x v="0"/>
    <x v="1"/>
    <x v="0"/>
    <n v="3"/>
    <n v="3"/>
  </r>
  <r>
    <x v="0"/>
    <x v="1"/>
    <x v="1"/>
    <n v="3"/>
    <n v="3"/>
  </r>
  <r>
    <x v="0"/>
    <x v="1"/>
    <x v="2"/>
    <n v="3"/>
    <n v="3"/>
  </r>
  <r>
    <x v="0"/>
    <x v="1"/>
    <x v="3"/>
    <n v="3"/>
    <n v="3"/>
  </r>
  <r>
    <x v="0"/>
    <x v="1"/>
    <x v="8"/>
    <n v="3"/>
    <n v="3"/>
  </r>
  <r>
    <x v="0"/>
    <x v="1"/>
    <x v="5"/>
    <n v="3"/>
    <n v="3"/>
  </r>
  <r>
    <x v="0"/>
    <x v="1"/>
    <x v="9"/>
    <n v="2"/>
    <n v="2"/>
  </r>
  <r>
    <x v="0"/>
    <x v="1"/>
    <x v="10"/>
    <n v="2"/>
    <n v="2"/>
  </r>
  <r>
    <x v="0"/>
    <x v="2"/>
    <x v="0"/>
    <n v="3"/>
    <n v="3"/>
  </r>
  <r>
    <x v="0"/>
    <x v="2"/>
    <x v="1"/>
    <n v="3"/>
    <n v="3"/>
  </r>
  <r>
    <x v="0"/>
    <x v="2"/>
    <x v="11"/>
    <n v="3"/>
    <n v="3"/>
  </r>
  <r>
    <x v="0"/>
    <x v="2"/>
    <x v="12"/>
    <n v="3"/>
    <n v="3"/>
  </r>
  <r>
    <x v="0"/>
    <x v="2"/>
    <x v="8"/>
    <n v="3"/>
    <n v="3"/>
  </r>
  <r>
    <x v="0"/>
    <x v="2"/>
    <x v="5"/>
    <n v="3"/>
    <n v="3"/>
  </r>
  <r>
    <x v="0"/>
    <x v="2"/>
    <x v="13"/>
    <n v="2"/>
    <n v="2"/>
  </r>
  <r>
    <x v="0"/>
    <x v="2"/>
    <x v="7"/>
    <n v="2"/>
    <n v="2"/>
  </r>
  <r>
    <x v="0"/>
    <x v="3"/>
    <x v="0"/>
    <n v="0"/>
    <n v="3"/>
  </r>
  <r>
    <x v="0"/>
    <x v="3"/>
    <x v="1"/>
    <n v="0"/>
    <n v="3"/>
  </r>
  <r>
    <x v="0"/>
    <x v="3"/>
    <x v="11"/>
    <n v="0"/>
    <n v="3"/>
  </r>
  <r>
    <x v="0"/>
    <x v="3"/>
    <x v="12"/>
    <n v="0"/>
    <n v="3"/>
  </r>
  <r>
    <x v="0"/>
    <x v="3"/>
    <x v="8"/>
    <n v="0"/>
    <n v="3"/>
  </r>
  <r>
    <x v="0"/>
    <x v="3"/>
    <x v="5"/>
    <n v="0"/>
    <n v="3"/>
  </r>
  <r>
    <x v="0"/>
    <x v="3"/>
    <x v="14"/>
    <n v="0"/>
    <n v="2"/>
  </r>
  <r>
    <x v="0"/>
    <x v="3"/>
    <x v="15"/>
    <n v="0"/>
    <n v="2"/>
  </r>
  <r>
    <x v="0"/>
    <x v="4"/>
    <x v="0"/>
    <n v="0"/>
    <n v="3"/>
  </r>
  <r>
    <x v="0"/>
    <x v="4"/>
    <x v="1"/>
    <n v="0"/>
    <n v="3"/>
  </r>
  <r>
    <x v="0"/>
    <x v="4"/>
    <x v="11"/>
    <n v="0"/>
    <n v="3"/>
  </r>
  <r>
    <x v="0"/>
    <x v="4"/>
    <x v="12"/>
    <n v="0"/>
    <n v="3"/>
  </r>
  <r>
    <x v="0"/>
    <x v="4"/>
    <x v="8"/>
    <n v="0"/>
    <n v="3"/>
  </r>
  <r>
    <x v="0"/>
    <x v="4"/>
    <x v="5"/>
    <n v="0"/>
    <n v="3"/>
  </r>
  <r>
    <x v="0"/>
    <x v="4"/>
    <x v="14"/>
    <n v="0"/>
    <n v="2"/>
  </r>
  <r>
    <x v="0"/>
    <x v="4"/>
    <x v="15"/>
    <n v="0"/>
    <n v="2"/>
  </r>
  <r>
    <x v="1"/>
    <x v="0"/>
    <x v="0"/>
    <n v="3"/>
    <n v="3"/>
  </r>
  <r>
    <x v="1"/>
    <x v="0"/>
    <x v="1"/>
    <n v="3"/>
    <n v="3"/>
  </r>
  <r>
    <x v="1"/>
    <x v="0"/>
    <x v="2"/>
    <n v="3"/>
    <n v="3"/>
  </r>
  <r>
    <x v="1"/>
    <x v="0"/>
    <x v="3"/>
    <n v="3"/>
    <n v="3"/>
  </r>
  <r>
    <x v="1"/>
    <x v="0"/>
    <x v="4"/>
    <n v="3"/>
    <n v="3"/>
  </r>
  <r>
    <x v="1"/>
    <x v="0"/>
    <x v="5"/>
    <n v="3"/>
    <n v="3"/>
  </r>
  <r>
    <x v="1"/>
    <x v="0"/>
    <x v="6"/>
    <n v="2"/>
    <n v="2"/>
  </r>
  <r>
    <x v="1"/>
    <x v="0"/>
    <x v="7"/>
    <n v="2"/>
    <n v="2"/>
  </r>
  <r>
    <x v="1"/>
    <x v="1"/>
    <x v="0"/>
    <n v="3"/>
    <n v="3"/>
  </r>
  <r>
    <x v="1"/>
    <x v="1"/>
    <x v="1"/>
    <n v="3"/>
    <n v="3"/>
  </r>
  <r>
    <x v="1"/>
    <x v="1"/>
    <x v="2"/>
    <n v="3"/>
    <n v="3"/>
  </r>
  <r>
    <x v="1"/>
    <x v="1"/>
    <x v="3"/>
    <n v="3"/>
    <n v="3"/>
  </r>
  <r>
    <x v="1"/>
    <x v="1"/>
    <x v="8"/>
    <n v="3"/>
    <n v="3"/>
  </r>
  <r>
    <x v="1"/>
    <x v="1"/>
    <x v="5"/>
    <n v="3"/>
    <n v="3"/>
  </r>
  <r>
    <x v="1"/>
    <x v="1"/>
    <x v="9"/>
    <n v="2"/>
    <n v="2"/>
  </r>
  <r>
    <x v="1"/>
    <x v="1"/>
    <x v="10"/>
    <n v="2"/>
    <n v="2"/>
  </r>
  <r>
    <x v="1"/>
    <x v="2"/>
    <x v="0"/>
    <n v="3"/>
    <n v="3"/>
  </r>
  <r>
    <x v="1"/>
    <x v="2"/>
    <x v="1"/>
    <n v="3"/>
    <n v="3"/>
  </r>
  <r>
    <x v="1"/>
    <x v="2"/>
    <x v="11"/>
    <n v="3"/>
    <n v="3"/>
  </r>
  <r>
    <x v="1"/>
    <x v="2"/>
    <x v="12"/>
    <n v="3"/>
    <n v="3"/>
  </r>
  <r>
    <x v="1"/>
    <x v="2"/>
    <x v="8"/>
    <n v="3"/>
    <n v="3"/>
  </r>
  <r>
    <x v="1"/>
    <x v="2"/>
    <x v="5"/>
    <n v="3"/>
    <n v="3"/>
  </r>
  <r>
    <x v="1"/>
    <x v="2"/>
    <x v="13"/>
    <n v="2"/>
    <n v="2"/>
  </r>
  <r>
    <x v="1"/>
    <x v="2"/>
    <x v="7"/>
    <n v="2"/>
    <n v="2"/>
  </r>
  <r>
    <x v="1"/>
    <x v="3"/>
    <x v="0"/>
    <n v="3"/>
    <n v="3"/>
  </r>
  <r>
    <x v="1"/>
    <x v="3"/>
    <x v="1"/>
    <n v="3"/>
    <n v="3"/>
  </r>
  <r>
    <x v="1"/>
    <x v="3"/>
    <x v="11"/>
    <n v="3"/>
    <n v="3"/>
  </r>
  <r>
    <x v="1"/>
    <x v="3"/>
    <x v="12"/>
    <n v="3"/>
    <n v="3"/>
  </r>
  <r>
    <x v="1"/>
    <x v="3"/>
    <x v="8"/>
    <n v="3"/>
    <n v="3"/>
  </r>
  <r>
    <x v="1"/>
    <x v="3"/>
    <x v="5"/>
    <n v="3"/>
    <n v="3"/>
  </r>
  <r>
    <x v="1"/>
    <x v="3"/>
    <x v="14"/>
    <n v="2"/>
    <n v="2"/>
  </r>
  <r>
    <x v="1"/>
    <x v="3"/>
    <x v="15"/>
    <n v="2"/>
    <n v="2"/>
  </r>
  <r>
    <x v="1"/>
    <x v="4"/>
    <x v="0"/>
    <n v="3"/>
    <n v="3"/>
  </r>
  <r>
    <x v="1"/>
    <x v="4"/>
    <x v="1"/>
    <n v="3"/>
    <n v="3"/>
  </r>
  <r>
    <x v="1"/>
    <x v="4"/>
    <x v="11"/>
    <n v="3"/>
    <n v="3"/>
  </r>
  <r>
    <x v="1"/>
    <x v="4"/>
    <x v="12"/>
    <n v="3"/>
    <n v="3"/>
  </r>
  <r>
    <x v="1"/>
    <x v="4"/>
    <x v="8"/>
    <n v="3"/>
    <n v="3"/>
  </r>
  <r>
    <x v="1"/>
    <x v="4"/>
    <x v="5"/>
    <n v="3"/>
    <n v="3"/>
  </r>
  <r>
    <x v="1"/>
    <x v="4"/>
    <x v="14"/>
    <n v="2"/>
    <n v="2"/>
  </r>
  <r>
    <x v="1"/>
    <x v="4"/>
    <x v="15"/>
    <n v="2"/>
    <n v="2"/>
  </r>
  <r>
    <x v="2"/>
    <x v="0"/>
    <x v="0"/>
    <n v="0"/>
    <n v="3"/>
  </r>
  <r>
    <x v="2"/>
    <x v="0"/>
    <x v="1"/>
    <n v="0"/>
    <n v="3"/>
  </r>
  <r>
    <x v="2"/>
    <x v="0"/>
    <x v="2"/>
    <n v="0"/>
    <n v="3"/>
  </r>
  <r>
    <x v="2"/>
    <x v="0"/>
    <x v="3"/>
    <n v="1"/>
    <n v="3"/>
  </r>
  <r>
    <x v="2"/>
    <x v="0"/>
    <x v="4"/>
    <n v="1"/>
    <n v="3"/>
  </r>
  <r>
    <x v="2"/>
    <x v="0"/>
    <x v="5"/>
    <n v="1"/>
    <n v="3"/>
  </r>
  <r>
    <x v="2"/>
    <x v="0"/>
    <x v="6"/>
    <n v="0"/>
    <n v="2"/>
  </r>
  <r>
    <x v="2"/>
    <x v="0"/>
    <x v="7"/>
    <n v="0"/>
    <n v="2"/>
  </r>
  <r>
    <x v="2"/>
    <x v="1"/>
    <x v="0"/>
    <n v="3"/>
    <n v="3"/>
  </r>
  <r>
    <x v="2"/>
    <x v="1"/>
    <x v="1"/>
    <n v="3"/>
    <n v="3"/>
  </r>
  <r>
    <x v="2"/>
    <x v="1"/>
    <x v="2"/>
    <n v="3"/>
    <n v="3"/>
  </r>
  <r>
    <x v="2"/>
    <x v="1"/>
    <x v="3"/>
    <n v="3"/>
    <n v="3"/>
  </r>
  <r>
    <x v="2"/>
    <x v="1"/>
    <x v="8"/>
    <n v="3"/>
    <n v="3"/>
  </r>
  <r>
    <x v="2"/>
    <x v="1"/>
    <x v="5"/>
    <n v="3"/>
    <n v="3"/>
  </r>
  <r>
    <x v="2"/>
    <x v="1"/>
    <x v="9"/>
    <n v="2"/>
    <n v="2"/>
  </r>
  <r>
    <x v="2"/>
    <x v="1"/>
    <x v="10"/>
    <n v="2"/>
    <n v="2"/>
  </r>
  <r>
    <x v="2"/>
    <x v="2"/>
    <x v="0"/>
    <n v="3"/>
    <n v="3"/>
  </r>
  <r>
    <x v="2"/>
    <x v="2"/>
    <x v="1"/>
    <n v="3"/>
    <n v="3"/>
  </r>
  <r>
    <x v="2"/>
    <x v="2"/>
    <x v="11"/>
    <n v="3"/>
    <n v="3"/>
  </r>
  <r>
    <x v="2"/>
    <x v="2"/>
    <x v="12"/>
    <n v="3"/>
    <n v="3"/>
  </r>
  <r>
    <x v="2"/>
    <x v="2"/>
    <x v="8"/>
    <n v="3"/>
    <n v="3"/>
  </r>
  <r>
    <x v="2"/>
    <x v="2"/>
    <x v="5"/>
    <n v="3"/>
    <n v="3"/>
  </r>
  <r>
    <x v="2"/>
    <x v="2"/>
    <x v="13"/>
    <n v="2"/>
    <n v="2"/>
  </r>
  <r>
    <x v="2"/>
    <x v="2"/>
    <x v="7"/>
    <n v="2"/>
    <n v="2"/>
  </r>
  <r>
    <x v="2"/>
    <x v="3"/>
    <x v="0"/>
    <n v="3"/>
    <n v="3"/>
  </r>
  <r>
    <x v="2"/>
    <x v="3"/>
    <x v="1"/>
    <n v="3"/>
    <n v="3"/>
  </r>
  <r>
    <x v="2"/>
    <x v="3"/>
    <x v="11"/>
    <n v="3"/>
    <n v="3"/>
  </r>
  <r>
    <x v="2"/>
    <x v="3"/>
    <x v="12"/>
    <n v="3"/>
    <n v="3"/>
  </r>
  <r>
    <x v="2"/>
    <x v="3"/>
    <x v="8"/>
    <n v="3"/>
    <n v="3"/>
  </r>
  <r>
    <x v="2"/>
    <x v="3"/>
    <x v="5"/>
    <n v="3"/>
    <n v="3"/>
  </r>
  <r>
    <x v="2"/>
    <x v="3"/>
    <x v="14"/>
    <n v="2"/>
    <n v="2"/>
  </r>
  <r>
    <x v="2"/>
    <x v="3"/>
    <x v="15"/>
    <n v="2"/>
    <n v="2"/>
  </r>
  <r>
    <x v="2"/>
    <x v="4"/>
    <x v="0"/>
    <n v="3"/>
    <n v="3"/>
  </r>
  <r>
    <x v="2"/>
    <x v="4"/>
    <x v="1"/>
    <n v="3"/>
    <n v="3"/>
  </r>
  <r>
    <x v="2"/>
    <x v="4"/>
    <x v="11"/>
    <n v="3"/>
    <n v="3"/>
  </r>
  <r>
    <x v="2"/>
    <x v="4"/>
    <x v="12"/>
    <n v="3"/>
    <n v="3"/>
  </r>
  <r>
    <x v="2"/>
    <x v="4"/>
    <x v="8"/>
    <n v="3"/>
    <n v="3"/>
  </r>
  <r>
    <x v="2"/>
    <x v="4"/>
    <x v="5"/>
    <n v="3"/>
    <n v="3"/>
  </r>
  <r>
    <x v="2"/>
    <x v="4"/>
    <x v="14"/>
    <n v="2"/>
    <n v="2"/>
  </r>
  <r>
    <x v="2"/>
    <x v="4"/>
    <x v="15"/>
    <n v="2"/>
    <n v="2"/>
  </r>
  <r>
    <x v="3"/>
    <x v="0"/>
    <x v="0"/>
    <n v="0"/>
    <n v="3"/>
  </r>
  <r>
    <x v="3"/>
    <x v="0"/>
    <x v="1"/>
    <n v="3"/>
    <n v="3"/>
  </r>
  <r>
    <x v="3"/>
    <x v="0"/>
    <x v="2"/>
    <n v="3"/>
    <n v="3"/>
  </r>
  <r>
    <x v="3"/>
    <x v="0"/>
    <x v="3"/>
    <n v="3"/>
    <n v="3"/>
  </r>
  <r>
    <x v="3"/>
    <x v="0"/>
    <x v="4"/>
    <n v="3"/>
    <n v="3"/>
  </r>
  <r>
    <x v="3"/>
    <x v="0"/>
    <x v="5"/>
    <n v="3"/>
    <n v="3"/>
  </r>
  <r>
    <x v="3"/>
    <x v="0"/>
    <x v="6"/>
    <n v="2"/>
    <n v="2"/>
  </r>
  <r>
    <x v="3"/>
    <x v="0"/>
    <x v="7"/>
    <n v="2"/>
    <n v="2"/>
  </r>
  <r>
    <x v="3"/>
    <x v="1"/>
    <x v="0"/>
    <n v="3"/>
    <n v="3"/>
  </r>
  <r>
    <x v="3"/>
    <x v="1"/>
    <x v="1"/>
    <n v="3"/>
    <n v="3"/>
  </r>
  <r>
    <x v="3"/>
    <x v="1"/>
    <x v="2"/>
    <n v="3"/>
    <n v="3"/>
  </r>
  <r>
    <x v="3"/>
    <x v="1"/>
    <x v="3"/>
    <n v="3"/>
    <n v="3"/>
  </r>
  <r>
    <x v="3"/>
    <x v="1"/>
    <x v="8"/>
    <n v="3"/>
    <n v="3"/>
  </r>
  <r>
    <x v="3"/>
    <x v="1"/>
    <x v="5"/>
    <n v="3"/>
    <n v="3"/>
  </r>
  <r>
    <x v="3"/>
    <x v="1"/>
    <x v="9"/>
    <n v="2"/>
    <n v="2"/>
  </r>
  <r>
    <x v="3"/>
    <x v="1"/>
    <x v="10"/>
    <n v="2"/>
    <n v="2"/>
  </r>
  <r>
    <x v="3"/>
    <x v="2"/>
    <x v="0"/>
    <n v="3"/>
    <n v="3"/>
  </r>
  <r>
    <x v="3"/>
    <x v="2"/>
    <x v="1"/>
    <n v="3"/>
    <n v="3"/>
  </r>
  <r>
    <x v="3"/>
    <x v="2"/>
    <x v="11"/>
    <n v="3"/>
    <n v="3"/>
  </r>
  <r>
    <x v="3"/>
    <x v="2"/>
    <x v="12"/>
    <n v="3"/>
    <n v="3"/>
  </r>
  <r>
    <x v="3"/>
    <x v="2"/>
    <x v="8"/>
    <n v="3"/>
    <n v="3"/>
  </r>
  <r>
    <x v="3"/>
    <x v="2"/>
    <x v="5"/>
    <n v="3"/>
    <n v="3"/>
  </r>
  <r>
    <x v="3"/>
    <x v="2"/>
    <x v="13"/>
    <n v="2"/>
    <n v="2"/>
  </r>
  <r>
    <x v="3"/>
    <x v="2"/>
    <x v="7"/>
    <n v="2"/>
    <n v="2"/>
  </r>
  <r>
    <x v="3"/>
    <x v="3"/>
    <x v="0"/>
    <n v="3"/>
    <n v="3"/>
  </r>
  <r>
    <x v="3"/>
    <x v="3"/>
    <x v="1"/>
    <n v="3"/>
    <n v="3"/>
  </r>
  <r>
    <x v="3"/>
    <x v="3"/>
    <x v="11"/>
    <n v="3"/>
    <n v="3"/>
  </r>
  <r>
    <x v="3"/>
    <x v="3"/>
    <x v="12"/>
    <n v="3"/>
    <n v="3"/>
  </r>
  <r>
    <x v="3"/>
    <x v="3"/>
    <x v="8"/>
    <n v="3"/>
    <n v="3"/>
  </r>
  <r>
    <x v="3"/>
    <x v="3"/>
    <x v="5"/>
    <n v="3"/>
    <n v="3"/>
  </r>
  <r>
    <x v="3"/>
    <x v="3"/>
    <x v="14"/>
    <n v="2"/>
    <n v="2"/>
  </r>
  <r>
    <x v="3"/>
    <x v="3"/>
    <x v="15"/>
    <n v="2"/>
    <n v="2"/>
  </r>
  <r>
    <x v="3"/>
    <x v="4"/>
    <x v="0"/>
    <n v="3"/>
    <n v="3"/>
  </r>
  <r>
    <x v="3"/>
    <x v="4"/>
    <x v="1"/>
    <n v="3"/>
    <n v="3"/>
  </r>
  <r>
    <x v="3"/>
    <x v="4"/>
    <x v="11"/>
    <n v="3"/>
    <n v="3"/>
  </r>
  <r>
    <x v="3"/>
    <x v="4"/>
    <x v="12"/>
    <n v="3"/>
    <n v="3"/>
  </r>
  <r>
    <x v="3"/>
    <x v="4"/>
    <x v="8"/>
    <n v="3"/>
    <n v="3"/>
  </r>
  <r>
    <x v="3"/>
    <x v="4"/>
    <x v="5"/>
    <n v="3"/>
    <n v="3"/>
  </r>
  <r>
    <x v="3"/>
    <x v="4"/>
    <x v="14"/>
    <n v="2"/>
    <n v="2"/>
  </r>
  <r>
    <x v="3"/>
    <x v="4"/>
    <x v="15"/>
    <n v="2"/>
    <n v="2"/>
  </r>
  <r>
    <x v="4"/>
    <x v="0"/>
    <x v="0"/>
    <n v="0"/>
    <n v="3"/>
  </r>
  <r>
    <x v="4"/>
    <x v="0"/>
    <x v="1"/>
    <n v="0"/>
    <n v="3"/>
  </r>
  <r>
    <x v="4"/>
    <x v="0"/>
    <x v="2"/>
    <n v="0"/>
    <n v="3"/>
  </r>
  <r>
    <x v="4"/>
    <x v="0"/>
    <x v="3"/>
    <n v="0"/>
    <n v="3"/>
  </r>
  <r>
    <x v="4"/>
    <x v="0"/>
    <x v="4"/>
    <n v="0"/>
    <n v="3"/>
  </r>
  <r>
    <x v="4"/>
    <x v="0"/>
    <x v="5"/>
    <n v="0"/>
    <n v="3"/>
  </r>
  <r>
    <x v="4"/>
    <x v="0"/>
    <x v="6"/>
    <n v="0"/>
    <n v="3"/>
  </r>
  <r>
    <x v="4"/>
    <x v="0"/>
    <x v="7"/>
    <n v="0"/>
    <n v="3"/>
  </r>
  <r>
    <x v="4"/>
    <x v="1"/>
    <x v="0"/>
    <n v="0"/>
    <n v="3"/>
  </r>
  <r>
    <x v="4"/>
    <x v="1"/>
    <x v="1"/>
    <n v="0"/>
    <n v="3"/>
  </r>
  <r>
    <x v="4"/>
    <x v="1"/>
    <x v="2"/>
    <n v="0"/>
    <n v="3"/>
  </r>
  <r>
    <x v="4"/>
    <x v="1"/>
    <x v="3"/>
    <n v="0"/>
    <n v="3"/>
  </r>
  <r>
    <x v="4"/>
    <x v="1"/>
    <x v="8"/>
    <n v="0"/>
    <n v="3"/>
  </r>
  <r>
    <x v="4"/>
    <x v="1"/>
    <x v="5"/>
    <n v="0"/>
    <n v="3"/>
  </r>
  <r>
    <x v="4"/>
    <x v="1"/>
    <x v="9"/>
    <n v="0"/>
    <n v="3"/>
  </r>
  <r>
    <x v="4"/>
    <x v="1"/>
    <x v="10"/>
    <n v="0"/>
    <n v="3"/>
  </r>
  <r>
    <x v="4"/>
    <x v="2"/>
    <x v="0"/>
    <n v="0"/>
    <n v="3"/>
  </r>
  <r>
    <x v="4"/>
    <x v="2"/>
    <x v="1"/>
    <n v="0"/>
    <n v="3"/>
  </r>
  <r>
    <x v="4"/>
    <x v="2"/>
    <x v="11"/>
    <n v="0"/>
    <n v="3"/>
  </r>
  <r>
    <x v="4"/>
    <x v="2"/>
    <x v="12"/>
    <n v="0"/>
    <n v="3"/>
  </r>
  <r>
    <x v="4"/>
    <x v="2"/>
    <x v="8"/>
    <n v="0"/>
    <n v="3"/>
  </r>
  <r>
    <x v="4"/>
    <x v="2"/>
    <x v="5"/>
    <n v="0"/>
    <n v="3"/>
  </r>
  <r>
    <x v="4"/>
    <x v="2"/>
    <x v="13"/>
    <n v="0"/>
    <n v="3"/>
  </r>
  <r>
    <x v="4"/>
    <x v="2"/>
    <x v="7"/>
    <n v="0"/>
    <n v="3"/>
  </r>
  <r>
    <x v="4"/>
    <x v="3"/>
    <x v="0"/>
    <n v="0"/>
    <n v="3"/>
  </r>
  <r>
    <x v="4"/>
    <x v="3"/>
    <x v="1"/>
    <n v="0"/>
    <n v="3"/>
  </r>
  <r>
    <x v="4"/>
    <x v="3"/>
    <x v="11"/>
    <n v="0"/>
    <n v="3"/>
  </r>
  <r>
    <x v="4"/>
    <x v="3"/>
    <x v="12"/>
    <n v="0"/>
    <n v="3"/>
  </r>
  <r>
    <x v="4"/>
    <x v="3"/>
    <x v="8"/>
    <n v="0"/>
    <n v="3"/>
  </r>
  <r>
    <x v="4"/>
    <x v="3"/>
    <x v="5"/>
    <n v="0"/>
    <n v="3"/>
  </r>
  <r>
    <x v="4"/>
    <x v="3"/>
    <x v="14"/>
    <n v="0"/>
    <n v="3"/>
  </r>
  <r>
    <x v="4"/>
    <x v="3"/>
    <x v="15"/>
    <n v="0"/>
    <n v="3"/>
  </r>
  <r>
    <x v="4"/>
    <x v="4"/>
    <x v="0"/>
    <n v="0"/>
    <n v="3"/>
  </r>
  <r>
    <x v="4"/>
    <x v="4"/>
    <x v="1"/>
    <n v="0"/>
    <n v="3"/>
  </r>
  <r>
    <x v="4"/>
    <x v="4"/>
    <x v="11"/>
    <n v="0"/>
    <n v="3"/>
  </r>
  <r>
    <x v="4"/>
    <x v="4"/>
    <x v="12"/>
    <n v="0"/>
    <n v="3"/>
  </r>
  <r>
    <x v="4"/>
    <x v="4"/>
    <x v="8"/>
    <n v="0"/>
    <n v="3"/>
  </r>
  <r>
    <x v="4"/>
    <x v="4"/>
    <x v="5"/>
    <n v="0"/>
    <n v="3"/>
  </r>
  <r>
    <x v="4"/>
    <x v="4"/>
    <x v="14"/>
    <n v="0"/>
    <n v="3"/>
  </r>
  <r>
    <x v="4"/>
    <x v="4"/>
    <x v="15"/>
    <n v="0"/>
    <n v="3"/>
  </r>
  <r>
    <x v="5"/>
    <x v="0"/>
    <x v="0"/>
    <n v="2"/>
    <n v="2"/>
  </r>
  <r>
    <x v="5"/>
    <x v="0"/>
    <x v="1"/>
    <n v="2"/>
    <n v="2"/>
  </r>
  <r>
    <x v="5"/>
    <x v="0"/>
    <x v="2"/>
    <n v="2"/>
    <n v="2"/>
  </r>
  <r>
    <x v="5"/>
    <x v="0"/>
    <x v="3"/>
    <n v="2"/>
    <n v="2"/>
  </r>
  <r>
    <x v="5"/>
    <x v="0"/>
    <x v="4"/>
    <n v="2"/>
    <n v="2"/>
  </r>
  <r>
    <x v="5"/>
    <x v="0"/>
    <x v="5"/>
    <n v="2"/>
    <n v="2"/>
  </r>
  <r>
    <x v="5"/>
    <x v="0"/>
    <x v="6"/>
    <n v="1"/>
    <n v="1"/>
  </r>
  <r>
    <x v="5"/>
    <x v="0"/>
    <x v="7"/>
    <n v="1"/>
    <n v="1"/>
  </r>
  <r>
    <x v="5"/>
    <x v="1"/>
    <x v="0"/>
    <n v="3"/>
    <n v="3"/>
  </r>
  <r>
    <x v="5"/>
    <x v="1"/>
    <x v="1"/>
    <n v="3"/>
    <n v="3"/>
  </r>
  <r>
    <x v="5"/>
    <x v="1"/>
    <x v="2"/>
    <n v="3"/>
    <n v="3"/>
  </r>
  <r>
    <x v="5"/>
    <x v="1"/>
    <x v="3"/>
    <n v="3"/>
    <n v="3"/>
  </r>
  <r>
    <x v="5"/>
    <x v="1"/>
    <x v="8"/>
    <n v="3"/>
    <n v="3"/>
  </r>
  <r>
    <x v="5"/>
    <x v="1"/>
    <x v="5"/>
    <n v="3"/>
    <n v="3"/>
  </r>
  <r>
    <x v="5"/>
    <x v="1"/>
    <x v="9"/>
    <n v="2"/>
    <n v="2"/>
  </r>
  <r>
    <x v="5"/>
    <x v="1"/>
    <x v="10"/>
    <n v="2"/>
    <n v="2"/>
  </r>
  <r>
    <x v="5"/>
    <x v="2"/>
    <x v="0"/>
    <n v="3"/>
    <n v="3"/>
  </r>
  <r>
    <x v="5"/>
    <x v="2"/>
    <x v="1"/>
    <n v="3"/>
    <n v="3"/>
  </r>
  <r>
    <x v="5"/>
    <x v="2"/>
    <x v="11"/>
    <n v="3"/>
    <n v="3"/>
  </r>
  <r>
    <x v="5"/>
    <x v="2"/>
    <x v="12"/>
    <n v="3"/>
    <n v="3"/>
  </r>
  <r>
    <x v="5"/>
    <x v="2"/>
    <x v="8"/>
    <n v="3"/>
    <n v="3"/>
  </r>
  <r>
    <x v="5"/>
    <x v="2"/>
    <x v="5"/>
    <n v="3"/>
    <n v="3"/>
  </r>
  <r>
    <x v="5"/>
    <x v="2"/>
    <x v="13"/>
    <n v="2"/>
    <n v="2"/>
  </r>
  <r>
    <x v="5"/>
    <x v="2"/>
    <x v="7"/>
    <n v="2"/>
    <n v="2"/>
  </r>
  <r>
    <x v="5"/>
    <x v="3"/>
    <x v="0"/>
    <n v="3"/>
    <n v="3"/>
  </r>
  <r>
    <x v="5"/>
    <x v="3"/>
    <x v="1"/>
    <n v="3"/>
    <n v="3"/>
  </r>
  <r>
    <x v="5"/>
    <x v="3"/>
    <x v="11"/>
    <n v="3"/>
    <n v="3"/>
  </r>
  <r>
    <x v="5"/>
    <x v="3"/>
    <x v="12"/>
    <n v="3"/>
    <n v="3"/>
  </r>
  <r>
    <x v="5"/>
    <x v="3"/>
    <x v="8"/>
    <n v="3"/>
    <n v="3"/>
  </r>
  <r>
    <x v="5"/>
    <x v="3"/>
    <x v="5"/>
    <n v="3"/>
    <n v="3"/>
  </r>
  <r>
    <x v="5"/>
    <x v="3"/>
    <x v="14"/>
    <n v="2"/>
    <n v="2"/>
  </r>
  <r>
    <x v="5"/>
    <x v="3"/>
    <x v="15"/>
    <n v="2"/>
    <n v="2"/>
  </r>
  <r>
    <x v="5"/>
    <x v="4"/>
    <x v="0"/>
    <n v="3"/>
    <n v="3"/>
  </r>
  <r>
    <x v="5"/>
    <x v="4"/>
    <x v="1"/>
    <n v="3"/>
    <n v="3"/>
  </r>
  <r>
    <x v="5"/>
    <x v="4"/>
    <x v="11"/>
    <n v="3"/>
    <n v="3"/>
  </r>
  <r>
    <x v="5"/>
    <x v="4"/>
    <x v="12"/>
    <n v="3"/>
    <n v="3"/>
  </r>
  <r>
    <x v="5"/>
    <x v="4"/>
    <x v="8"/>
    <n v="3"/>
    <n v="3"/>
  </r>
  <r>
    <x v="5"/>
    <x v="4"/>
    <x v="5"/>
    <n v="3"/>
    <n v="3"/>
  </r>
  <r>
    <x v="5"/>
    <x v="4"/>
    <x v="14"/>
    <n v="2"/>
    <n v="2"/>
  </r>
  <r>
    <x v="5"/>
    <x v="4"/>
    <x v="15"/>
    <n v="2"/>
    <n v="2"/>
  </r>
  <r>
    <x v="6"/>
    <x v="0"/>
    <x v="0"/>
    <n v="0"/>
    <n v="3"/>
  </r>
  <r>
    <x v="6"/>
    <x v="0"/>
    <x v="1"/>
    <n v="3"/>
    <n v="3"/>
  </r>
  <r>
    <x v="6"/>
    <x v="0"/>
    <x v="2"/>
    <n v="3"/>
    <n v="3"/>
  </r>
  <r>
    <x v="6"/>
    <x v="0"/>
    <x v="3"/>
    <n v="3"/>
    <n v="3"/>
  </r>
  <r>
    <x v="6"/>
    <x v="0"/>
    <x v="4"/>
    <n v="3"/>
    <n v="3"/>
  </r>
  <r>
    <x v="6"/>
    <x v="0"/>
    <x v="5"/>
    <n v="3"/>
    <n v="3"/>
  </r>
  <r>
    <x v="6"/>
    <x v="0"/>
    <x v="6"/>
    <n v="2"/>
    <n v="2"/>
  </r>
  <r>
    <x v="6"/>
    <x v="0"/>
    <x v="7"/>
    <n v="2"/>
    <n v="2"/>
  </r>
  <r>
    <x v="6"/>
    <x v="1"/>
    <x v="0"/>
    <n v="1"/>
    <n v="3"/>
  </r>
  <r>
    <x v="6"/>
    <x v="1"/>
    <x v="1"/>
    <n v="3"/>
    <n v="3"/>
  </r>
  <r>
    <x v="6"/>
    <x v="1"/>
    <x v="2"/>
    <n v="3"/>
    <n v="3"/>
  </r>
  <r>
    <x v="6"/>
    <x v="1"/>
    <x v="3"/>
    <n v="3"/>
    <n v="3"/>
  </r>
  <r>
    <x v="6"/>
    <x v="1"/>
    <x v="8"/>
    <n v="3"/>
    <n v="3"/>
  </r>
  <r>
    <x v="6"/>
    <x v="1"/>
    <x v="5"/>
    <n v="3"/>
    <n v="3"/>
  </r>
  <r>
    <x v="6"/>
    <x v="1"/>
    <x v="9"/>
    <n v="2"/>
    <n v="2"/>
  </r>
  <r>
    <x v="6"/>
    <x v="1"/>
    <x v="10"/>
    <n v="2"/>
    <n v="2"/>
  </r>
  <r>
    <x v="6"/>
    <x v="2"/>
    <x v="0"/>
    <n v="2"/>
    <n v="3"/>
  </r>
  <r>
    <x v="6"/>
    <x v="2"/>
    <x v="1"/>
    <n v="2"/>
    <n v="3"/>
  </r>
  <r>
    <x v="6"/>
    <x v="2"/>
    <x v="11"/>
    <n v="2"/>
    <n v="3"/>
  </r>
  <r>
    <x v="6"/>
    <x v="2"/>
    <x v="12"/>
    <n v="3"/>
    <n v="3"/>
  </r>
  <r>
    <x v="6"/>
    <x v="2"/>
    <x v="8"/>
    <n v="3"/>
    <n v="3"/>
  </r>
  <r>
    <x v="6"/>
    <x v="2"/>
    <x v="5"/>
    <n v="3"/>
    <n v="3"/>
  </r>
  <r>
    <x v="6"/>
    <x v="2"/>
    <x v="13"/>
    <n v="2"/>
    <n v="2"/>
  </r>
  <r>
    <x v="6"/>
    <x v="2"/>
    <x v="7"/>
    <n v="2"/>
    <n v="2"/>
  </r>
  <r>
    <x v="6"/>
    <x v="3"/>
    <x v="0"/>
    <m/>
    <n v="3"/>
  </r>
  <r>
    <x v="6"/>
    <x v="3"/>
    <x v="1"/>
    <n v="1"/>
    <n v="3"/>
  </r>
  <r>
    <x v="6"/>
    <x v="3"/>
    <x v="11"/>
    <n v="2"/>
    <n v="3"/>
  </r>
  <r>
    <x v="6"/>
    <x v="3"/>
    <x v="12"/>
    <n v="2"/>
    <n v="3"/>
  </r>
  <r>
    <x v="6"/>
    <x v="3"/>
    <x v="8"/>
    <n v="2"/>
    <n v="3"/>
  </r>
  <r>
    <x v="6"/>
    <x v="3"/>
    <x v="5"/>
    <n v="2"/>
    <n v="3"/>
  </r>
  <r>
    <x v="6"/>
    <x v="3"/>
    <x v="14"/>
    <n v="1"/>
    <n v="2"/>
  </r>
  <r>
    <x v="6"/>
    <x v="3"/>
    <x v="15"/>
    <n v="2"/>
    <n v="2"/>
  </r>
  <r>
    <x v="6"/>
    <x v="4"/>
    <x v="0"/>
    <n v="0"/>
    <n v="3"/>
  </r>
  <r>
    <x v="6"/>
    <x v="4"/>
    <x v="1"/>
    <n v="0"/>
    <n v="3"/>
  </r>
  <r>
    <x v="6"/>
    <x v="4"/>
    <x v="11"/>
    <n v="1"/>
    <n v="3"/>
  </r>
  <r>
    <x v="6"/>
    <x v="4"/>
    <x v="12"/>
    <n v="1"/>
    <n v="3"/>
  </r>
  <r>
    <x v="6"/>
    <x v="4"/>
    <x v="8"/>
    <n v="1"/>
    <n v="3"/>
  </r>
  <r>
    <x v="6"/>
    <x v="4"/>
    <x v="5"/>
    <n v="1"/>
    <n v="3"/>
  </r>
  <r>
    <x v="6"/>
    <x v="4"/>
    <x v="14"/>
    <n v="0"/>
    <n v="2"/>
  </r>
  <r>
    <x v="6"/>
    <x v="4"/>
    <x v="15"/>
    <n v="0"/>
    <n v="2"/>
  </r>
  <r>
    <x v="7"/>
    <x v="0"/>
    <x v="0"/>
    <n v="0"/>
    <n v="3"/>
  </r>
  <r>
    <x v="7"/>
    <x v="0"/>
    <x v="1"/>
    <n v="0"/>
    <n v="3"/>
  </r>
  <r>
    <x v="7"/>
    <x v="0"/>
    <x v="2"/>
    <n v="0"/>
    <n v="3"/>
  </r>
  <r>
    <x v="7"/>
    <x v="0"/>
    <x v="3"/>
    <n v="0"/>
    <n v="3"/>
  </r>
  <r>
    <x v="7"/>
    <x v="0"/>
    <x v="4"/>
    <n v="0"/>
    <n v="3"/>
  </r>
  <r>
    <x v="7"/>
    <x v="0"/>
    <x v="5"/>
    <n v="1"/>
    <n v="3"/>
  </r>
  <r>
    <x v="7"/>
    <x v="0"/>
    <x v="6"/>
    <n v="0"/>
    <n v="2"/>
  </r>
  <r>
    <x v="7"/>
    <x v="0"/>
    <x v="7"/>
    <n v="0"/>
    <n v="2"/>
  </r>
  <r>
    <x v="7"/>
    <x v="1"/>
    <x v="0"/>
    <n v="3"/>
    <n v="3"/>
  </r>
  <r>
    <x v="7"/>
    <x v="1"/>
    <x v="1"/>
    <n v="3"/>
    <n v="3"/>
  </r>
  <r>
    <x v="7"/>
    <x v="1"/>
    <x v="2"/>
    <n v="3"/>
    <n v="3"/>
  </r>
  <r>
    <x v="7"/>
    <x v="1"/>
    <x v="3"/>
    <n v="3"/>
    <n v="3"/>
  </r>
  <r>
    <x v="7"/>
    <x v="1"/>
    <x v="8"/>
    <n v="3"/>
    <n v="3"/>
  </r>
  <r>
    <x v="7"/>
    <x v="1"/>
    <x v="5"/>
    <n v="3"/>
    <n v="3"/>
  </r>
  <r>
    <x v="7"/>
    <x v="1"/>
    <x v="9"/>
    <n v="2"/>
    <n v="2"/>
  </r>
  <r>
    <x v="7"/>
    <x v="1"/>
    <x v="10"/>
    <n v="2"/>
    <n v="2"/>
  </r>
  <r>
    <x v="7"/>
    <x v="2"/>
    <x v="0"/>
    <n v="1"/>
    <n v="3"/>
  </r>
  <r>
    <x v="7"/>
    <x v="2"/>
    <x v="1"/>
    <n v="1"/>
    <n v="3"/>
  </r>
  <r>
    <x v="7"/>
    <x v="2"/>
    <x v="11"/>
    <n v="1"/>
    <n v="3"/>
  </r>
  <r>
    <x v="7"/>
    <x v="2"/>
    <x v="12"/>
    <n v="1"/>
    <n v="3"/>
  </r>
  <r>
    <x v="7"/>
    <x v="2"/>
    <x v="8"/>
    <n v="1"/>
    <n v="3"/>
  </r>
  <r>
    <x v="7"/>
    <x v="2"/>
    <x v="5"/>
    <n v="1"/>
    <n v="3"/>
  </r>
  <r>
    <x v="7"/>
    <x v="2"/>
    <x v="13"/>
    <n v="0"/>
    <n v="2"/>
  </r>
  <r>
    <x v="7"/>
    <x v="2"/>
    <x v="7"/>
    <n v="0"/>
    <n v="2"/>
  </r>
  <r>
    <x v="7"/>
    <x v="3"/>
    <x v="0"/>
    <n v="1"/>
    <n v="3"/>
  </r>
  <r>
    <x v="7"/>
    <x v="3"/>
    <x v="1"/>
    <n v="1"/>
    <n v="3"/>
  </r>
  <r>
    <x v="7"/>
    <x v="3"/>
    <x v="11"/>
    <n v="1"/>
    <n v="3"/>
  </r>
  <r>
    <x v="7"/>
    <x v="3"/>
    <x v="12"/>
    <n v="1"/>
    <n v="3"/>
  </r>
  <r>
    <x v="7"/>
    <x v="3"/>
    <x v="8"/>
    <n v="1"/>
    <n v="3"/>
  </r>
  <r>
    <x v="7"/>
    <x v="3"/>
    <x v="5"/>
    <n v="1"/>
    <n v="3"/>
  </r>
  <r>
    <x v="7"/>
    <x v="3"/>
    <x v="14"/>
    <n v="1"/>
    <n v="2"/>
  </r>
  <r>
    <x v="7"/>
    <x v="3"/>
    <x v="15"/>
    <n v="1"/>
    <n v="2"/>
  </r>
  <r>
    <x v="7"/>
    <x v="4"/>
    <x v="0"/>
    <n v="0"/>
    <n v="3"/>
  </r>
  <r>
    <x v="7"/>
    <x v="4"/>
    <x v="1"/>
    <n v="0"/>
    <n v="3"/>
  </r>
  <r>
    <x v="7"/>
    <x v="4"/>
    <x v="11"/>
    <n v="0"/>
    <n v="3"/>
  </r>
  <r>
    <x v="7"/>
    <x v="4"/>
    <x v="12"/>
    <n v="0"/>
    <n v="3"/>
  </r>
  <r>
    <x v="7"/>
    <x v="4"/>
    <x v="8"/>
    <n v="0"/>
    <n v="3"/>
  </r>
  <r>
    <x v="7"/>
    <x v="4"/>
    <x v="5"/>
    <n v="0"/>
    <n v="3"/>
  </r>
  <r>
    <x v="7"/>
    <x v="4"/>
    <x v="14"/>
    <n v="0"/>
    <n v="2"/>
  </r>
  <r>
    <x v="7"/>
    <x v="4"/>
    <x v="15"/>
    <n v="0"/>
    <n v="2"/>
  </r>
  <r>
    <x v="8"/>
    <x v="0"/>
    <x v="0"/>
    <n v="2"/>
    <n v="3"/>
  </r>
  <r>
    <x v="8"/>
    <x v="0"/>
    <x v="1"/>
    <n v="3"/>
    <n v="3"/>
  </r>
  <r>
    <x v="8"/>
    <x v="0"/>
    <x v="2"/>
    <n v="3"/>
    <n v="3"/>
  </r>
  <r>
    <x v="8"/>
    <x v="0"/>
    <x v="3"/>
    <n v="3"/>
    <n v="3"/>
  </r>
  <r>
    <x v="8"/>
    <x v="0"/>
    <x v="4"/>
    <n v="3"/>
    <n v="3"/>
  </r>
  <r>
    <x v="8"/>
    <x v="0"/>
    <x v="5"/>
    <n v="3"/>
    <n v="3"/>
  </r>
  <r>
    <x v="8"/>
    <x v="0"/>
    <x v="6"/>
    <n v="2"/>
    <n v="2"/>
  </r>
  <r>
    <x v="8"/>
    <x v="0"/>
    <x v="7"/>
    <n v="2"/>
    <n v="2"/>
  </r>
  <r>
    <x v="8"/>
    <x v="1"/>
    <x v="0"/>
    <n v="2"/>
    <n v="3"/>
  </r>
  <r>
    <x v="8"/>
    <x v="1"/>
    <x v="1"/>
    <n v="2"/>
    <n v="3"/>
  </r>
  <r>
    <x v="8"/>
    <x v="1"/>
    <x v="2"/>
    <n v="2"/>
    <n v="3"/>
  </r>
  <r>
    <x v="8"/>
    <x v="1"/>
    <x v="3"/>
    <n v="2"/>
    <n v="3"/>
  </r>
  <r>
    <x v="8"/>
    <x v="1"/>
    <x v="8"/>
    <n v="2"/>
    <n v="3"/>
  </r>
  <r>
    <x v="8"/>
    <x v="1"/>
    <x v="5"/>
    <n v="2"/>
    <n v="3"/>
  </r>
  <r>
    <x v="8"/>
    <x v="1"/>
    <x v="9"/>
    <n v="1"/>
    <n v="2"/>
  </r>
  <r>
    <x v="8"/>
    <x v="1"/>
    <x v="10"/>
    <n v="1"/>
    <n v="2"/>
  </r>
  <r>
    <x v="8"/>
    <x v="2"/>
    <x v="0"/>
    <n v="3"/>
    <n v="3"/>
  </r>
  <r>
    <x v="8"/>
    <x v="2"/>
    <x v="1"/>
    <n v="3"/>
    <n v="3"/>
  </r>
  <r>
    <x v="8"/>
    <x v="2"/>
    <x v="11"/>
    <n v="3"/>
    <n v="3"/>
  </r>
  <r>
    <x v="8"/>
    <x v="2"/>
    <x v="12"/>
    <n v="3"/>
    <n v="3"/>
  </r>
  <r>
    <x v="8"/>
    <x v="2"/>
    <x v="8"/>
    <n v="3"/>
    <n v="3"/>
  </r>
  <r>
    <x v="8"/>
    <x v="2"/>
    <x v="5"/>
    <n v="3"/>
    <n v="3"/>
  </r>
  <r>
    <x v="8"/>
    <x v="2"/>
    <x v="13"/>
    <n v="2"/>
    <n v="2"/>
  </r>
  <r>
    <x v="8"/>
    <x v="2"/>
    <x v="7"/>
    <n v="2"/>
    <n v="2"/>
  </r>
  <r>
    <x v="8"/>
    <x v="3"/>
    <x v="0"/>
    <n v="3"/>
    <n v="3"/>
  </r>
  <r>
    <x v="8"/>
    <x v="3"/>
    <x v="1"/>
    <n v="3"/>
    <n v="3"/>
  </r>
  <r>
    <x v="8"/>
    <x v="3"/>
    <x v="11"/>
    <n v="3"/>
    <n v="3"/>
  </r>
  <r>
    <x v="8"/>
    <x v="3"/>
    <x v="12"/>
    <n v="3"/>
    <n v="3"/>
  </r>
  <r>
    <x v="8"/>
    <x v="3"/>
    <x v="8"/>
    <n v="3"/>
    <n v="3"/>
  </r>
  <r>
    <x v="8"/>
    <x v="3"/>
    <x v="5"/>
    <n v="3"/>
    <n v="3"/>
  </r>
  <r>
    <x v="8"/>
    <x v="3"/>
    <x v="14"/>
    <n v="2"/>
    <n v="2"/>
  </r>
  <r>
    <x v="8"/>
    <x v="3"/>
    <x v="15"/>
    <n v="2"/>
    <n v="2"/>
  </r>
  <r>
    <x v="8"/>
    <x v="4"/>
    <x v="0"/>
    <n v="3"/>
    <n v="3"/>
  </r>
  <r>
    <x v="8"/>
    <x v="4"/>
    <x v="1"/>
    <n v="3"/>
    <n v="3"/>
  </r>
  <r>
    <x v="8"/>
    <x v="4"/>
    <x v="11"/>
    <n v="3"/>
    <n v="3"/>
  </r>
  <r>
    <x v="8"/>
    <x v="4"/>
    <x v="12"/>
    <n v="3"/>
    <n v="3"/>
  </r>
  <r>
    <x v="8"/>
    <x v="4"/>
    <x v="8"/>
    <n v="3"/>
    <n v="3"/>
  </r>
  <r>
    <x v="8"/>
    <x v="4"/>
    <x v="5"/>
    <n v="3"/>
    <n v="3"/>
  </r>
  <r>
    <x v="8"/>
    <x v="4"/>
    <x v="14"/>
    <n v="2"/>
    <n v="2"/>
  </r>
  <r>
    <x v="8"/>
    <x v="4"/>
    <x v="15"/>
    <n v="2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n v="15"/>
    <n v="1.3333333333333299"/>
    <n v="1.1547005383792499"/>
  </r>
  <r>
    <x v="0"/>
    <x v="0"/>
    <x v="1"/>
    <x v="1"/>
    <n v="15"/>
    <n v="2"/>
    <n v="0"/>
  </r>
  <r>
    <x v="0"/>
    <x v="0"/>
    <x v="2"/>
    <x v="2"/>
    <n v="15"/>
    <n v="5"/>
    <n v="0"/>
  </r>
  <r>
    <x v="0"/>
    <x v="0"/>
    <x v="3"/>
    <x v="2"/>
    <n v="15"/>
    <n v="5"/>
    <n v="0"/>
  </r>
  <r>
    <x v="0"/>
    <x v="0"/>
    <x v="4"/>
    <x v="2"/>
    <n v="15"/>
    <n v="5"/>
    <n v="0"/>
  </r>
  <r>
    <x v="0"/>
    <x v="0"/>
    <x v="5"/>
    <x v="2"/>
    <n v="15"/>
    <n v="5"/>
    <n v="0"/>
  </r>
  <r>
    <x v="0"/>
    <x v="0"/>
    <x v="6"/>
    <x v="3"/>
    <n v="10"/>
    <n v="4"/>
    <n v="0"/>
  </r>
  <r>
    <x v="0"/>
    <x v="0"/>
    <x v="7"/>
    <x v="4"/>
    <n v="10"/>
    <n v="0"/>
    <n v="0"/>
  </r>
  <r>
    <x v="0"/>
    <x v="1"/>
    <x v="0"/>
    <x v="2"/>
    <n v="15"/>
    <n v="5"/>
    <n v="0"/>
  </r>
  <r>
    <x v="0"/>
    <x v="1"/>
    <x v="1"/>
    <x v="2"/>
    <n v="15"/>
    <n v="5"/>
    <n v="0"/>
  </r>
  <r>
    <x v="0"/>
    <x v="1"/>
    <x v="2"/>
    <x v="2"/>
    <n v="15"/>
    <n v="5"/>
    <n v="0"/>
  </r>
  <r>
    <x v="0"/>
    <x v="1"/>
    <x v="3"/>
    <x v="2"/>
    <n v="15"/>
    <n v="5"/>
    <n v="0"/>
  </r>
  <r>
    <x v="0"/>
    <x v="1"/>
    <x v="8"/>
    <x v="2"/>
    <n v="15"/>
    <n v="5"/>
    <n v="0"/>
  </r>
  <r>
    <x v="0"/>
    <x v="1"/>
    <x v="5"/>
    <x v="2"/>
    <n v="15"/>
    <n v="5"/>
    <n v="0"/>
  </r>
  <r>
    <x v="0"/>
    <x v="1"/>
    <x v="9"/>
    <x v="3"/>
    <n v="10"/>
    <n v="4"/>
    <n v="0"/>
  </r>
  <r>
    <x v="0"/>
    <x v="1"/>
    <x v="10"/>
    <x v="4"/>
    <n v="10"/>
    <n v="0"/>
    <n v="0"/>
  </r>
  <r>
    <x v="0"/>
    <x v="2"/>
    <x v="0"/>
    <x v="2"/>
    <n v="15"/>
    <n v="5"/>
    <n v="0"/>
  </r>
  <r>
    <x v="0"/>
    <x v="2"/>
    <x v="1"/>
    <x v="2"/>
    <n v="15"/>
    <n v="5"/>
    <n v="0"/>
  </r>
  <r>
    <x v="0"/>
    <x v="2"/>
    <x v="11"/>
    <x v="2"/>
    <n v="15"/>
    <n v="5"/>
    <n v="0"/>
  </r>
  <r>
    <x v="0"/>
    <x v="2"/>
    <x v="12"/>
    <x v="2"/>
    <n v="15"/>
    <n v="5"/>
    <n v="0"/>
  </r>
  <r>
    <x v="0"/>
    <x v="2"/>
    <x v="8"/>
    <x v="2"/>
    <n v="15"/>
    <n v="5"/>
    <n v="0"/>
  </r>
  <r>
    <x v="0"/>
    <x v="2"/>
    <x v="5"/>
    <x v="2"/>
    <n v="15"/>
    <n v="5"/>
    <n v="0"/>
  </r>
  <r>
    <x v="0"/>
    <x v="2"/>
    <x v="13"/>
    <x v="4"/>
    <n v="10"/>
    <n v="0"/>
    <n v="0"/>
  </r>
  <r>
    <x v="0"/>
    <x v="2"/>
    <x v="7"/>
    <x v="4"/>
    <n v="10"/>
    <n v="0"/>
    <n v="0"/>
  </r>
  <r>
    <x v="0"/>
    <x v="3"/>
    <x v="0"/>
    <x v="4"/>
    <n v="15"/>
    <n v="0"/>
    <n v="0"/>
  </r>
  <r>
    <x v="0"/>
    <x v="3"/>
    <x v="1"/>
    <x v="4"/>
    <n v="15"/>
    <n v="0"/>
    <n v="0"/>
  </r>
  <r>
    <x v="0"/>
    <x v="3"/>
    <x v="11"/>
    <x v="4"/>
    <n v="15"/>
    <n v="0"/>
    <n v="0"/>
  </r>
  <r>
    <x v="0"/>
    <x v="3"/>
    <x v="12"/>
    <x v="4"/>
    <n v="15"/>
    <n v="0"/>
    <n v="0"/>
  </r>
  <r>
    <x v="0"/>
    <x v="3"/>
    <x v="8"/>
    <x v="4"/>
    <n v="15"/>
    <n v="0"/>
    <n v="0"/>
  </r>
  <r>
    <x v="0"/>
    <x v="3"/>
    <x v="5"/>
    <x v="4"/>
    <n v="15"/>
    <n v="0"/>
    <n v="0"/>
  </r>
  <r>
    <x v="0"/>
    <x v="3"/>
    <x v="14"/>
    <x v="4"/>
    <n v="10"/>
    <n v="0"/>
    <n v="0"/>
  </r>
  <r>
    <x v="0"/>
    <x v="3"/>
    <x v="15"/>
    <x v="4"/>
    <n v="10"/>
    <n v="0"/>
    <n v="0"/>
  </r>
  <r>
    <x v="0"/>
    <x v="4"/>
    <x v="0"/>
    <x v="4"/>
    <n v="15"/>
    <n v="0"/>
    <n v="0"/>
  </r>
  <r>
    <x v="0"/>
    <x v="4"/>
    <x v="1"/>
    <x v="4"/>
    <n v="15"/>
    <n v="0"/>
    <n v="0"/>
  </r>
  <r>
    <x v="0"/>
    <x v="4"/>
    <x v="11"/>
    <x v="4"/>
    <n v="15"/>
    <n v="0"/>
    <n v="0"/>
  </r>
  <r>
    <x v="0"/>
    <x v="4"/>
    <x v="12"/>
    <x v="4"/>
    <n v="15"/>
    <n v="0"/>
    <n v="0"/>
  </r>
  <r>
    <x v="0"/>
    <x v="4"/>
    <x v="8"/>
    <x v="4"/>
    <n v="15"/>
    <n v="0"/>
    <n v="0"/>
  </r>
  <r>
    <x v="0"/>
    <x v="4"/>
    <x v="5"/>
    <x v="4"/>
    <n v="15"/>
    <n v="0"/>
    <n v="0"/>
  </r>
  <r>
    <x v="0"/>
    <x v="4"/>
    <x v="14"/>
    <x v="4"/>
    <n v="10"/>
    <n v="0"/>
    <n v="0"/>
  </r>
  <r>
    <x v="0"/>
    <x v="4"/>
    <x v="15"/>
    <x v="4"/>
    <n v="10"/>
    <n v="0"/>
    <n v="0"/>
  </r>
  <r>
    <x v="1"/>
    <x v="0"/>
    <x v="0"/>
    <x v="3"/>
    <n v="15"/>
    <n v="2.6666666666666701"/>
    <n v="0.57735026918962595"/>
  </r>
  <r>
    <x v="1"/>
    <x v="0"/>
    <x v="1"/>
    <x v="5"/>
    <n v="15"/>
    <n v="4"/>
    <n v="0"/>
  </r>
  <r>
    <x v="1"/>
    <x v="0"/>
    <x v="2"/>
    <x v="5"/>
    <n v="15"/>
    <n v="4"/>
    <n v="0"/>
  </r>
  <r>
    <x v="1"/>
    <x v="0"/>
    <x v="3"/>
    <x v="2"/>
    <n v="15"/>
    <n v="5"/>
    <n v="0"/>
  </r>
  <r>
    <x v="1"/>
    <x v="0"/>
    <x v="4"/>
    <x v="2"/>
    <n v="15"/>
    <n v="5"/>
    <n v="0"/>
  </r>
  <r>
    <x v="1"/>
    <x v="0"/>
    <x v="5"/>
    <x v="2"/>
    <n v="15"/>
    <n v="5"/>
    <n v="0"/>
  </r>
  <r>
    <x v="1"/>
    <x v="0"/>
    <x v="6"/>
    <x v="3"/>
    <n v="10"/>
    <n v="4"/>
    <n v="0"/>
  </r>
  <r>
    <x v="1"/>
    <x v="0"/>
    <x v="7"/>
    <x v="4"/>
    <n v="10"/>
    <n v="0"/>
    <n v="0"/>
  </r>
  <r>
    <x v="1"/>
    <x v="1"/>
    <x v="0"/>
    <x v="5"/>
    <n v="15"/>
    <n v="4"/>
    <n v="0"/>
  </r>
  <r>
    <x v="1"/>
    <x v="1"/>
    <x v="1"/>
    <x v="6"/>
    <n v="15"/>
    <n v="4.3333333333333304"/>
    <n v="0.57735026918962595"/>
  </r>
  <r>
    <x v="1"/>
    <x v="1"/>
    <x v="2"/>
    <x v="2"/>
    <n v="15"/>
    <n v="5"/>
    <n v="0"/>
  </r>
  <r>
    <x v="1"/>
    <x v="1"/>
    <x v="3"/>
    <x v="2"/>
    <n v="15"/>
    <n v="5"/>
    <n v="0"/>
  </r>
  <r>
    <x v="1"/>
    <x v="1"/>
    <x v="8"/>
    <x v="2"/>
    <n v="15"/>
    <n v="5"/>
    <n v="0"/>
  </r>
  <r>
    <x v="1"/>
    <x v="1"/>
    <x v="5"/>
    <x v="2"/>
    <n v="15"/>
    <n v="5"/>
    <n v="0"/>
  </r>
  <r>
    <x v="1"/>
    <x v="1"/>
    <x v="9"/>
    <x v="3"/>
    <n v="10"/>
    <n v="4"/>
    <n v="0"/>
  </r>
  <r>
    <x v="1"/>
    <x v="1"/>
    <x v="10"/>
    <x v="4"/>
    <n v="10"/>
    <n v="0"/>
    <n v="0"/>
  </r>
  <r>
    <x v="1"/>
    <x v="2"/>
    <x v="0"/>
    <x v="2"/>
    <n v="15"/>
    <n v="5"/>
    <n v="0"/>
  </r>
  <r>
    <x v="1"/>
    <x v="2"/>
    <x v="1"/>
    <x v="2"/>
    <n v="15"/>
    <n v="5"/>
    <n v="0"/>
  </r>
  <r>
    <x v="1"/>
    <x v="2"/>
    <x v="11"/>
    <x v="2"/>
    <n v="15"/>
    <n v="5"/>
    <n v="0"/>
  </r>
  <r>
    <x v="1"/>
    <x v="2"/>
    <x v="12"/>
    <x v="2"/>
    <n v="15"/>
    <n v="5"/>
    <n v="0"/>
  </r>
  <r>
    <x v="1"/>
    <x v="2"/>
    <x v="8"/>
    <x v="2"/>
    <n v="15"/>
    <n v="5"/>
    <n v="0"/>
  </r>
  <r>
    <x v="1"/>
    <x v="2"/>
    <x v="5"/>
    <x v="2"/>
    <n v="15"/>
    <n v="5"/>
    <n v="0"/>
  </r>
  <r>
    <x v="1"/>
    <x v="2"/>
    <x v="13"/>
    <x v="4"/>
    <n v="10"/>
    <n v="0"/>
    <n v="0"/>
  </r>
  <r>
    <x v="1"/>
    <x v="2"/>
    <x v="7"/>
    <x v="4"/>
    <n v="10"/>
    <n v="0"/>
    <n v="0"/>
  </r>
  <r>
    <x v="1"/>
    <x v="3"/>
    <x v="0"/>
    <x v="7"/>
    <n v="15"/>
    <n v="1"/>
    <n v="0"/>
  </r>
  <r>
    <x v="1"/>
    <x v="3"/>
    <x v="1"/>
    <x v="2"/>
    <n v="15"/>
    <n v="5"/>
    <n v="0"/>
  </r>
  <r>
    <x v="1"/>
    <x v="3"/>
    <x v="11"/>
    <x v="2"/>
    <n v="15"/>
    <n v="5"/>
    <n v="0"/>
  </r>
  <r>
    <x v="1"/>
    <x v="3"/>
    <x v="12"/>
    <x v="2"/>
    <n v="15"/>
    <n v="5"/>
    <n v="0"/>
  </r>
  <r>
    <x v="1"/>
    <x v="3"/>
    <x v="8"/>
    <x v="2"/>
    <n v="15"/>
    <n v="5"/>
    <n v="0"/>
  </r>
  <r>
    <x v="1"/>
    <x v="3"/>
    <x v="5"/>
    <x v="2"/>
    <n v="15"/>
    <n v="5"/>
    <n v="0"/>
  </r>
  <r>
    <x v="1"/>
    <x v="3"/>
    <x v="14"/>
    <x v="3"/>
    <n v="10"/>
    <n v="4"/>
    <n v="0"/>
  </r>
  <r>
    <x v="1"/>
    <x v="3"/>
    <x v="15"/>
    <x v="4"/>
    <n v="10"/>
    <n v="0"/>
    <n v="0"/>
  </r>
  <r>
    <x v="1"/>
    <x v="4"/>
    <x v="0"/>
    <x v="7"/>
    <n v="15"/>
    <n v="1"/>
    <n v="0"/>
  </r>
  <r>
    <x v="1"/>
    <x v="4"/>
    <x v="1"/>
    <x v="7"/>
    <n v="15"/>
    <n v="1"/>
    <n v="0"/>
  </r>
  <r>
    <x v="1"/>
    <x v="4"/>
    <x v="11"/>
    <x v="8"/>
    <n v="15"/>
    <n v="3.6666666666666701"/>
    <n v="1.1547005383792499"/>
  </r>
  <r>
    <x v="1"/>
    <x v="4"/>
    <x v="12"/>
    <x v="2"/>
    <n v="15"/>
    <n v="5"/>
    <n v="0"/>
  </r>
  <r>
    <x v="1"/>
    <x v="4"/>
    <x v="8"/>
    <x v="2"/>
    <n v="15"/>
    <n v="5"/>
    <n v="0"/>
  </r>
  <r>
    <x v="1"/>
    <x v="4"/>
    <x v="5"/>
    <x v="5"/>
    <n v="15"/>
    <n v="4"/>
    <n v="0"/>
  </r>
  <r>
    <x v="1"/>
    <x v="4"/>
    <x v="14"/>
    <x v="4"/>
    <n v="10"/>
    <n v="0"/>
    <n v="0"/>
  </r>
  <r>
    <x v="1"/>
    <x v="4"/>
    <x v="15"/>
    <x v="4"/>
    <n v="10"/>
    <n v="0"/>
    <n v="0"/>
  </r>
  <r>
    <x v="2"/>
    <x v="0"/>
    <x v="0"/>
    <x v="4"/>
    <n v="15"/>
    <n v="0"/>
    <n v="0"/>
  </r>
  <r>
    <x v="2"/>
    <x v="0"/>
    <x v="1"/>
    <x v="4"/>
    <n v="15"/>
    <n v="0"/>
    <n v="0"/>
  </r>
  <r>
    <x v="2"/>
    <x v="0"/>
    <x v="2"/>
    <x v="4"/>
    <n v="15"/>
    <n v="0"/>
    <n v="0"/>
  </r>
  <r>
    <x v="2"/>
    <x v="0"/>
    <x v="3"/>
    <x v="9"/>
    <n v="15"/>
    <n v="0.66666666666666696"/>
    <n v="1.1547005383792499"/>
  </r>
  <r>
    <x v="2"/>
    <x v="0"/>
    <x v="4"/>
    <x v="9"/>
    <n v="15"/>
    <n v="0.66666666666666696"/>
    <n v="1.1547005383792499"/>
  </r>
  <r>
    <x v="2"/>
    <x v="0"/>
    <x v="5"/>
    <x v="7"/>
    <n v="15"/>
    <n v="1"/>
    <n v="1.7320508075688801"/>
  </r>
  <r>
    <x v="2"/>
    <x v="0"/>
    <x v="6"/>
    <x v="4"/>
    <n v="10"/>
    <n v="0"/>
    <n v="0"/>
  </r>
  <r>
    <x v="2"/>
    <x v="0"/>
    <x v="7"/>
    <x v="4"/>
    <n v="10"/>
    <n v="0"/>
    <n v="0"/>
  </r>
  <r>
    <x v="2"/>
    <x v="1"/>
    <x v="0"/>
    <x v="1"/>
    <n v="15"/>
    <n v="2"/>
    <n v="0"/>
  </r>
  <r>
    <x v="2"/>
    <x v="1"/>
    <x v="1"/>
    <x v="6"/>
    <n v="15"/>
    <n v="4.3333333333333304"/>
    <n v="0.57735026918962595"/>
  </r>
  <r>
    <x v="2"/>
    <x v="1"/>
    <x v="2"/>
    <x v="6"/>
    <n v="15"/>
    <n v="4.3333333333333304"/>
    <n v="0.57735026918962595"/>
  </r>
  <r>
    <x v="2"/>
    <x v="1"/>
    <x v="3"/>
    <x v="6"/>
    <n v="15"/>
    <n v="4.3333333333333304"/>
    <n v="0.57735026918962595"/>
  </r>
  <r>
    <x v="2"/>
    <x v="1"/>
    <x v="8"/>
    <x v="2"/>
    <n v="15"/>
    <n v="5"/>
    <n v="0"/>
  </r>
  <r>
    <x v="2"/>
    <x v="1"/>
    <x v="5"/>
    <x v="2"/>
    <n v="15"/>
    <n v="5"/>
    <n v="0"/>
  </r>
  <r>
    <x v="2"/>
    <x v="1"/>
    <x v="9"/>
    <x v="10"/>
    <n v="10"/>
    <n v="5"/>
    <n v="0"/>
  </r>
  <r>
    <x v="2"/>
    <x v="1"/>
    <x v="10"/>
    <x v="10"/>
    <n v="10"/>
    <n v="5"/>
    <n v="0"/>
  </r>
  <r>
    <x v="2"/>
    <x v="2"/>
    <x v="0"/>
    <x v="6"/>
    <n v="15"/>
    <n v="4.3333333333333304"/>
    <n v="0.57735026918962595"/>
  </r>
  <r>
    <x v="2"/>
    <x v="2"/>
    <x v="1"/>
    <x v="11"/>
    <n v="15"/>
    <n v="4.6666666666666696"/>
    <n v="0.57735026918962595"/>
  </r>
  <r>
    <x v="2"/>
    <x v="2"/>
    <x v="11"/>
    <x v="2"/>
    <n v="15"/>
    <n v="5"/>
    <n v="0"/>
  </r>
  <r>
    <x v="2"/>
    <x v="2"/>
    <x v="12"/>
    <x v="2"/>
    <n v="15"/>
    <n v="5"/>
    <n v="0"/>
  </r>
  <r>
    <x v="2"/>
    <x v="2"/>
    <x v="8"/>
    <x v="2"/>
    <n v="15"/>
    <n v="5"/>
    <n v="0"/>
  </r>
  <r>
    <x v="2"/>
    <x v="2"/>
    <x v="5"/>
    <x v="2"/>
    <n v="15"/>
    <n v="5"/>
    <n v="0"/>
  </r>
  <r>
    <x v="2"/>
    <x v="2"/>
    <x v="13"/>
    <x v="3"/>
    <n v="10"/>
    <n v="4"/>
    <n v="0"/>
  </r>
  <r>
    <x v="2"/>
    <x v="2"/>
    <x v="7"/>
    <x v="4"/>
    <n v="10"/>
    <n v="0"/>
    <n v="0"/>
  </r>
  <r>
    <x v="2"/>
    <x v="3"/>
    <x v="0"/>
    <x v="5"/>
    <n v="15"/>
    <n v="4"/>
    <n v="0"/>
  </r>
  <r>
    <x v="2"/>
    <x v="3"/>
    <x v="1"/>
    <x v="2"/>
    <n v="15"/>
    <n v="5"/>
    <n v="0"/>
  </r>
  <r>
    <x v="2"/>
    <x v="3"/>
    <x v="11"/>
    <x v="2"/>
    <n v="15"/>
    <n v="5"/>
    <n v="0"/>
  </r>
  <r>
    <x v="2"/>
    <x v="3"/>
    <x v="12"/>
    <x v="2"/>
    <n v="15"/>
    <n v="5"/>
    <n v="0"/>
  </r>
  <r>
    <x v="2"/>
    <x v="3"/>
    <x v="8"/>
    <x v="2"/>
    <n v="15"/>
    <n v="5"/>
    <n v="0"/>
  </r>
  <r>
    <x v="2"/>
    <x v="3"/>
    <x v="5"/>
    <x v="2"/>
    <n v="15"/>
    <n v="5"/>
    <n v="0"/>
  </r>
  <r>
    <x v="2"/>
    <x v="3"/>
    <x v="14"/>
    <x v="3"/>
    <n v="10"/>
    <n v="4"/>
    <n v="0"/>
  </r>
  <r>
    <x v="2"/>
    <x v="3"/>
    <x v="15"/>
    <x v="4"/>
    <n v="10"/>
    <n v="0"/>
    <n v="0"/>
  </r>
  <r>
    <x v="2"/>
    <x v="4"/>
    <x v="0"/>
    <x v="5"/>
    <n v="15"/>
    <n v="4"/>
    <n v="0"/>
  </r>
  <r>
    <x v="2"/>
    <x v="4"/>
    <x v="1"/>
    <x v="2"/>
    <n v="15"/>
    <n v="5"/>
    <n v="0"/>
  </r>
  <r>
    <x v="2"/>
    <x v="4"/>
    <x v="11"/>
    <x v="2"/>
    <n v="15"/>
    <n v="5"/>
    <n v="0"/>
  </r>
  <r>
    <x v="2"/>
    <x v="4"/>
    <x v="12"/>
    <x v="2"/>
    <n v="15"/>
    <n v="5"/>
    <n v="0"/>
  </r>
  <r>
    <x v="2"/>
    <x v="4"/>
    <x v="8"/>
    <x v="2"/>
    <n v="15"/>
    <n v="5"/>
    <n v="0"/>
  </r>
  <r>
    <x v="2"/>
    <x v="4"/>
    <x v="5"/>
    <x v="2"/>
    <n v="15"/>
    <n v="5"/>
    <n v="0"/>
  </r>
  <r>
    <x v="2"/>
    <x v="4"/>
    <x v="14"/>
    <x v="4"/>
    <n v="10"/>
    <n v="0"/>
    <n v="0"/>
  </r>
  <r>
    <x v="2"/>
    <x v="4"/>
    <x v="15"/>
    <x v="4"/>
    <n v="10"/>
    <n v="0"/>
    <n v="0"/>
  </r>
  <r>
    <x v="3"/>
    <x v="0"/>
    <x v="0"/>
    <x v="4"/>
    <n v="15"/>
    <n v="0"/>
    <n v="0"/>
  </r>
  <r>
    <x v="3"/>
    <x v="0"/>
    <x v="1"/>
    <x v="1"/>
    <n v="15"/>
    <n v="2"/>
    <n v="0"/>
  </r>
  <r>
    <x v="3"/>
    <x v="0"/>
    <x v="2"/>
    <x v="12"/>
    <n v="15"/>
    <n v="2.3333333333333299"/>
    <n v="0.57735026918962595"/>
  </r>
  <r>
    <x v="3"/>
    <x v="0"/>
    <x v="3"/>
    <x v="12"/>
    <n v="15"/>
    <n v="2.3333333333333299"/>
    <n v="0.57735026918962595"/>
  </r>
  <r>
    <x v="3"/>
    <x v="0"/>
    <x v="4"/>
    <x v="10"/>
    <n v="15"/>
    <n v="3.3333333333333299"/>
    <n v="0.57735026918962595"/>
  </r>
  <r>
    <x v="3"/>
    <x v="0"/>
    <x v="5"/>
    <x v="8"/>
    <n v="15"/>
    <n v="3.6666666666666701"/>
    <n v="0.57735026918962595"/>
  </r>
  <r>
    <x v="3"/>
    <x v="0"/>
    <x v="6"/>
    <x v="10"/>
    <n v="10"/>
    <n v="5"/>
    <n v="0"/>
  </r>
  <r>
    <x v="3"/>
    <x v="0"/>
    <x v="7"/>
    <x v="10"/>
    <n v="10"/>
    <n v="5"/>
    <n v="0"/>
  </r>
  <r>
    <x v="3"/>
    <x v="1"/>
    <x v="0"/>
    <x v="1"/>
    <n v="15"/>
    <n v="2"/>
    <n v="0"/>
  </r>
  <r>
    <x v="3"/>
    <x v="1"/>
    <x v="1"/>
    <x v="5"/>
    <n v="15"/>
    <n v="4"/>
    <n v="1"/>
  </r>
  <r>
    <x v="3"/>
    <x v="1"/>
    <x v="2"/>
    <x v="5"/>
    <n v="15"/>
    <n v="4"/>
    <n v="1"/>
  </r>
  <r>
    <x v="3"/>
    <x v="1"/>
    <x v="3"/>
    <x v="5"/>
    <n v="15"/>
    <n v="4"/>
    <n v="1"/>
  </r>
  <r>
    <x v="3"/>
    <x v="1"/>
    <x v="8"/>
    <x v="11"/>
    <n v="15"/>
    <n v="4.6666666666666696"/>
    <n v="0.57735026918962595"/>
  </r>
  <r>
    <x v="3"/>
    <x v="1"/>
    <x v="5"/>
    <x v="11"/>
    <n v="15"/>
    <n v="4.6666666666666696"/>
    <n v="0.57735026918962595"/>
  </r>
  <r>
    <x v="3"/>
    <x v="1"/>
    <x v="9"/>
    <x v="13"/>
    <n v="10"/>
    <n v="4.5"/>
    <n v="0.70710678118654802"/>
  </r>
  <r>
    <x v="3"/>
    <x v="1"/>
    <x v="10"/>
    <x v="10"/>
    <n v="10"/>
    <n v="5"/>
    <n v="0"/>
  </r>
  <r>
    <x v="3"/>
    <x v="2"/>
    <x v="0"/>
    <x v="11"/>
    <n v="15"/>
    <n v="4.6666666666666696"/>
    <n v="0.57735026918962595"/>
  </r>
  <r>
    <x v="3"/>
    <x v="2"/>
    <x v="1"/>
    <x v="2"/>
    <n v="15"/>
    <n v="5"/>
    <n v="0"/>
  </r>
  <r>
    <x v="3"/>
    <x v="2"/>
    <x v="11"/>
    <x v="2"/>
    <n v="15"/>
    <n v="5"/>
    <n v="0"/>
  </r>
  <r>
    <x v="3"/>
    <x v="2"/>
    <x v="12"/>
    <x v="2"/>
    <n v="15"/>
    <n v="5"/>
    <n v="0"/>
  </r>
  <r>
    <x v="3"/>
    <x v="2"/>
    <x v="8"/>
    <x v="2"/>
    <n v="15"/>
    <n v="5"/>
    <n v="0"/>
  </r>
  <r>
    <x v="3"/>
    <x v="2"/>
    <x v="5"/>
    <x v="2"/>
    <n v="15"/>
    <n v="5"/>
    <n v="0"/>
  </r>
  <r>
    <x v="3"/>
    <x v="2"/>
    <x v="13"/>
    <x v="3"/>
    <n v="10"/>
    <n v="4"/>
    <n v="0"/>
  </r>
  <r>
    <x v="3"/>
    <x v="2"/>
    <x v="7"/>
    <x v="4"/>
    <n v="10"/>
    <n v="0"/>
    <n v="0"/>
  </r>
  <r>
    <x v="3"/>
    <x v="3"/>
    <x v="0"/>
    <x v="5"/>
    <n v="15"/>
    <n v="4"/>
    <n v="0"/>
  </r>
  <r>
    <x v="3"/>
    <x v="3"/>
    <x v="1"/>
    <x v="2"/>
    <n v="15"/>
    <n v="5"/>
    <n v="0"/>
  </r>
  <r>
    <x v="3"/>
    <x v="3"/>
    <x v="11"/>
    <x v="2"/>
    <n v="15"/>
    <n v="5"/>
    <n v="0"/>
  </r>
  <r>
    <x v="3"/>
    <x v="3"/>
    <x v="12"/>
    <x v="2"/>
    <n v="15"/>
    <n v="5"/>
    <n v="0"/>
  </r>
  <r>
    <x v="3"/>
    <x v="3"/>
    <x v="8"/>
    <x v="2"/>
    <n v="15"/>
    <n v="5"/>
    <n v="0"/>
  </r>
  <r>
    <x v="3"/>
    <x v="3"/>
    <x v="5"/>
    <x v="2"/>
    <n v="15"/>
    <n v="5"/>
    <n v="0"/>
  </r>
  <r>
    <x v="3"/>
    <x v="3"/>
    <x v="14"/>
    <x v="3"/>
    <n v="10"/>
    <n v="4"/>
    <n v="0"/>
  </r>
  <r>
    <x v="3"/>
    <x v="3"/>
    <x v="15"/>
    <x v="4"/>
    <n v="10"/>
    <n v="0"/>
    <n v="0"/>
  </r>
  <r>
    <x v="3"/>
    <x v="4"/>
    <x v="0"/>
    <x v="5"/>
    <n v="15"/>
    <n v="4"/>
    <n v="0"/>
  </r>
  <r>
    <x v="3"/>
    <x v="4"/>
    <x v="1"/>
    <x v="2"/>
    <n v="15"/>
    <n v="5"/>
    <n v="0"/>
  </r>
  <r>
    <x v="3"/>
    <x v="4"/>
    <x v="11"/>
    <x v="2"/>
    <n v="15"/>
    <n v="5"/>
    <n v="0"/>
  </r>
  <r>
    <x v="3"/>
    <x v="4"/>
    <x v="12"/>
    <x v="2"/>
    <n v="15"/>
    <n v="5"/>
    <n v="0"/>
  </r>
  <r>
    <x v="3"/>
    <x v="4"/>
    <x v="8"/>
    <x v="5"/>
    <n v="15"/>
    <n v="4"/>
    <n v="0"/>
  </r>
  <r>
    <x v="3"/>
    <x v="4"/>
    <x v="5"/>
    <x v="5"/>
    <n v="15"/>
    <n v="4"/>
    <n v="0"/>
  </r>
  <r>
    <x v="3"/>
    <x v="4"/>
    <x v="14"/>
    <x v="4"/>
    <n v="10"/>
    <n v="0"/>
    <n v="0"/>
  </r>
  <r>
    <x v="3"/>
    <x v="4"/>
    <x v="15"/>
    <x v="4"/>
    <n v="10"/>
    <n v="0"/>
    <n v="0"/>
  </r>
  <r>
    <x v="4"/>
    <x v="0"/>
    <x v="0"/>
    <x v="4"/>
    <n v="15"/>
    <n v="0"/>
    <n v="0"/>
  </r>
  <r>
    <x v="4"/>
    <x v="0"/>
    <x v="1"/>
    <x v="4"/>
    <n v="15"/>
    <n v="0"/>
    <n v="0"/>
  </r>
  <r>
    <x v="4"/>
    <x v="0"/>
    <x v="2"/>
    <x v="4"/>
    <n v="15"/>
    <n v="0"/>
    <n v="0"/>
  </r>
  <r>
    <x v="4"/>
    <x v="0"/>
    <x v="3"/>
    <x v="4"/>
    <n v="15"/>
    <n v="0"/>
    <n v="0"/>
  </r>
  <r>
    <x v="4"/>
    <x v="0"/>
    <x v="4"/>
    <x v="4"/>
    <n v="15"/>
    <n v="0"/>
    <n v="0"/>
  </r>
  <r>
    <x v="4"/>
    <x v="0"/>
    <x v="5"/>
    <x v="4"/>
    <n v="15"/>
    <n v="0"/>
    <n v="0"/>
  </r>
  <r>
    <x v="4"/>
    <x v="0"/>
    <x v="6"/>
    <x v="4"/>
    <n v="15"/>
    <n v="0"/>
    <n v="0"/>
  </r>
  <r>
    <x v="4"/>
    <x v="0"/>
    <x v="7"/>
    <x v="4"/>
    <n v="15"/>
    <n v="0"/>
    <n v="0"/>
  </r>
  <r>
    <x v="4"/>
    <x v="1"/>
    <x v="0"/>
    <x v="4"/>
    <n v="15"/>
    <n v="0"/>
    <n v="0"/>
  </r>
  <r>
    <x v="4"/>
    <x v="1"/>
    <x v="1"/>
    <x v="4"/>
    <n v="15"/>
    <n v="0"/>
    <n v="0"/>
  </r>
  <r>
    <x v="4"/>
    <x v="1"/>
    <x v="2"/>
    <x v="4"/>
    <n v="15"/>
    <n v="0"/>
    <n v="0"/>
  </r>
  <r>
    <x v="4"/>
    <x v="1"/>
    <x v="3"/>
    <x v="4"/>
    <n v="15"/>
    <n v="0"/>
    <n v="0"/>
  </r>
  <r>
    <x v="4"/>
    <x v="1"/>
    <x v="8"/>
    <x v="4"/>
    <n v="15"/>
    <n v="0"/>
    <n v="0"/>
  </r>
  <r>
    <x v="4"/>
    <x v="1"/>
    <x v="5"/>
    <x v="4"/>
    <n v="15"/>
    <n v="0"/>
    <n v="0"/>
  </r>
  <r>
    <x v="4"/>
    <x v="1"/>
    <x v="9"/>
    <x v="4"/>
    <n v="15"/>
    <n v="0"/>
    <n v="0"/>
  </r>
  <r>
    <x v="4"/>
    <x v="1"/>
    <x v="10"/>
    <x v="4"/>
    <n v="15"/>
    <n v="0"/>
    <n v="0"/>
  </r>
  <r>
    <x v="4"/>
    <x v="2"/>
    <x v="0"/>
    <x v="4"/>
    <n v="15"/>
    <n v="0"/>
    <n v="0"/>
  </r>
  <r>
    <x v="4"/>
    <x v="2"/>
    <x v="1"/>
    <x v="4"/>
    <n v="15"/>
    <n v="0"/>
    <n v="0"/>
  </r>
  <r>
    <x v="4"/>
    <x v="2"/>
    <x v="11"/>
    <x v="4"/>
    <n v="15"/>
    <n v="0"/>
    <n v="0"/>
  </r>
  <r>
    <x v="4"/>
    <x v="2"/>
    <x v="12"/>
    <x v="4"/>
    <n v="15"/>
    <n v="0"/>
    <n v="0"/>
  </r>
  <r>
    <x v="4"/>
    <x v="2"/>
    <x v="8"/>
    <x v="4"/>
    <n v="15"/>
    <n v="0"/>
    <n v="0"/>
  </r>
  <r>
    <x v="4"/>
    <x v="2"/>
    <x v="5"/>
    <x v="4"/>
    <n v="15"/>
    <n v="0"/>
    <n v="0"/>
  </r>
  <r>
    <x v="4"/>
    <x v="2"/>
    <x v="13"/>
    <x v="4"/>
    <n v="15"/>
    <n v="0"/>
    <n v="0"/>
  </r>
  <r>
    <x v="4"/>
    <x v="2"/>
    <x v="7"/>
    <x v="4"/>
    <n v="15"/>
    <n v="0"/>
    <n v="0"/>
  </r>
  <r>
    <x v="4"/>
    <x v="3"/>
    <x v="0"/>
    <x v="4"/>
    <n v="15"/>
    <n v="0"/>
    <n v="0"/>
  </r>
  <r>
    <x v="4"/>
    <x v="3"/>
    <x v="1"/>
    <x v="4"/>
    <n v="15"/>
    <n v="0"/>
    <n v="0"/>
  </r>
  <r>
    <x v="4"/>
    <x v="3"/>
    <x v="11"/>
    <x v="4"/>
    <n v="15"/>
    <n v="0"/>
    <n v="0"/>
  </r>
  <r>
    <x v="4"/>
    <x v="3"/>
    <x v="12"/>
    <x v="4"/>
    <n v="15"/>
    <n v="0"/>
    <n v="0"/>
  </r>
  <r>
    <x v="4"/>
    <x v="3"/>
    <x v="8"/>
    <x v="4"/>
    <n v="15"/>
    <n v="0"/>
    <n v="0"/>
  </r>
  <r>
    <x v="4"/>
    <x v="3"/>
    <x v="5"/>
    <x v="4"/>
    <n v="15"/>
    <n v="0"/>
    <n v="0"/>
  </r>
  <r>
    <x v="4"/>
    <x v="3"/>
    <x v="14"/>
    <x v="4"/>
    <n v="15"/>
    <n v="0"/>
    <n v="0"/>
  </r>
  <r>
    <x v="4"/>
    <x v="3"/>
    <x v="15"/>
    <x v="4"/>
    <n v="15"/>
    <n v="0"/>
    <n v="0"/>
  </r>
  <r>
    <x v="4"/>
    <x v="4"/>
    <x v="0"/>
    <x v="4"/>
    <n v="15"/>
    <n v="0"/>
    <n v="0"/>
  </r>
  <r>
    <x v="4"/>
    <x v="4"/>
    <x v="1"/>
    <x v="4"/>
    <n v="15"/>
    <n v="0"/>
    <n v="0"/>
  </r>
  <r>
    <x v="4"/>
    <x v="4"/>
    <x v="11"/>
    <x v="4"/>
    <n v="15"/>
    <n v="0"/>
    <n v="0"/>
  </r>
  <r>
    <x v="4"/>
    <x v="4"/>
    <x v="12"/>
    <x v="4"/>
    <n v="15"/>
    <n v="0"/>
    <n v="0"/>
  </r>
  <r>
    <x v="4"/>
    <x v="4"/>
    <x v="8"/>
    <x v="4"/>
    <n v="15"/>
    <n v="0"/>
    <n v="0"/>
  </r>
  <r>
    <x v="4"/>
    <x v="4"/>
    <x v="5"/>
    <x v="4"/>
    <n v="15"/>
    <n v="0"/>
    <n v="0"/>
  </r>
  <r>
    <x v="4"/>
    <x v="4"/>
    <x v="14"/>
    <x v="4"/>
    <n v="15"/>
    <n v="0"/>
    <n v="0"/>
  </r>
  <r>
    <x v="4"/>
    <x v="4"/>
    <x v="15"/>
    <x v="4"/>
    <n v="15"/>
    <n v="0"/>
    <n v="0"/>
  </r>
  <r>
    <x v="5"/>
    <x v="0"/>
    <x v="0"/>
    <x v="0"/>
    <n v="10"/>
    <n v="2"/>
    <n v="0"/>
  </r>
  <r>
    <x v="5"/>
    <x v="0"/>
    <x v="1"/>
    <x v="1"/>
    <n v="10"/>
    <n v="3"/>
    <n v="0"/>
  </r>
  <r>
    <x v="5"/>
    <x v="0"/>
    <x v="2"/>
    <x v="1"/>
    <n v="10"/>
    <n v="3"/>
    <n v="0"/>
  </r>
  <r>
    <x v="5"/>
    <x v="0"/>
    <x v="3"/>
    <x v="1"/>
    <n v="10"/>
    <n v="3"/>
    <n v="0"/>
  </r>
  <r>
    <x v="5"/>
    <x v="0"/>
    <x v="4"/>
    <x v="3"/>
    <n v="10"/>
    <n v="4"/>
    <n v="1.4142135623731"/>
  </r>
  <r>
    <x v="5"/>
    <x v="0"/>
    <x v="5"/>
    <x v="13"/>
    <n v="10"/>
    <n v="4.5"/>
    <n v="0.70710678118654802"/>
  </r>
  <r>
    <x v="5"/>
    <x v="0"/>
    <x v="6"/>
    <x v="0"/>
    <n v="5"/>
    <n v="4"/>
    <m/>
  </r>
  <r>
    <x v="5"/>
    <x v="0"/>
    <x v="7"/>
    <x v="4"/>
    <n v="5"/>
    <n v="0"/>
    <m/>
  </r>
  <r>
    <x v="5"/>
    <x v="1"/>
    <x v="0"/>
    <x v="3"/>
    <n v="15"/>
    <n v="2.6666666666666701"/>
    <n v="0.57735026918962595"/>
  </r>
  <r>
    <x v="5"/>
    <x v="1"/>
    <x v="1"/>
    <x v="11"/>
    <n v="15"/>
    <n v="4.6666666666666696"/>
    <n v="0.57735026918962595"/>
  </r>
  <r>
    <x v="5"/>
    <x v="1"/>
    <x v="2"/>
    <x v="11"/>
    <n v="15"/>
    <n v="4.6666666666666696"/>
    <n v="0.57735026918962595"/>
  </r>
  <r>
    <x v="5"/>
    <x v="1"/>
    <x v="3"/>
    <x v="11"/>
    <n v="15"/>
    <n v="4.6666666666666696"/>
    <n v="0.57735026918962595"/>
  </r>
  <r>
    <x v="5"/>
    <x v="1"/>
    <x v="8"/>
    <x v="2"/>
    <n v="15"/>
    <n v="5"/>
    <n v="0"/>
  </r>
  <r>
    <x v="5"/>
    <x v="1"/>
    <x v="5"/>
    <x v="2"/>
    <n v="15"/>
    <n v="5"/>
    <n v="0"/>
  </r>
  <r>
    <x v="5"/>
    <x v="1"/>
    <x v="9"/>
    <x v="10"/>
    <n v="10"/>
    <n v="5"/>
    <n v="0"/>
  </r>
  <r>
    <x v="5"/>
    <x v="1"/>
    <x v="10"/>
    <x v="14"/>
    <n v="10"/>
    <n v="2.5"/>
    <n v="3.53553390593274"/>
  </r>
  <r>
    <x v="5"/>
    <x v="2"/>
    <x v="0"/>
    <x v="5"/>
    <n v="15"/>
    <n v="4"/>
    <n v="1.7320508075688801"/>
  </r>
  <r>
    <x v="5"/>
    <x v="2"/>
    <x v="1"/>
    <x v="6"/>
    <n v="15"/>
    <n v="4.3333333333333304"/>
    <n v="1.1547005383792499"/>
  </r>
  <r>
    <x v="5"/>
    <x v="2"/>
    <x v="11"/>
    <x v="6"/>
    <n v="15"/>
    <n v="4.3333333333333304"/>
    <n v="1.1547005383792499"/>
  </r>
  <r>
    <x v="5"/>
    <x v="2"/>
    <x v="12"/>
    <x v="6"/>
    <n v="15"/>
    <n v="4.3333333333333304"/>
    <n v="1.1547005383792499"/>
  </r>
  <r>
    <x v="5"/>
    <x v="2"/>
    <x v="8"/>
    <x v="11"/>
    <n v="15"/>
    <n v="4.6666666666666696"/>
    <n v="0.57735026918962595"/>
  </r>
  <r>
    <x v="5"/>
    <x v="2"/>
    <x v="5"/>
    <x v="2"/>
    <n v="15"/>
    <n v="5"/>
    <n v="0"/>
  </r>
  <r>
    <x v="5"/>
    <x v="2"/>
    <x v="13"/>
    <x v="3"/>
    <n v="10"/>
    <n v="4"/>
    <n v="0"/>
  </r>
  <r>
    <x v="5"/>
    <x v="2"/>
    <x v="7"/>
    <x v="4"/>
    <n v="10"/>
    <n v="0"/>
    <n v="0"/>
  </r>
  <r>
    <x v="5"/>
    <x v="3"/>
    <x v="0"/>
    <x v="6"/>
    <n v="15"/>
    <n v="4.3333333333333304"/>
    <n v="1.1547005383792499"/>
  </r>
  <r>
    <x v="5"/>
    <x v="3"/>
    <x v="1"/>
    <x v="2"/>
    <n v="15"/>
    <n v="5"/>
    <n v="0"/>
  </r>
  <r>
    <x v="5"/>
    <x v="3"/>
    <x v="11"/>
    <x v="2"/>
    <n v="15"/>
    <n v="5"/>
    <n v="0"/>
  </r>
  <r>
    <x v="5"/>
    <x v="3"/>
    <x v="12"/>
    <x v="5"/>
    <n v="15"/>
    <n v="4"/>
    <n v="0"/>
  </r>
  <r>
    <x v="5"/>
    <x v="3"/>
    <x v="8"/>
    <x v="5"/>
    <n v="15"/>
    <n v="4"/>
    <n v="0"/>
  </r>
  <r>
    <x v="5"/>
    <x v="3"/>
    <x v="5"/>
    <x v="5"/>
    <n v="15"/>
    <n v="4"/>
    <n v="0"/>
  </r>
  <r>
    <x v="5"/>
    <x v="3"/>
    <x v="14"/>
    <x v="0"/>
    <n v="10"/>
    <n v="2"/>
    <n v="2.8284271247461898"/>
  </r>
  <r>
    <x v="5"/>
    <x v="3"/>
    <x v="15"/>
    <x v="4"/>
    <n v="10"/>
    <n v="0"/>
    <n v="0"/>
  </r>
  <r>
    <x v="5"/>
    <x v="4"/>
    <x v="0"/>
    <x v="2"/>
    <n v="15"/>
    <n v="5"/>
    <n v="0"/>
  </r>
  <r>
    <x v="5"/>
    <x v="4"/>
    <x v="1"/>
    <x v="2"/>
    <n v="15"/>
    <n v="5"/>
    <n v="0"/>
  </r>
  <r>
    <x v="5"/>
    <x v="4"/>
    <x v="11"/>
    <x v="2"/>
    <n v="15"/>
    <n v="5"/>
    <n v="0"/>
  </r>
  <r>
    <x v="5"/>
    <x v="4"/>
    <x v="12"/>
    <x v="2"/>
    <n v="15"/>
    <n v="5"/>
    <n v="0"/>
  </r>
  <r>
    <x v="5"/>
    <x v="4"/>
    <x v="8"/>
    <x v="6"/>
    <n v="15"/>
    <n v="4.3333333333333304"/>
    <n v="0.57735026918962595"/>
  </r>
  <r>
    <x v="5"/>
    <x v="4"/>
    <x v="5"/>
    <x v="6"/>
    <n v="15"/>
    <n v="4.3333333333333304"/>
    <n v="0.57735026918962595"/>
  </r>
  <r>
    <x v="5"/>
    <x v="4"/>
    <x v="14"/>
    <x v="0"/>
    <n v="10"/>
    <n v="2"/>
    <n v="2.8284271247461898"/>
  </r>
  <r>
    <x v="5"/>
    <x v="4"/>
    <x v="15"/>
    <x v="4"/>
    <n v="10"/>
    <n v="0"/>
    <n v="0"/>
  </r>
  <r>
    <x v="6"/>
    <x v="0"/>
    <x v="0"/>
    <x v="4"/>
    <n v="15"/>
    <n v="0"/>
    <n v="0"/>
  </r>
  <r>
    <x v="6"/>
    <x v="0"/>
    <x v="1"/>
    <x v="1"/>
    <n v="15"/>
    <n v="2"/>
    <n v="0"/>
  </r>
  <r>
    <x v="6"/>
    <x v="0"/>
    <x v="2"/>
    <x v="12"/>
    <n v="15"/>
    <n v="2.3333333333333299"/>
    <n v="0.57735026918962595"/>
  </r>
  <r>
    <x v="6"/>
    <x v="0"/>
    <x v="3"/>
    <x v="10"/>
    <n v="15"/>
    <n v="3.3333333333333299"/>
    <n v="1.1547005383792499"/>
  </r>
  <r>
    <x v="6"/>
    <x v="0"/>
    <x v="4"/>
    <x v="10"/>
    <n v="15"/>
    <n v="3.3333333333333299"/>
    <n v="1.1547005383792499"/>
  </r>
  <r>
    <x v="6"/>
    <x v="0"/>
    <x v="5"/>
    <x v="8"/>
    <n v="15"/>
    <n v="3.6666666666666701"/>
    <n v="1.5275252316519501"/>
  </r>
  <r>
    <x v="6"/>
    <x v="0"/>
    <x v="6"/>
    <x v="10"/>
    <n v="10"/>
    <n v="5"/>
    <n v="0"/>
  </r>
  <r>
    <x v="6"/>
    <x v="0"/>
    <x v="7"/>
    <x v="10"/>
    <n v="10"/>
    <n v="5"/>
    <n v="0"/>
  </r>
  <r>
    <x v="6"/>
    <x v="1"/>
    <x v="0"/>
    <x v="9"/>
    <n v="15"/>
    <n v="0.66666666666666696"/>
    <n v="1.1547005383792499"/>
  </r>
  <r>
    <x v="6"/>
    <x v="1"/>
    <x v="1"/>
    <x v="1"/>
    <n v="15"/>
    <n v="2"/>
    <n v="0"/>
  </r>
  <r>
    <x v="6"/>
    <x v="1"/>
    <x v="2"/>
    <x v="1"/>
    <n v="15"/>
    <n v="2"/>
    <n v="0"/>
  </r>
  <r>
    <x v="6"/>
    <x v="1"/>
    <x v="3"/>
    <x v="13"/>
    <n v="15"/>
    <n v="3"/>
    <n v="0"/>
  </r>
  <r>
    <x v="6"/>
    <x v="1"/>
    <x v="8"/>
    <x v="10"/>
    <n v="15"/>
    <n v="3.3333333333333299"/>
    <n v="0.57735026918962595"/>
  </r>
  <r>
    <x v="6"/>
    <x v="1"/>
    <x v="5"/>
    <x v="2"/>
    <n v="15"/>
    <n v="5"/>
    <n v="0"/>
  </r>
  <r>
    <x v="6"/>
    <x v="1"/>
    <x v="9"/>
    <x v="10"/>
    <n v="10"/>
    <n v="5"/>
    <n v="0"/>
  </r>
  <r>
    <x v="6"/>
    <x v="1"/>
    <x v="10"/>
    <x v="10"/>
    <n v="10"/>
    <n v="5"/>
    <n v="0"/>
  </r>
  <r>
    <x v="6"/>
    <x v="2"/>
    <x v="0"/>
    <x v="14"/>
    <n v="15"/>
    <n v="1.6666666666666701"/>
    <n v="1.5275252316519501"/>
  </r>
  <r>
    <x v="6"/>
    <x v="2"/>
    <x v="1"/>
    <x v="14"/>
    <n v="15"/>
    <n v="1.6666666666666701"/>
    <n v="1.5275252316519501"/>
  </r>
  <r>
    <x v="6"/>
    <x v="2"/>
    <x v="11"/>
    <x v="1"/>
    <n v="15"/>
    <n v="2"/>
    <n v="1.7320508075688801"/>
  </r>
  <r>
    <x v="6"/>
    <x v="2"/>
    <x v="12"/>
    <x v="10"/>
    <n v="15"/>
    <n v="3.3333333333333299"/>
    <n v="1.1547005383792499"/>
  </r>
  <r>
    <x v="6"/>
    <x v="2"/>
    <x v="8"/>
    <x v="5"/>
    <n v="15"/>
    <n v="4"/>
    <n v="1"/>
  </r>
  <r>
    <x v="6"/>
    <x v="2"/>
    <x v="5"/>
    <x v="2"/>
    <n v="15"/>
    <n v="5"/>
    <n v="0"/>
  </r>
  <r>
    <x v="6"/>
    <x v="2"/>
    <x v="13"/>
    <x v="10"/>
    <n v="10"/>
    <n v="5"/>
    <n v="0"/>
  </r>
  <r>
    <x v="6"/>
    <x v="2"/>
    <x v="7"/>
    <x v="10"/>
    <n v="10"/>
    <n v="5"/>
    <n v="0"/>
  </r>
  <r>
    <x v="6"/>
    <x v="3"/>
    <x v="0"/>
    <x v="15"/>
    <n v="15"/>
    <n v="0.33333333333333298"/>
    <n v="0.57735026918962595"/>
  </r>
  <r>
    <x v="6"/>
    <x v="3"/>
    <x v="1"/>
    <x v="0"/>
    <n v="15"/>
    <n v="1.3333333333333299"/>
    <n v="2.3094010767584998"/>
  </r>
  <r>
    <x v="6"/>
    <x v="3"/>
    <x v="11"/>
    <x v="3"/>
    <n v="15"/>
    <n v="2.6666666666666701"/>
    <n v="2.3094010767584998"/>
  </r>
  <r>
    <x v="6"/>
    <x v="3"/>
    <x v="12"/>
    <x v="10"/>
    <n v="15"/>
    <n v="3.3333333333333299"/>
    <n v="2.88675134594813"/>
  </r>
  <r>
    <x v="6"/>
    <x v="3"/>
    <x v="8"/>
    <x v="10"/>
    <n v="15"/>
    <n v="3.3333333333333299"/>
    <n v="2.88675134594813"/>
  </r>
  <r>
    <x v="6"/>
    <x v="3"/>
    <x v="5"/>
    <x v="10"/>
    <n v="15"/>
    <n v="3.3333333333333299"/>
    <n v="2.88675134594813"/>
  </r>
  <r>
    <x v="6"/>
    <x v="3"/>
    <x v="14"/>
    <x v="14"/>
    <n v="10"/>
    <n v="2.5"/>
    <n v="3.53553390593274"/>
  </r>
  <r>
    <x v="6"/>
    <x v="3"/>
    <x v="15"/>
    <x v="10"/>
    <n v="10"/>
    <n v="5"/>
    <n v="0"/>
  </r>
  <r>
    <x v="6"/>
    <x v="4"/>
    <x v="0"/>
    <x v="4"/>
    <n v="15"/>
    <n v="0"/>
    <n v="0"/>
  </r>
  <r>
    <x v="6"/>
    <x v="4"/>
    <x v="1"/>
    <x v="4"/>
    <n v="15"/>
    <n v="0"/>
    <n v="0"/>
  </r>
  <r>
    <x v="6"/>
    <x v="4"/>
    <x v="11"/>
    <x v="7"/>
    <n v="15"/>
    <n v="1"/>
    <n v="1.7320508075688801"/>
  </r>
  <r>
    <x v="6"/>
    <x v="4"/>
    <x v="12"/>
    <x v="14"/>
    <n v="15"/>
    <n v="1.6666666666666701"/>
    <n v="2.88675134594813"/>
  </r>
  <r>
    <x v="6"/>
    <x v="4"/>
    <x v="8"/>
    <x v="14"/>
    <n v="15"/>
    <n v="1.6666666666666701"/>
    <n v="2.88675134594813"/>
  </r>
  <r>
    <x v="6"/>
    <x v="4"/>
    <x v="5"/>
    <x v="14"/>
    <n v="15"/>
    <n v="1.6666666666666701"/>
    <n v="2.88675134594813"/>
  </r>
  <r>
    <x v="6"/>
    <x v="4"/>
    <x v="14"/>
    <x v="4"/>
    <n v="10"/>
    <n v="0"/>
    <n v="0"/>
  </r>
  <r>
    <x v="6"/>
    <x v="4"/>
    <x v="15"/>
    <x v="4"/>
    <n v="10"/>
    <n v="0"/>
    <n v="0"/>
  </r>
  <r>
    <x v="7"/>
    <x v="0"/>
    <x v="0"/>
    <x v="4"/>
    <n v="15"/>
    <n v="0"/>
    <n v="0"/>
  </r>
  <r>
    <x v="7"/>
    <x v="0"/>
    <x v="1"/>
    <x v="4"/>
    <n v="15"/>
    <n v="0"/>
    <n v="0"/>
  </r>
  <r>
    <x v="7"/>
    <x v="0"/>
    <x v="2"/>
    <x v="4"/>
    <n v="15"/>
    <n v="0"/>
    <n v="0"/>
  </r>
  <r>
    <x v="7"/>
    <x v="0"/>
    <x v="3"/>
    <x v="4"/>
    <n v="15"/>
    <n v="0"/>
    <n v="0"/>
  </r>
  <r>
    <x v="7"/>
    <x v="0"/>
    <x v="4"/>
    <x v="4"/>
    <n v="15"/>
    <n v="0"/>
    <n v="0"/>
  </r>
  <r>
    <x v="7"/>
    <x v="0"/>
    <x v="5"/>
    <x v="7"/>
    <n v="15"/>
    <n v="1"/>
    <n v="1.7320508075688801"/>
  </r>
  <r>
    <x v="7"/>
    <x v="0"/>
    <x v="6"/>
    <x v="4"/>
    <n v="10"/>
    <n v="0"/>
    <n v="0"/>
  </r>
  <r>
    <x v="7"/>
    <x v="0"/>
    <x v="7"/>
    <x v="4"/>
    <n v="10"/>
    <n v="0"/>
    <n v="0"/>
  </r>
  <r>
    <x v="7"/>
    <x v="1"/>
    <x v="0"/>
    <x v="1"/>
    <n v="15"/>
    <n v="2"/>
    <n v="0"/>
  </r>
  <r>
    <x v="7"/>
    <x v="1"/>
    <x v="1"/>
    <x v="13"/>
    <n v="15"/>
    <n v="3"/>
    <n v="1.7320508075688801"/>
  </r>
  <r>
    <x v="7"/>
    <x v="1"/>
    <x v="2"/>
    <x v="13"/>
    <n v="15"/>
    <n v="3"/>
    <n v="1.7320508075688801"/>
  </r>
  <r>
    <x v="7"/>
    <x v="1"/>
    <x v="3"/>
    <x v="3"/>
    <n v="15"/>
    <n v="2.6666666666666701"/>
    <n v="1.1547005383792499"/>
  </r>
  <r>
    <x v="7"/>
    <x v="1"/>
    <x v="8"/>
    <x v="10"/>
    <n v="15"/>
    <n v="3.3333333333333299"/>
    <n v="1.1547005383792499"/>
  </r>
  <r>
    <x v="7"/>
    <x v="1"/>
    <x v="5"/>
    <x v="5"/>
    <n v="15"/>
    <n v="4"/>
    <n v="1.7320508075688801"/>
  </r>
  <r>
    <x v="7"/>
    <x v="1"/>
    <x v="9"/>
    <x v="3"/>
    <n v="10"/>
    <n v="4"/>
    <n v="1.4142135623731"/>
  </r>
  <r>
    <x v="7"/>
    <x v="1"/>
    <x v="10"/>
    <x v="10"/>
    <n v="10"/>
    <n v="5"/>
    <n v="0"/>
  </r>
  <r>
    <x v="7"/>
    <x v="2"/>
    <x v="0"/>
    <x v="7"/>
    <n v="15"/>
    <n v="1"/>
    <n v="1.7320508075688801"/>
  </r>
  <r>
    <x v="7"/>
    <x v="2"/>
    <x v="1"/>
    <x v="7"/>
    <n v="15"/>
    <n v="1"/>
    <n v="1.7320508075688801"/>
  </r>
  <r>
    <x v="7"/>
    <x v="2"/>
    <x v="11"/>
    <x v="14"/>
    <n v="15"/>
    <n v="1.6666666666666701"/>
    <n v="2.88675134594813"/>
  </r>
  <r>
    <x v="7"/>
    <x v="2"/>
    <x v="12"/>
    <x v="14"/>
    <n v="15"/>
    <n v="1.6666666666666701"/>
    <n v="2.88675134594813"/>
  </r>
  <r>
    <x v="7"/>
    <x v="2"/>
    <x v="8"/>
    <x v="14"/>
    <n v="15"/>
    <n v="1.6666666666666701"/>
    <n v="2.88675134594813"/>
  </r>
  <r>
    <x v="7"/>
    <x v="2"/>
    <x v="5"/>
    <x v="14"/>
    <n v="15"/>
    <n v="1.6666666666666701"/>
    <n v="2.88675134594813"/>
  </r>
  <r>
    <x v="7"/>
    <x v="2"/>
    <x v="13"/>
    <x v="4"/>
    <n v="10"/>
    <n v="0"/>
    <n v="0"/>
  </r>
  <r>
    <x v="7"/>
    <x v="2"/>
    <x v="7"/>
    <x v="4"/>
    <n v="10"/>
    <n v="0"/>
    <n v="0"/>
  </r>
  <r>
    <x v="7"/>
    <x v="3"/>
    <x v="0"/>
    <x v="15"/>
    <n v="15"/>
    <n v="0.33333333333333298"/>
    <n v="0.57735026918962595"/>
  </r>
  <r>
    <x v="7"/>
    <x v="3"/>
    <x v="1"/>
    <x v="15"/>
    <n v="15"/>
    <n v="0.33333333333333298"/>
    <n v="0.57735026918962595"/>
  </r>
  <r>
    <x v="7"/>
    <x v="3"/>
    <x v="11"/>
    <x v="15"/>
    <n v="15"/>
    <n v="0.33333333333333298"/>
    <n v="0.57735026918962595"/>
  </r>
  <r>
    <x v="7"/>
    <x v="3"/>
    <x v="12"/>
    <x v="15"/>
    <n v="15"/>
    <n v="0.33333333333333298"/>
    <n v="0.57735026918962595"/>
  </r>
  <r>
    <x v="7"/>
    <x v="3"/>
    <x v="8"/>
    <x v="15"/>
    <n v="15"/>
    <n v="0.33333333333333298"/>
    <n v="0.57735026918962595"/>
  </r>
  <r>
    <x v="7"/>
    <x v="3"/>
    <x v="5"/>
    <x v="15"/>
    <n v="15"/>
    <n v="0.33333333333333298"/>
    <n v="0.57735026918962595"/>
  </r>
  <r>
    <x v="7"/>
    <x v="3"/>
    <x v="14"/>
    <x v="14"/>
    <n v="10"/>
    <n v="2.5"/>
    <n v="3.53553390593274"/>
  </r>
  <r>
    <x v="7"/>
    <x v="3"/>
    <x v="15"/>
    <x v="4"/>
    <n v="10"/>
    <n v="0"/>
    <n v="0"/>
  </r>
  <r>
    <x v="7"/>
    <x v="4"/>
    <x v="0"/>
    <x v="4"/>
    <n v="15"/>
    <n v="0"/>
    <n v="0"/>
  </r>
  <r>
    <x v="7"/>
    <x v="4"/>
    <x v="1"/>
    <x v="4"/>
    <n v="15"/>
    <n v="0"/>
    <n v="0"/>
  </r>
  <r>
    <x v="7"/>
    <x v="4"/>
    <x v="11"/>
    <x v="4"/>
    <n v="15"/>
    <n v="0"/>
    <n v="0"/>
  </r>
  <r>
    <x v="7"/>
    <x v="4"/>
    <x v="12"/>
    <x v="4"/>
    <n v="15"/>
    <n v="0"/>
    <n v="0"/>
  </r>
  <r>
    <x v="7"/>
    <x v="4"/>
    <x v="8"/>
    <x v="4"/>
    <n v="15"/>
    <n v="0"/>
    <n v="0"/>
  </r>
  <r>
    <x v="7"/>
    <x v="4"/>
    <x v="5"/>
    <x v="4"/>
    <n v="15"/>
    <n v="0"/>
    <n v="0"/>
  </r>
  <r>
    <x v="7"/>
    <x v="4"/>
    <x v="14"/>
    <x v="4"/>
    <n v="10"/>
    <n v="0"/>
    <n v="0"/>
  </r>
  <r>
    <x v="7"/>
    <x v="4"/>
    <x v="15"/>
    <x v="4"/>
    <n v="10"/>
    <n v="0"/>
    <n v="0"/>
  </r>
  <r>
    <x v="8"/>
    <x v="0"/>
    <x v="0"/>
    <x v="0"/>
    <n v="15"/>
    <n v="1.3333333333333299"/>
    <n v="1.1547005383792499"/>
  </r>
  <r>
    <x v="8"/>
    <x v="0"/>
    <x v="1"/>
    <x v="1"/>
    <n v="15"/>
    <n v="2"/>
    <n v="0"/>
  </r>
  <r>
    <x v="8"/>
    <x v="0"/>
    <x v="2"/>
    <x v="12"/>
    <n v="15"/>
    <n v="2.3333333333333299"/>
    <n v="0.57735026918962595"/>
  </r>
  <r>
    <x v="8"/>
    <x v="0"/>
    <x v="3"/>
    <x v="10"/>
    <n v="15"/>
    <n v="3.3333333333333299"/>
    <n v="0.57735026918962595"/>
  </r>
  <r>
    <x v="8"/>
    <x v="0"/>
    <x v="4"/>
    <x v="6"/>
    <n v="15"/>
    <n v="4.3333333333333304"/>
    <n v="1.1547005383792499"/>
  </r>
  <r>
    <x v="8"/>
    <x v="0"/>
    <x v="5"/>
    <x v="2"/>
    <n v="15"/>
    <n v="5"/>
    <n v="0"/>
  </r>
  <r>
    <x v="8"/>
    <x v="0"/>
    <x v="6"/>
    <x v="13"/>
    <n v="10"/>
    <n v="4.5"/>
    <n v="0.70710678118654802"/>
  </r>
  <r>
    <x v="8"/>
    <x v="0"/>
    <x v="7"/>
    <x v="13"/>
    <n v="10"/>
    <n v="4.5"/>
    <n v="0.70710678118654802"/>
  </r>
  <r>
    <x v="8"/>
    <x v="1"/>
    <x v="0"/>
    <x v="0"/>
    <n v="15"/>
    <n v="1.3333333333333299"/>
    <n v="1.1547005383792499"/>
  </r>
  <r>
    <x v="8"/>
    <x v="1"/>
    <x v="1"/>
    <x v="12"/>
    <n v="15"/>
    <n v="2.3333333333333299"/>
    <n v="2.51661147842358"/>
  </r>
  <r>
    <x v="8"/>
    <x v="1"/>
    <x v="2"/>
    <x v="12"/>
    <n v="15"/>
    <n v="2.3333333333333299"/>
    <n v="2.51661147842358"/>
  </r>
  <r>
    <x v="8"/>
    <x v="1"/>
    <x v="3"/>
    <x v="12"/>
    <n v="15"/>
    <n v="2.3333333333333299"/>
    <n v="2.51661147842358"/>
  </r>
  <r>
    <x v="8"/>
    <x v="1"/>
    <x v="8"/>
    <x v="3"/>
    <n v="15"/>
    <n v="2.6666666666666701"/>
    <n v="2.51661147842358"/>
  </r>
  <r>
    <x v="8"/>
    <x v="1"/>
    <x v="5"/>
    <x v="10"/>
    <n v="15"/>
    <n v="3.3333333333333299"/>
    <n v="2.88675134594813"/>
  </r>
  <r>
    <x v="8"/>
    <x v="1"/>
    <x v="9"/>
    <x v="14"/>
    <n v="10"/>
    <n v="2.5"/>
    <n v="3.53553390593274"/>
  </r>
  <r>
    <x v="8"/>
    <x v="1"/>
    <x v="10"/>
    <x v="14"/>
    <n v="10"/>
    <n v="2.5"/>
    <n v="3.53553390593274"/>
  </r>
  <r>
    <x v="8"/>
    <x v="2"/>
    <x v="0"/>
    <x v="11"/>
    <n v="15"/>
    <n v="4.6666666666666696"/>
    <n v="0.57735026918962595"/>
  </r>
  <r>
    <x v="8"/>
    <x v="2"/>
    <x v="1"/>
    <x v="2"/>
    <n v="15"/>
    <n v="5"/>
    <n v="0"/>
  </r>
  <r>
    <x v="8"/>
    <x v="2"/>
    <x v="11"/>
    <x v="2"/>
    <n v="15"/>
    <n v="5"/>
    <n v="0"/>
  </r>
  <r>
    <x v="8"/>
    <x v="2"/>
    <x v="12"/>
    <x v="2"/>
    <n v="15"/>
    <n v="5"/>
    <n v="0"/>
  </r>
  <r>
    <x v="8"/>
    <x v="2"/>
    <x v="8"/>
    <x v="2"/>
    <n v="15"/>
    <n v="5"/>
    <n v="0"/>
  </r>
  <r>
    <x v="8"/>
    <x v="2"/>
    <x v="5"/>
    <x v="2"/>
    <n v="15"/>
    <n v="5"/>
    <n v="0"/>
  </r>
  <r>
    <x v="8"/>
    <x v="2"/>
    <x v="13"/>
    <x v="3"/>
    <n v="10"/>
    <n v="4"/>
    <n v="0"/>
  </r>
  <r>
    <x v="8"/>
    <x v="2"/>
    <x v="7"/>
    <x v="4"/>
    <n v="10"/>
    <n v="0"/>
    <n v="0"/>
  </r>
  <r>
    <x v="8"/>
    <x v="3"/>
    <x v="0"/>
    <x v="5"/>
    <n v="15"/>
    <n v="4"/>
    <n v="1.7320508075688801"/>
  </r>
  <r>
    <x v="8"/>
    <x v="3"/>
    <x v="1"/>
    <x v="5"/>
    <n v="15"/>
    <n v="4"/>
    <n v="1.7320508075688801"/>
  </r>
  <r>
    <x v="8"/>
    <x v="3"/>
    <x v="11"/>
    <x v="5"/>
    <n v="15"/>
    <n v="4"/>
    <n v="1.7320508075688801"/>
  </r>
  <r>
    <x v="8"/>
    <x v="3"/>
    <x v="12"/>
    <x v="5"/>
    <n v="15"/>
    <n v="4"/>
    <n v="1.7320508075688801"/>
  </r>
  <r>
    <x v="8"/>
    <x v="3"/>
    <x v="8"/>
    <x v="10"/>
    <n v="15"/>
    <n v="3.3333333333333299"/>
    <n v="2.88675134594813"/>
  </r>
  <r>
    <x v="8"/>
    <x v="3"/>
    <x v="5"/>
    <x v="10"/>
    <n v="15"/>
    <n v="3.3333333333333299"/>
    <n v="2.88675134594813"/>
  </r>
  <r>
    <x v="8"/>
    <x v="3"/>
    <x v="14"/>
    <x v="0"/>
    <n v="10"/>
    <n v="2"/>
    <n v="2.8284271247461898"/>
  </r>
  <r>
    <x v="8"/>
    <x v="3"/>
    <x v="15"/>
    <x v="4"/>
    <n v="10"/>
    <n v="0"/>
    <n v="0"/>
  </r>
  <r>
    <x v="8"/>
    <x v="4"/>
    <x v="0"/>
    <x v="10"/>
    <n v="15"/>
    <n v="3.3333333333333299"/>
    <n v="1.5275252316519501"/>
  </r>
  <r>
    <x v="8"/>
    <x v="4"/>
    <x v="1"/>
    <x v="5"/>
    <n v="15"/>
    <n v="4"/>
    <n v="1.7320508075688801"/>
  </r>
  <r>
    <x v="8"/>
    <x v="4"/>
    <x v="11"/>
    <x v="5"/>
    <n v="15"/>
    <n v="4"/>
    <n v="1.7320508075688801"/>
  </r>
  <r>
    <x v="8"/>
    <x v="4"/>
    <x v="12"/>
    <x v="5"/>
    <n v="15"/>
    <n v="4"/>
    <n v="1.7320508075688801"/>
  </r>
  <r>
    <x v="8"/>
    <x v="4"/>
    <x v="8"/>
    <x v="10"/>
    <n v="15"/>
    <n v="3.3333333333333299"/>
    <n v="2.88675134594813"/>
  </r>
  <r>
    <x v="8"/>
    <x v="4"/>
    <x v="5"/>
    <x v="10"/>
    <n v="15"/>
    <n v="3.3333333333333299"/>
    <n v="2.88675134594813"/>
  </r>
  <r>
    <x v="8"/>
    <x v="4"/>
    <x v="14"/>
    <x v="4"/>
    <n v="10"/>
    <n v="0"/>
    <n v="0"/>
  </r>
  <r>
    <x v="8"/>
    <x v="4"/>
    <x v="15"/>
    <x v="4"/>
    <n v="1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n v="2"/>
    <n v="4"/>
    <n v="15"/>
  </r>
  <r>
    <x v="0"/>
    <x v="0"/>
    <n v="4"/>
    <n v="6"/>
    <n v="15"/>
  </r>
  <r>
    <x v="0"/>
    <x v="0"/>
    <n v="6"/>
    <n v="15"/>
    <n v="15"/>
  </r>
  <r>
    <x v="0"/>
    <x v="0"/>
    <n v="8"/>
    <n v="15"/>
    <n v="15"/>
  </r>
  <r>
    <x v="0"/>
    <x v="0"/>
    <n v="10"/>
    <n v="15"/>
    <n v="15"/>
  </r>
  <r>
    <x v="0"/>
    <x v="0"/>
    <n v="14"/>
    <n v="15"/>
    <n v="15"/>
  </r>
  <r>
    <x v="0"/>
    <x v="0"/>
    <n v="22"/>
    <n v="8"/>
    <n v="10"/>
  </r>
  <r>
    <x v="0"/>
    <x v="0"/>
    <n v="29"/>
    <n v="0"/>
    <n v="10"/>
  </r>
  <r>
    <x v="0"/>
    <x v="1"/>
    <n v="2"/>
    <n v="15"/>
    <n v="15"/>
  </r>
  <r>
    <x v="0"/>
    <x v="1"/>
    <n v="4"/>
    <n v="15"/>
    <n v="15"/>
  </r>
  <r>
    <x v="0"/>
    <x v="1"/>
    <n v="6"/>
    <n v="15"/>
    <n v="15"/>
  </r>
  <r>
    <x v="0"/>
    <x v="1"/>
    <n v="8"/>
    <n v="15"/>
    <n v="15"/>
  </r>
  <r>
    <x v="0"/>
    <x v="1"/>
    <n v="11"/>
    <n v="15"/>
    <n v="15"/>
  </r>
  <r>
    <x v="0"/>
    <x v="1"/>
    <n v="14"/>
    <n v="15"/>
    <n v="15"/>
  </r>
  <r>
    <x v="0"/>
    <x v="1"/>
    <n v="20"/>
    <n v="8"/>
    <n v="10"/>
  </r>
  <r>
    <x v="0"/>
    <x v="1"/>
    <n v="27"/>
    <n v="0"/>
    <n v="10"/>
  </r>
  <r>
    <x v="0"/>
    <x v="2"/>
    <n v="2"/>
    <n v="15"/>
    <n v="15"/>
  </r>
  <r>
    <x v="0"/>
    <x v="2"/>
    <n v="4"/>
    <n v="15"/>
    <n v="15"/>
  </r>
  <r>
    <x v="0"/>
    <x v="2"/>
    <n v="7"/>
    <n v="15"/>
    <n v="15"/>
  </r>
  <r>
    <x v="0"/>
    <x v="2"/>
    <n v="9"/>
    <n v="15"/>
    <n v="15"/>
  </r>
  <r>
    <x v="0"/>
    <x v="2"/>
    <n v="11"/>
    <n v="15"/>
    <n v="15"/>
  </r>
  <r>
    <x v="0"/>
    <x v="2"/>
    <n v="14"/>
    <n v="15"/>
    <n v="15"/>
  </r>
  <r>
    <x v="0"/>
    <x v="2"/>
    <n v="23"/>
    <n v="0"/>
    <n v="10"/>
  </r>
  <r>
    <x v="0"/>
    <x v="2"/>
    <n v="29"/>
    <n v="0"/>
    <n v="10"/>
  </r>
  <r>
    <x v="0"/>
    <x v="3"/>
    <n v="2"/>
    <n v="0"/>
    <n v="15"/>
  </r>
  <r>
    <x v="0"/>
    <x v="3"/>
    <n v="4"/>
    <n v="0"/>
    <n v="15"/>
  </r>
  <r>
    <x v="0"/>
    <x v="3"/>
    <n v="7"/>
    <n v="0"/>
    <n v="15"/>
  </r>
  <r>
    <x v="0"/>
    <x v="3"/>
    <n v="9"/>
    <n v="0"/>
    <n v="15"/>
  </r>
  <r>
    <x v="0"/>
    <x v="3"/>
    <n v="11"/>
    <n v="0"/>
    <n v="15"/>
  </r>
  <r>
    <x v="0"/>
    <x v="3"/>
    <n v="14"/>
    <n v="0"/>
    <n v="15"/>
  </r>
  <r>
    <x v="0"/>
    <x v="3"/>
    <n v="21"/>
    <n v="0"/>
    <n v="10"/>
  </r>
  <r>
    <x v="0"/>
    <x v="3"/>
    <n v="28"/>
    <n v="0"/>
    <n v="10"/>
  </r>
  <r>
    <x v="0"/>
    <x v="4"/>
    <n v="2"/>
    <n v="0"/>
    <n v="15"/>
  </r>
  <r>
    <x v="0"/>
    <x v="4"/>
    <n v="4"/>
    <n v="0"/>
    <n v="15"/>
  </r>
  <r>
    <x v="0"/>
    <x v="4"/>
    <n v="7"/>
    <n v="0"/>
    <n v="15"/>
  </r>
  <r>
    <x v="0"/>
    <x v="4"/>
    <n v="9"/>
    <n v="0"/>
    <n v="15"/>
  </r>
  <r>
    <x v="0"/>
    <x v="4"/>
    <n v="11"/>
    <n v="0"/>
    <n v="15"/>
  </r>
  <r>
    <x v="0"/>
    <x v="4"/>
    <n v="14"/>
    <n v="0"/>
    <n v="15"/>
  </r>
  <r>
    <x v="0"/>
    <x v="4"/>
    <n v="21"/>
    <n v="0"/>
    <n v="10"/>
  </r>
  <r>
    <x v="0"/>
    <x v="4"/>
    <n v="28"/>
    <n v="0"/>
    <n v="10"/>
  </r>
  <r>
    <x v="1"/>
    <x v="0"/>
    <n v="2"/>
    <n v="8"/>
    <n v="15"/>
  </r>
  <r>
    <x v="1"/>
    <x v="0"/>
    <n v="4"/>
    <n v="12"/>
    <n v="15"/>
  </r>
  <r>
    <x v="1"/>
    <x v="0"/>
    <n v="6"/>
    <n v="12"/>
    <n v="15"/>
  </r>
  <r>
    <x v="1"/>
    <x v="0"/>
    <n v="8"/>
    <n v="15"/>
    <n v="15"/>
  </r>
  <r>
    <x v="1"/>
    <x v="0"/>
    <n v="10"/>
    <n v="15"/>
    <n v="15"/>
  </r>
  <r>
    <x v="1"/>
    <x v="0"/>
    <n v="14"/>
    <n v="15"/>
    <n v="15"/>
  </r>
  <r>
    <x v="1"/>
    <x v="0"/>
    <n v="22"/>
    <n v="8"/>
    <n v="10"/>
  </r>
  <r>
    <x v="1"/>
    <x v="0"/>
    <n v="29"/>
    <n v="0"/>
    <n v="10"/>
  </r>
  <r>
    <x v="1"/>
    <x v="1"/>
    <n v="2"/>
    <n v="12"/>
    <n v="15"/>
  </r>
  <r>
    <x v="1"/>
    <x v="1"/>
    <n v="4"/>
    <n v="13"/>
    <n v="15"/>
  </r>
  <r>
    <x v="1"/>
    <x v="1"/>
    <n v="6"/>
    <n v="15"/>
    <n v="15"/>
  </r>
  <r>
    <x v="1"/>
    <x v="1"/>
    <n v="8"/>
    <n v="15"/>
    <n v="15"/>
  </r>
  <r>
    <x v="1"/>
    <x v="1"/>
    <n v="11"/>
    <n v="15"/>
    <n v="15"/>
  </r>
  <r>
    <x v="1"/>
    <x v="1"/>
    <n v="14"/>
    <n v="15"/>
    <n v="15"/>
  </r>
  <r>
    <x v="1"/>
    <x v="1"/>
    <n v="20"/>
    <n v="8"/>
    <n v="10"/>
  </r>
  <r>
    <x v="1"/>
    <x v="1"/>
    <n v="27"/>
    <n v="0"/>
    <n v="10"/>
  </r>
  <r>
    <x v="1"/>
    <x v="2"/>
    <n v="2"/>
    <n v="15"/>
    <n v="15"/>
  </r>
  <r>
    <x v="1"/>
    <x v="2"/>
    <n v="4"/>
    <n v="15"/>
    <n v="15"/>
  </r>
  <r>
    <x v="1"/>
    <x v="2"/>
    <n v="7"/>
    <n v="15"/>
    <n v="15"/>
  </r>
  <r>
    <x v="1"/>
    <x v="2"/>
    <n v="9"/>
    <n v="15"/>
    <n v="15"/>
  </r>
  <r>
    <x v="1"/>
    <x v="2"/>
    <n v="11"/>
    <n v="15"/>
    <n v="15"/>
  </r>
  <r>
    <x v="1"/>
    <x v="2"/>
    <n v="14"/>
    <n v="15"/>
    <n v="15"/>
  </r>
  <r>
    <x v="1"/>
    <x v="2"/>
    <n v="23"/>
    <n v="0"/>
    <n v="10"/>
  </r>
  <r>
    <x v="1"/>
    <x v="2"/>
    <n v="29"/>
    <n v="0"/>
    <n v="10"/>
  </r>
  <r>
    <x v="1"/>
    <x v="3"/>
    <n v="2"/>
    <n v="3"/>
    <n v="15"/>
  </r>
  <r>
    <x v="1"/>
    <x v="3"/>
    <n v="4"/>
    <n v="15"/>
    <n v="15"/>
  </r>
  <r>
    <x v="1"/>
    <x v="3"/>
    <n v="7"/>
    <n v="15"/>
    <n v="15"/>
  </r>
  <r>
    <x v="1"/>
    <x v="3"/>
    <n v="9"/>
    <n v="15"/>
    <n v="15"/>
  </r>
  <r>
    <x v="1"/>
    <x v="3"/>
    <n v="11"/>
    <n v="15"/>
    <n v="15"/>
  </r>
  <r>
    <x v="1"/>
    <x v="3"/>
    <n v="14"/>
    <n v="15"/>
    <n v="15"/>
  </r>
  <r>
    <x v="1"/>
    <x v="3"/>
    <n v="21"/>
    <n v="8"/>
    <n v="10"/>
  </r>
  <r>
    <x v="1"/>
    <x v="3"/>
    <n v="28"/>
    <n v="0"/>
    <n v="10"/>
  </r>
  <r>
    <x v="1"/>
    <x v="4"/>
    <n v="2"/>
    <n v="3"/>
    <n v="15"/>
  </r>
  <r>
    <x v="1"/>
    <x v="4"/>
    <n v="4"/>
    <n v="3"/>
    <n v="15"/>
  </r>
  <r>
    <x v="1"/>
    <x v="4"/>
    <n v="7"/>
    <n v="11"/>
    <n v="15"/>
  </r>
  <r>
    <x v="1"/>
    <x v="4"/>
    <n v="9"/>
    <n v="15"/>
    <n v="15"/>
  </r>
  <r>
    <x v="1"/>
    <x v="4"/>
    <n v="11"/>
    <n v="15"/>
    <n v="15"/>
  </r>
  <r>
    <x v="1"/>
    <x v="4"/>
    <n v="14"/>
    <n v="12"/>
    <n v="15"/>
  </r>
  <r>
    <x v="1"/>
    <x v="4"/>
    <n v="21"/>
    <n v="0"/>
    <n v="10"/>
  </r>
  <r>
    <x v="1"/>
    <x v="4"/>
    <n v="28"/>
    <n v="0"/>
    <n v="10"/>
  </r>
  <r>
    <x v="2"/>
    <x v="0"/>
    <n v="2"/>
    <n v="0"/>
    <n v="15"/>
  </r>
  <r>
    <x v="2"/>
    <x v="0"/>
    <n v="4"/>
    <n v="0"/>
    <n v="15"/>
  </r>
  <r>
    <x v="2"/>
    <x v="0"/>
    <n v="6"/>
    <n v="0"/>
    <n v="15"/>
  </r>
  <r>
    <x v="2"/>
    <x v="0"/>
    <n v="8"/>
    <n v="2"/>
    <n v="15"/>
  </r>
  <r>
    <x v="2"/>
    <x v="0"/>
    <n v="10"/>
    <n v="2"/>
    <n v="15"/>
  </r>
  <r>
    <x v="2"/>
    <x v="0"/>
    <n v="14"/>
    <n v="3"/>
    <n v="15"/>
  </r>
  <r>
    <x v="2"/>
    <x v="0"/>
    <n v="22"/>
    <n v="0"/>
    <n v="10"/>
  </r>
  <r>
    <x v="2"/>
    <x v="0"/>
    <n v="29"/>
    <n v="0"/>
    <n v="10"/>
  </r>
  <r>
    <x v="2"/>
    <x v="1"/>
    <n v="2"/>
    <n v="6"/>
    <n v="15"/>
  </r>
  <r>
    <x v="2"/>
    <x v="1"/>
    <n v="4"/>
    <n v="13"/>
    <n v="15"/>
  </r>
  <r>
    <x v="2"/>
    <x v="1"/>
    <n v="6"/>
    <n v="13"/>
    <n v="15"/>
  </r>
  <r>
    <x v="2"/>
    <x v="1"/>
    <n v="8"/>
    <n v="13"/>
    <n v="15"/>
  </r>
  <r>
    <x v="2"/>
    <x v="1"/>
    <n v="11"/>
    <n v="15"/>
    <n v="15"/>
  </r>
  <r>
    <x v="2"/>
    <x v="1"/>
    <n v="14"/>
    <n v="15"/>
    <n v="15"/>
  </r>
  <r>
    <x v="2"/>
    <x v="1"/>
    <n v="20"/>
    <n v="10"/>
    <n v="10"/>
  </r>
  <r>
    <x v="2"/>
    <x v="1"/>
    <n v="27"/>
    <n v="10"/>
    <n v="10"/>
  </r>
  <r>
    <x v="2"/>
    <x v="2"/>
    <n v="2"/>
    <n v="13"/>
    <n v="15"/>
  </r>
  <r>
    <x v="2"/>
    <x v="2"/>
    <n v="4"/>
    <n v="14"/>
    <n v="15"/>
  </r>
  <r>
    <x v="2"/>
    <x v="2"/>
    <n v="7"/>
    <n v="15"/>
    <n v="15"/>
  </r>
  <r>
    <x v="2"/>
    <x v="2"/>
    <n v="9"/>
    <n v="15"/>
    <n v="15"/>
  </r>
  <r>
    <x v="2"/>
    <x v="2"/>
    <n v="11"/>
    <n v="15"/>
    <n v="15"/>
  </r>
  <r>
    <x v="2"/>
    <x v="2"/>
    <n v="14"/>
    <n v="15"/>
    <n v="15"/>
  </r>
  <r>
    <x v="2"/>
    <x v="2"/>
    <n v="23"/>
    <n v="8"/>
    <n v="10"/>
  </r>
  <r>
    <x v="2"/>
    <x v="2"/>
    <n v="29"/>
    <n v="0"/>
    <n v="10"/>
  </r>
  <r>
    <x v="2"/>
    <x v="3"/>
    <n v="2"/>
    <n v="12"/>
    <n v="15"/>
  </r>
  <r>
    <x v="2"/>
    <x v="3"/>
    <n v="4"/>
    <n v="15"/>
    <n v="15"/>
  </r>
  <r>
    <x v="2"/>
    <x v="3"/>
    <n v="7"/>
    <n v="15"/>
    <n v="15"/>
  </r>
  <r>
    <x v="2"/>
    <x v="3"/>
    <n v="9"/>
    <n v="15"/>
    <n v="15"/>
  </r>
  <r>
    <x v="2"/>
    <x v="3"/>
    <n v="11"/>
    <n v="15"/>
    <n v="15"/>
  </r>
  <r>
    <x v="2"/>
    <x v="3"/>
    <n v="14"/>
    <n v="15"/>
    <n v="15"/>
  </r>
  <r>
    <x v="2"/>
    <x v="3"/>
    <n v="21"/>
    <n v="8"/>
    <n v="10"/>
  </r>
  <r>
    <x v="2"/>
    <x v="3"/>
    <n v="28"/>
    <n v="0"/>
    <n v="10"/>
  </r>
  <r>
    <x v="2"/>
    <x v="4"/>
    <n v="2"/>
    <n v="12"/>
    <n v="15"/>
  </r>
  <r>
    <x v="2"/>
    <x v="4"/>
    <n v="4"/>
    <n v="15"/>
    <n v="15"/>
  </r>
  <r>
    <x v="2"/>
    <x v="4"/>
    <n v="7"/>
    <n v="15"/>
    <n v="15"/>
  </r>
  <r>
    <x v="2"/>
    <x v="4"/>
    <n v="9"/>
    <n v="15"/>
    <n v="15"/>
  </r>
  <r>
    <x v="2"/>
    <x v="4"/>
    <n v="11"/>
    <n v="15"/>
    <n v="15"/>
  </r>
  <r>
    <x v="2"/>
    <x v="4"/>
    <n v="14"/>
    <n v="15"/>
    <n v="15"/>
  </r>
  <r>
    <x v="2"/>
    <x v="4"/>
    <n v="21"/>
    <n v="0"/>
    <n v="10"/>
  </r>
  <r>
    <x v="2"/>
    <x v="4"/>
    <n v="28"/>
    <n v="0"/>
    <n v="10"/>
  </r>
  <r>
    <x v="3"/>
    <x v="0"/>
    <n v="2"/>
    <n v="0"/>
    <n v="15"/>
  </r>
  <r>
    <x v="3"/>
    <x v="0"/>
    <n v="4"/>
    <n v="6"/>
    <n v="15"/>
  </r>
  <r>
    <x v="3"/>
    <x v="0"/>
    <n v="6"/>
    <n v="7"/>
    <n v="15"/>
  </r>
  <r>
    <x v="3"/>
    <x v="0"/>
    <n v="8"/>
    <n v="7"/>
    <n v="15"/>
  </r>
  <r>
    <x v="3"/>
    <x v="0"/>
    <n v="10"/>
    <n v="10"/>
    <n v="15"/>
  </r>
  <r>
    <x v="3"/>
    <x v="0"/>
    <n v="14"/>
    <n v="11"/>
    <n v="15"/>
  </r>
  <r>
    <x v="3"/>
    <x v="0"/>
    <n v="22"/>
    <n v="10"/>
    <n v="10"/>
  </r>
  <r>
    <x v="3"/>
    <x v="0"/>
    <n v="29"/>
    <n v="10"/>
    <n v="10"/>
  </r>
  <r>
    <x v="3"/>
    <x v="1"/>
    <n v="2"/>
    <n v="6"/>
    <n v="15"/>
  </r>
  <r>
    <x v="3"/>
    <x v="1"/>
    <n v="4"/>
    <n v="12"/>
    <n v="15"/>
  </r>
  <r>
    <x v="3"/>
    <x v="1"/>
    <n v="6"/>
    <n v="12"/>
    <n v="15"/>
  </r>
  <r>
    <x v="3"/>
    <x v="1"/>
    <n v="8"/>
    <n v="12"/>
    <n v="15"/>
  </r>
  <r>
    <x v="3"/>
    <x v="1"/>
    <n v="11"/>
    <n v="14"/>
    <n v="15"/>
  </r>
  <r>
    <x v="3"/>
    <x v="1"/>
    <n v="14"/>
    <n v="14"/>
    <n v="15"/>
  </r>
  <r>
    <x v="3"/>
    <x v="1"/>
    <n v="20"/>
    <n v="9"/>
    <n v="10"/>
  </r>
  <r>
    <x v="3"/>
    <x v="1"/>
    <n v="27"/>
    <n v="10"/>
    <n v="10"/>
  </r>
  <r>
    <x v="3"/>
    <x v="2"/>
    <n v="2"/>
    <n v="14"/>
    <n v="15"/>
  </r>
  <r>
    <x v="3"/>
    <x v="2"/>
    <n v="4"/>
    <n v="15"/>
    <n v="15"/>
  </r>
  <r>
    <x v="3"/>
    <x v="2"/>
    <n v="7"/>
    <n v="15"/>
    <n v="15"/>
  </r>
  <r>
    <x v="3"/>
    <x v="2"/>
    <n v="9"/>
    <n v="15"/>
    <n v="15"/>
  </r>
  <r>
    <x v="3"/>
    <x v="2"/>
    <n v="11"/>
    <n v="15"/>
    <n v="15"/>
  </r>
  <r>
    <x v="3"/>
    <x v="2"/>
    <n v="14"/>
    <n v="15"/>
    <n v="15"/>
  </r>
  <r>
    <x v="3"/>
    <x v="2"/>
    <n v="23"/>
    <n v="8"/>
    <n v="10"/>
  </r>
  <r>
    <x v="3"/>
    <x v="2"/>
    <n v="29"/>
    <n v="0"/>
    <n v="10"/>
  </r>
  <r>
    <x v="3"/>
    <x v="3"/>
    <n v="2"/>
    <n v="12"/>
    <n v="15"/>
  </r>
  <r>
    <x v="3"/>
    <x v="3"/>
    <n v="4"/>
    <n v="15"/>
    <n v="15"/>
  </r>
  <r>
    <x v="3"/>
    <x v="3"/>
    <n v="7"/>
    <n v="15"/>
    <n v="15"/>
  </r>
  <r>
    <x v="3"/>
    <x v="3"/>
    <n v="9"/>
    <n v="15"/>
    <n v="15"/>
  </r>
  <r>
    <x v="3"/>
    <x v="3"/>
    <n v="11"/>
    <n v="15"/>
    <n v="15"/>
  </r>
  <r>
    <x v="3"/>
    <x v="3"/>
    <n v="14"/>
    <n v="15"/>
    <n v="15"/>
  </r>
  <r>
    <x v="3"/>
    <x v="3"/>
    <n v="21"/>
    <n v="8"/>
    <n v="10"/>
  </r>
  <r>
    <x v="3"/>
    <x v="3"/>
    <n v="28"/>
    <n v="0"/>
    <n v="10"/>
  </r>
  <r>
    <x v="3"/>
    <x v="4"/>
    <n v="2"/>
    <n v="12"/>
    <n v="15"/>
  </r>
  <r>
    <x v="3"/>
    <x v="4"/>
    <n v="4"/>
    <n v="15"/>
    <n v="15"/>
  </r>
  <r>
    <x v="3"/>
    <x v="4"/>
    <n v="7"/>
    <n v="15"/>
    <n v="15"/>
  </r>
  <r>
    <x v="3"/>
    <x v="4"/>
    <n v="9"/>
    <n v="15"/>
    <n v="15"/>
  </r>
  <r>
    <x v="3"/>
    <x v="4"/>
    <n v="11"/>
    <n v="12"/>
    <n v="15"/>
  </r>
  <r>
    <x v="3"/>
    <x v="4"/>
    <n v="14"/>
    <n v="12"/>
    <n v="15"/>
  </r>
  <r>
    <x v="3"/>
    <x v="4"/>
    <n v="21"/>
    <n v="0"/>
    <n v="10"/>
  </r>
  <r>
    <x v="3"/>
    <x v="4"/>
    <n v="28"/>
    <n v="0"/>
    <n v="10"/>
  </r>
  <r>
    <x v="4"/>
    <x v="0"/>
    <n v="2"/>
    <n v="0"/>
    <n v="15"/>
  </r>
  <r>
    <x v="4"/>
    <x v="0"/>
    <n v="4"/>
    <n v="0"/>
    <n v="15"/>
  </r>
  <r>
    <x v="4"/>
    <x v="0"/>
    <n v="6"/>
    <n v="0"/>
    <n v="15"/>
  </r>
  <r>
    <x v="4"/>
    <x v="0"/>
    <n v="8"/>
    <n v="0"/>
    <n v="15"/>
  </r>
  <r>
    <x v="4"/>
    <x v="0"/>
    <n v="10"/>
    <n v="0"/>
    <n v="15"/>
  </r>
  <r>
    <x v="4"/>
    <x v="0"/>
    <n v="14"/>
    <n v="0"/>
    <n v="15"/>
  </r>
  <r>
    <x v="4"/>
    <x v="0"/>
    <n v="22"/>
    <n v="0"/>
    <n v="15"/>
  </r>
  <r>
    <x v="4"/>
    <x v="0"/>
    <n v="29"/>
    <n v="0"/>
    <n v="15"/>
  </r>
  <r>
    <x v="4"/>
    <x v="1"/>
    <n v="2"/>
    <n v="0"/>
    <n v="15"/>
  </r>
  <r>
    <x v="4"/>
    <x v="1"/>
    <n v="4"/>
    <n v="0"/>
    <n v="15"/>
  </r>
  <r>
    <x v="4"/>
    <x v="1"/>
    <n v="6"/>
    <n v="0"/>
    <n v="15"/>
  </r>
  <r>
    <x v="4"/>
    <x v="1"/>
    <n v="8"/>
    <n v="0"/>
    <n v="15"/>
  </r>
  <r>
    <x v="4"/>
    <x v="1"/>
    <n v="11"/>
    <n v="0"/>
    <n v="15"/>
  </r>
  <r>
    <x v="4"/>
    <x v="1"/>
    <n v="14"/>
    <n v="0"/>
    <n v="15"/>
  </r>
  <r>
    <x v="4"/>
    <x v="1"/>
    <n v="20"/>
    <n v="0"/>
    <n v="15"/>
  </r>
  <r>
    <x v="4"/>
    <x v="1"/>
    <n v="27"/>
    <n v="0"/>
    <n v="15"/>
  </r>
  <r>
    <x v="4"/>
    <x v="2"/>
    <n v="2"/>
    <n v="0"/>
    <n v="15"/>
  </r>
  <r>
    <x v="4"/>
    <x v="2"/>
    <n v="4"/>
    <n v="0"/>
    <n v="15"/>
  </r>
  <r>
    <x v="4"/>
    <x v="2"/>
    <n v="7"/>
    <n v="0"/>
    <n v="15"/>
  </r>
  <r>
    <x v="4"/>
    <x v="2"/>
    <n v="9"/>
    <n v="0"/>
    <n v="15"/>
  </r>
  <r>
    <x v="4"/>
    <x v="2"/>
    <n v="11"/>
    <n v="0"/>
    <n v="15"/>
  </r>
  <r>
    <x v="4"/>
    <x v="2"/>
    <n v="14"/>
    <n v="0"/>
    <n v="15"/>
  </r>
  <r>
    <x v="4"/>
    <x v="2"/>
    <n v="23"/>
    <n v="0"/>
    <n v="15"/>
  </r>
  <r>
    <x v="4"/>
    <x v="2"/>
    <n v="29"/>
    <n v="0"/>
    <n v="15"/>
  </r>
  <r>
    <x v="4"/>
    <x v="3"/>
    <n v="2"/>
    <n v="0"/>
    <n v="15"/>
  </r>
  <r>
    <x v="4"/>
    <x v="3"/>
    <n v="4"/>
    <n v="0"/>
    <n v="15"/>
  </r>
  <r>
    <x v="4"/>
    <x v="3"/>
    <n v="7"/>
    <n v="0"/>
    <n v="15"/>
  </r>
  <r>
    <x v="4"/>
    <x v="3"/>
    <n v="9"/>
    <n v="0"/>
    <n v="15"/>
  </r>
  <r>
    <x v="4"/>
    <x v="3"/>
    <n v="11"/>
    <n v="0"/>
    <n v="15"/>
  </r>
  <r>
    <x v="4"/>
    <x v="3"/>
    <n v="14"/>
    <n v="0"/>
    <n v="15"/>
  </r>
  <r>
    <x v="4"/>
    <x v="3"/>
    <n v="21"/>
    <n v="0"/>
    <n v="15"/>
  </r>
  <r>
    <x v="4"/>
    <x v="3"/>
    <n v="28"/>
    <n v="0"/>
    <n v="15"/>
  </r>
  <r>
    <x v="4"/>
    <x v="4"/>
    <n v="2"/>
    <n v="0"/>
    <n v="15"/>
  </r>
  <r>
    <x v="4"/>
    <x v="4"/>
    <n v="4"/>
    <n v="0"/>
    <n v="15"/>
  </r>
  <r>
    <x v="4"/>
    <x v="4"/>
    <n v="7"/>
    <n v="0"/>
    <n v="15"/>
  </r>
  <r>
    <x v="4"/>
    <x v="4"/>
    <n v="9"/>
    <n v="0"/>
    <n v="15"/>
  </r>
  <r>
    <x v="4"/>
    <x v="4"/>
    <n v="11"/>
    <n v="0"/>
    <n v="15"/>
  </r>
  <r>
    <x v="4"/>
    <x v="4"/>
    <n v="14"/>
    <n v="0"/>
    <n v="15"/>
  </r>
  <r>
    <x v="4"/>
    <x v="4"/>
    <n v="21"/>
    <n v="0"/>
    <n v="15"/>
  </r>
  <r>
    <x v="4"/>
    <x v="4"/>
    <n v="28"/>
    <n v="0"/>
    <n v="15"/>
  </r>
  <r>
    <x v="5"/>
    <x v="0"/>
    <n v="2"/>
    <n v="4"/>
    <n v="10"/>
  </r>
  <r>
    <x v="5"/>
    <x v="0"/>
    <n v="4"/>
    <n v="6"/>
    <n v="10"/>
  </r>
  <r>
    <x v="5"/>
    <x v="0"/>
    <n v="6"/>
    <n v="6"/>
    <n v="10"/>
  </r>
  <r>
    <x v="5"/>
    <x v="0"/>
    <n v="8"/>
    <n v="6"/>
    <n v="10"/>
  </r>
  <r>
    <x v="5"/>
    <x v="0"/>
    <n v="10"/>
    <n v="8"/>
    <n v="10"/>
  </r>
  <r>
    <x v="5"/>
    <x v="0"/>
    <n v="14"/>
    <n v="9"/>
    <n v="10"/>
  </r>
  <r>
    <x v="5"/>
    <x v="0"/>
    <n v="22"/>
    <n v="4"/>
    <n v="5"/>
  </r>
  <r>
    <x v="5"/>
    <x v="0"/>
    <n v="29"/>
    <n v="0"/>
    <n v="5"/>
  </r>
  <r>
    <x v="5"/>
    <x v="1"/>
    <n v="2"/>
    <n v="8"/>
    <n v="15"/>
  </r>
  <r>
    <x v="5"/>
    <x v="1"/>
    <n v="4"/>
    <n v="14"/>
    <n v="15"/>
  </r>
  <r>
    <x v="5"/>
    <x v="1"/>
    <n v="6"/>
    <n v="14"/>
    <n v="15"/>
  </r>
  <r>
    <x v="5"/>
    <x v="1"/>
    <n v="8"/>
    <n v="14"/>
    <n v="15"/>
  </r>
  <r>
    <x v="5"/>
    <x v="1"/>
    <n v="11"/>
    <n v="15"/>
    <n v="15"/>
  </r>
  <r>
    <x v="5"/>
    <x v="1"/>
    <n v="14"/>
    <n v="15"/>
    <n v="15"/>
  </r>
  <r>
    <x v="5"/>
    <x v="1"/>
    <n v="20"/>
    <n v="10"/>
    <n v="10"/>
  </r>
  <r>
    <x v="5"/>
    <x v="1"/>
    <n v="27"/>
    <n v="5"/>
    <n v="10"/>
  </r>
  <r>
    <x v="5"/>
    <x v="2"/>
    <n v="2"/>
    <n v="12"/>
    <n v="15"/>
  </r>
  <r>
    <x v="5"/>
    <x v="2"/>
    <n v="4"/>
    <n v="13"/>
    <n v="15"/>
  </r>
  <r>
    <x v="5"/>
    <x v="2"/>
    <n v="7"/>
    <n v="13"/>
    <n v="15"/>
  </r>
  <r>
    <x v="5"/>
    <x v="2"/>
    <n v="9"/>
    <n v="13"/>
    <n v="15"/>
  </r>
  <r>
    <x v="5"/>
    <x v="2"/>
    <n v="11"/>
    <n v="14"/>
    <n v="15"/>
  </r>
  <r>
    <x v="5"/>
    <x v="2"/>
    <n v="14"/>
    <n v="15"/>
    <n v="15"/>
  </r>
  <r>
    <x v="5"/>
    <x v="2"/>
    <n v="23"/>
    <n v="8"/>
    <n v="10"/>
  </r>
  <r>
    <x v="5"/>
    <x v="2"/>
    <n v="29"/>
    <n v="0"/>
    <n v="10"/>
  </r>
  <r>
    <x v="5"/>
    <x v="3"/>
    <n v="2"/>
    <n v="13"/>
    <n v="15"/>
  </r>
  <r>
    <x v="5"/>
    <x v="3"/>
    <n v="4"/>
    <n v="15"/>
    <n v="15"/>
  </r>
  <r>
    <x v="5"/>
    <x v="3"/>
    <n v="7"/>
    <n v="15"/>
    <n v="15"/>
  </r>
  <r>
    <x v="5"/>
    <x v="3"/>
    <n v="9"/>
    <n v="12"/>
    <n v="15"/>
  </r>
  <r>
    <x v="5"/>
    <x v="3"/>
    <n v="11"/>
    <n v="12"/>
    <n v="15"/>
  </r>
  <r>
    <x v="5"/>
    <x v="3"/>
    <n v="14"/>
    <n v="12"/>
    <n v="15"/>
  </r>
  <r>
    <x v="5"/>
    <x v="3"/>
    <n v="21"/>
    <n v="4"/>
    <n v="10"/>
  </r>
  <r>
    <x v="5"/>
    <x v="3"/>
    <n v="28"/>
    <n v="0"/>
    <n v="10"/>
  </r>
  <r>
    <x v="5"/>
    <x v="4"/>
    <n v="2"/>
    <n v="15"/>
    <n v="15"/>
  </r>
  <r>
    <x v="5"/>
    <x v="4"/>
    <n v="4"/>
    <n v="15"/>
    <n v="15"/>
  </r>
  <r>
    <x v="5"/>
    <x v="4"/>
    <n v="7"/>
    <n v="15"/>
    <n v="15"/>
  </r>
  <r>
    <x v="5"/>
    <x v="4"/>
    <n v="9"/>
    <n v="15"/>
    <n v="15"/>
  </r>
  <r>
    <x v="5"/>
    <x v="4"/>
    <n v="11"/>
    <n v="13"/>
    <n v="15"/>
  </r>
  <r>
    <x v="5"/>
    <x v="4"/>
    <n v="14"/>
    <n v="13"/>
    <n v="15"/>
  </r>
  <r>
    <x v="5"/>
    <x v="4"/>
    <n v="21"/>
    <n v="4"/>
    <n v="10"/>
  </r>
  <r>
    <x v="5"/>
    <x v="4"/>
    <n v="28"/>
    <n v="0"/>
    <n v="10"/>
  </r>
  <r>
    <x v="6"/>
    <x v="0"/>
    <n v="2"/>
    <n v="0"/>
    <n v="15"/>
  </r>
  <r>
    <x v="6"/>
    <x v="0"/>
    <n v="4"/>
    <n v="6"/>
    <n v="15"/>
  </r>
  <r>
    <x v="6"/>
    <x v="0"/>
    <n v="6"/>
    <n v="7"/>
    <n v="15"/>
  </r>
  <r>
    <x v="6"/>
    <x v="0"/>
    <n v="8"/>
    <n v="10"/>
    <n v="15"/>
  </r>
  <r>
    <x v="6"/>
    <x v="0"/>
    <n v="10"/>
    <n v="10"/>
    <n v="15"/>
  </r>
  <r>
    <x v="6"/>
    <x v="0"/>
    <n v="14"/>
    <n v="11"/>
    <n v="15"/>
  </r>
  <r>
    <x v="6"/>
    <x v="0"/>
    <n v="22"/>
    <n v="10"/>
    <n v="10"/>
  </r>
  <r>
    <x v="6"/>
    <x v="0"/>
    <n v="29"/>
    <n v="10"/>
    <n v="10"/>
  </r>
  <r>
    <x v="6"/>
    <x v="1"/>
    <n v="2"/>
    <n v="2"/>
    <n v="15"/>
  </r>
  <r>
    <x v="6"/>
    <x v="1"/>
    <n v="4"/>
    <n v="6"/>
    <n v="15"/>
  </r>
  <r>
    <x v="6"/>
    <x v="1"/>
    <n v="6"/>
    <n v="6"/>
    <n v="15"/>
  </r>
  <r>
    <x v="6"/>
    <x v="1"/>
    <n v="8"/>
    <n v="9"/>
    <n v="15"/>
  </r>
  <r>
    <x v="6"/>
    <x v="1"/>
    <n v="11"/>
    <n v="10"/>
    <n v="15"/>
  </r>
  <r>
    <x v="6"/>
    <x v="1"/>
    <n v="14"/>
    <n v="15"/>
    <n v="15"/>
  </r>
  <r>
    <x v="6"/>
    <x v="1"/>
    <n v="20"/>
    <n v="10"/>
    <n v="10"/>
  </r>
  <r>
    <x v="6"/>
    <x v="1"/>
    <n v="27"/>
    <n v="10"/>
    <n v="10"/>
  </r>
  <r>
    <x v="6"/>
    <x v="2"/>
    <n v="2"/>
    <n v="5"/>
    <n v="15"/>
  </r>
  <r>
    <x v="6"/>
    <x v="2"/>
    <n v="4"/>
    <n v="5"/>
    <n v="15"/>
  </r>
  <r>
    <x v="6"/>
    <x v="2"/>
    <n v="7"/>
    <n v="6"/>
    <n v="15"/>
  </r>
  <r>
    <x v="6"/>
    <x v="2"/>
    <n v="9"/>
    <n v="10"/>
    <n v="15"/>
  </r>
  <r>
    <x v="6"/>
    <x v="2"/>
    <n v="11"/>
    <n v="12"/>
    <n v="15"/>
  </r>
  <r>
    <x v="6"/>
    <x v="2"/>
    <n v="14"/>
    <n v="15"/>
    <n v="15"/>
  </r>
  <r>
    <x v="6"/>
    <x v="2"/>
    <n v="23"/>
    <n v="10"/>
    <n v="10"/>
  </r>
  <r>
    <x v="6"/>
    <x v="2"/>
    <n v="29"/>
    <n v="10"/>
    <n v="10"/>
  </r>
  <r>
    <x v="6"/>
    <x v="3"/>
    <n v="2"/>
    <n v="1"/>
    <n v="15"/>
  </r>
  <r>
    <x v="6"/>
    <x v="3"/>
    <n v="4"/>
    <n v="4"/>
    <n v="15"/>
  </r>
  <r>
    <x v="6"/>
    <x v="3"/>
    <n v="7"/>
    <n v="8"/>
    <n v="15"/>
  </r>
  <r>
    <x v="6"/>
    <x v="3"/>
    <n v="9"/>
    <n v="10"/>
    <n v="15"/>
  </r>
  <r>
    <x v="6"/>
    <x v="3"/>
    <n v="11"/>
    <n v="10"/>
    <n v="15"/>
  </r>
  <r>
    <x v="6"/>
    <x v="3"/>
    <n v="14"/>
    <n v="10"/>
    <n v="15"/>
  </r>
  <r>
    <x v="6"/>
    <x v="3"/>
    <n v="21"/>
    <n v="5"/>
    <n v="10"/>
  </r>
  <r>
    <x v="6"/>
    <x v="3"/>
    <n v="28"/>
    <n v="10"/>
    <n v="10"/>
  </r>
  <r>
    <x v="6"/>
    <x v="4"/>
    <n v="2"/>
    <n v="0"/>
    <n v="15"/>
  </r>
  <r>
    <x v="6"/>
    <x v="4"/>
    <n v="4"/>
    <n v="0"/>
    <n v="15"/>
  </r>
  <r>
    <x v="6"/>
    <x v="4"/>
    <n v="7"/>
    <n v="3"/>
    <n v="15"/>
  </r>
  <r>
    <x v="6"/>
    <x v="4"/>
    <n v="9"/>
    <n v="5"/>
    <n v="15"/>
  </r>
  <r>
    <x v="6"/>
    <x v="4"/>
    <n v="11"/>
    <n v="5"/>
    <n v="15"/>
  </r>
  <r>
    <x v="6"/>
    <x v="4"/>
    <n v="14"/>
    <n v="5"/>
    <n v="15"/>
  </r>
  <r>
    <x v="6"/>
    <x v="4"/>
    <n v="21"/>
    <n v="0"/>
    <n v="10"/>
  </r>
  <r>
    <x v="6"/>
    <x v="4"/>
    <n v="28"/>
    <n v="0"/>
    <n v="10"/>
  </r>
  <r>
    <x v="7"/>
    <x v="0"/>
    <n v="2"/>
    <n v="0"/>
    <n v="15"/>
  </r>
  <r>
    <x v="7"/>
    <x v="0"/>
    <n v="4"/>
    <n v="0"/>
    <n v="15"/>
  </r>
  <r>
    <x v="7"/>
    <x v="0"/>
    <n v="6"/>
    <n v="0"/>
    <n v="15"/>
  </r>
  <r>
    <x v="7"/>
    <x v="0"/>
    <n v="8"/>
    <n v="0"/>
    <n v="15"/>
  </r>
  <r>
    <x v="7"/>
    <x v="0"/>
    <n v="10"/>
    <n v="0"/>
    <n v="15"/>
  </r>
  <r>
    <x v="7"/>
    <x v="0"/>
    <n v="14"/>
    <n v="3"/>
    <n v="15"/>
  </r>
  <r>
    <x v="7"/>
    <x v="0"/>
    <n v="22"/>
    <n v="0"/>
    <n v="10"/>
  </r>
  <r>
    <x v="7"/>
    <x v="0"/>
    <n v="29"/>
    <n v="0"/>
    <n v="10"/>
  </r>
  <r>
    <x v="7"/>
    <x v="1"/>
    <n v="2"/>
    <n v="6"/>
    <n v="15"/>
  </r>
  <r>
    <x v="7"/>
    <x v="1"/>
    <n v="4"/>
    <n v="9"/>
    <n v="15"/>
  </r>
  <r>
    <x v="7"/>
    <x v="1"/>
    <n v="6"/>
    <n v="9"/>
    <n v="15"/>
  </r>
  <r>
    <x v="7"/>
    <x v="1"/>
    <n v="8"/>
    <n v="8"/>
    <n v="15"/>
  </r>
  <r>
    <x v="7"/>
    <x v="1"/>
    <n v="11"/>
    <n v="10"/>
    <n v="15"/>
  </r>
  <r>
    <x v="7"/>
    <x v="1"/>
    <n v="14"/>
    <n v="12"/>
    <n v="15"/>
  </r>
  <r>
    <x v="7"/>
    <x v="1"/>
    <n v="20"/>
    <n v="8"/>
    <n v="10"/>
  </r>
  <r>
    <x v="7"/>
    <x v="1"/>
    <n v="27"/>
    <n v="10"/>
    <n v="10"/>
  </r>
  <r>
    <x v="7"/>
    <x v="2"/>
    <n v="2"/>
    <n v="3"/>
    <n v="15"/>
  </r>
  <r>
    <x v="7"/>
    <x v="2"/>
    <n v="4"/>
    <n v="3"/>
    <n v="15"/>
  </r>
  <r>
    <x v="7"/>
    <x v="2"/>
    <n v="7"/>
    <n v="5"/>
    <n v="15"/>
  </r>
  <r>
    <x v="7"/>
    <x v="2"/>
    <n v="9"/>
    <n v="5"/>
    <n v="15"/>
  </r>
  <r>
    <x v="7"/>
    <x v="2"/>
    <n v="11"/>
    <n v="5"/>
    <n v="15"/>
  </r>
  <r>
    <x v="7"/>
    <x v="2"/>
    <n v="14"/>
    <n v="5"/>
    <n v="15"/>
  </r>
  <r>
    <x v="7"/>
    <x v="2"/>
    <n v="23"/>
    <n v="0"/>
    <n v="10"/>
  </r>
  <r>
    <x v="7"/>
    <x v="2"/>
    <n v="29"/>
    <n v="0"/>
    <n v="10"/>
  </r>
  <r>
    <x v="7"/>
    <x v="3"/>
    <n v="2"/>
    <n v="1"/>
    <n v="15"/>
  </r>
  <r>
    <x v="7"/>
    <x v="3"/>
    <n v="4"/>
    <n v="1"/>
    <n v="15"/>
  </r>
  <r>
    <x v="7"/>
    <x v="3"/>
    <n v="7"/>
    <n v="1"/>
    <n v="15"/>
  </r>
  <r>
    <x v="7"/>
    <x v="3"/>
    <n v="9"/>
    <n v="1"/>
    <n v="15"/>
  </r>
  <r>
    <x v="7"/>
    <x v="3"/>
    <n v="11"/>
    <n v="1"/>
    <n v="15"/>
  </r>
  <r>
    <x v="7"/>
    <x v="3"/>
    <n v="14"/>
    <n v="1"/>
    <n v="15"/>
  </r>
  <r>
    <x v="7"/>
    <x v="3"/>
    <n v="21"/>
    <n v="5"/>
    <n v="10"/>
  </r>
  <r>
    <x v="7"/>
    <x v="3"/>
    <n v="28"/>
    <n v="0"/>
    <n v="10"/>
  </r>
  <r>
    <x v="7"/>
    <x v="4"/>
    <n v="2"/>
    <n v="0"/>
    <n v="15"/>
  </r>
  <r>
    <x v="7"/>
    <x v="4"/>
    <n v="4"/>
    <n v="0"/>
    <n v="15"/>
  </r>
  <r>
    <x v="7"/>
    <x v="4"/>
    <n v="7"/>
    <n v="0"/>
    <n v="15"/>
  </r>
  <r>
    <x v="7"/>
    <x v="4"/>
    <n v="9"/>
    <n v="0"/>
    <n v="15"/>
  </r>
  <r>
    <x v="7"/>
    <x v="4"/>
    <n v="11"/>
    <n v="0"/>
    <n v="15"/>
  </r>
  <r>
    <x v="7"/>
    <x v="4"/>
    <n v="14"/>
    <n v="0"/>
    <n v="15"/>
  </r>
  <r>
    <x v="7"/>
    <x v="4"/>
    <n v="21"/>
    <n v="0"/>
    <n v="10"/>
  </r>
  <r>
    <x v="7"/>
    <x v="4"/>
    <n v="28"/>
    <n v="0"/>
    <n v="10"/>
  </r>
  <r>
    <x v="8"/>
    <x v="0"/>
    <n v="2"/>
    <n v="4"/>
    <n v="15"/>
  </r>
  <r>
    <x v="8"/>
    <x v="0"/>
    <n v="4"/>
    <n v="6"/>
    <n v="15"/>
  </r>
  <r>
    <x v="8"/>
    <x v="0"/>
    <n v="6"/>
    <n v="7"/>
    <n v="15"/>
  </r>
  <r>
    <x v="8"/>
    <x v="0"/>
    <n v="8"/>
    <n v="10"/>
    <n v="15"/>
  </r>
  <r>
    <x v="8"/>
    <x v="0"/>
    <n v="10"/>
    <n v="13"/>
    <n v="15"/>
  </r>
  <r>
    <x v="8"/>
    <x v="0"/>
    <n v="14"/>
    <n v="15"/>
    <n v="15"/>
  </r>
  <r>
    <x v="8"/>
    <x v="0"/>
    <n v="22"/>
    <n v="9"/>
    <n v="10"/>
  </r>
  <r>
    <x v="8"/>
    <x v="0"/>
    <n v="29"/>
    <n v="9"/>
    <n v="10"/>
  </r>
  <r>
    <x v="8"/>
    <x v="1"/>
    <n v="2"/>
    <n v="4"/>
    <n v="15"/>
  </r>
  <r>
    <x v="8"/>
    <x v="1"/>
    <n v="4"/>
    <n v="7"/>
    <n v="15"/>
  </r>
  <r>
    <x v="8"/>
    <x v="1"/>
    <n v="6"/>
    <n v="7"/>
    <n v="15"/>
  </r>
  <r>
    <x v="8"/>
    <x v="1"/>
    <n v="8"/>
    <n v="7"/>
    <n v="15"/>
  </r>
  <r>
    <x v="8"/>
    <x v="1"/>
    <n v="11"/>
    <n v="8"/>
    <n v="15"/>
  </r>
  <r>
    <x v="8"/>
    <x v="1"/>
    <n v="14"/>
    <n v="10"/>
    <n v="15"/>
  </r>
  <r>
    <x v="8"/>
    <x v="1"/>
    <n v="20"/>
    <n v="5"/>
    <n v="10"/>
  </r>
  <r>
    <x v="8"/>
    <x v="1"/>
    <n v="27"/>
    <n v="5"/>
    <n v="10"/>
  </r>
  <r>
    <x v="8"/>
    <x v="2"/>
    <n v="2"/>
    <n v="14"/>
    <n v="15"/>
  </r>
  <r>
    <x v="8"/>
    <x v="2"/>
    <n v="4"/>
    <n v="15"/>
    <n v="15"/>
  </r>
  <r>
    <x v="8"/>
    <x v="2"/>
    <n v="7"/>
    <n v="15"/>
    <n v="15"/>
  </r>
  <r>
    <x v="8"/>
    <x v="2"/>
    <n v="9"/>
    <n v="15"/>
    <n v="15"/>
  </r>
  <r>
    <x v="8"/>
    <x v="2"/>
    <n v="11"/>
    <n v="15"/>
    <n v="15"/>
  </r>
  <r>
    <x v="8"/>
    <x v="2"/>
    <n v="14"/>
    <n v="15"/>
    <n v="15"/>
  </r>
  <r>
    <x v="8"/>
    <x v="2"/>
    <n v="23"/>
    <n v="8"/>
    <n v="10"/>
  </r>
  <r>
    <x v="8"/>
    <x v="2"/>
    <n v="29"/>
    <n v="0"/>
    <n v="10"/>
  </r>
  <r>
    <x v="8"/>
    <x v="3"/>
    <n v="2"/>
    <n v="12"/>
    <n v="15"/>
  </r>
  <r>
    <x v="8"/>
    <x v="3"/>
    <n v="4"/>
    <n v="12"/>
    <n v="15"/>
  </r>
  <r>
    <x v="8"/>
    <x v="3"/>
    <n v="7"/>
    <n v="12"/>
    <n v="15"/>
  </r>
  <r>
    <x v="8"/>
    <x v="3"/>
    <n v="9"/>
    <n v="12"/>
    <n v="15"/>
  </r>
  <r>
    <x v="8"/>
    <x v="3"/>
    <n v="11"/>
    <n v="10"/>
    <n v="15"/>
  </r>
  <r>
    <x v="8"/>
    <x v="3"/>
    <n v="14"/>
    <n v="10"/>
    <n v="15"/>
  </r>
  <r>
    <x v="8"/>
    <x v="3"/>
    <n v="21"/>
    <n v="4"/>
    <n v="10"/>
  </r>
  <r>
    <x v="8"/>
    <x v="3"/>
    <n v="28"/>
    <n v="0"/>
    <n v="10"/>
  </r>
  <r>
    <x v="8"/>
    <x v="4"/>
    <n v="2"/>
    <n v="10"/>
    <n v="15"/>
  </r>
  <r>
    <x v="8"/>
    <x v="4"/>
    <n v="4"/>
    <n v="12"/>
    <n v="15"/>
  </r>
  <r>
    <x v="8"/>
    <x v="4"/>
    <n v="7"/>
    <n v="12"/>
    <n v="15"/>
  </r>
  <r>
    <x v="8"/>
    <x v="4"/>
    <n v="9"/>
    <n v="12"/>
    <n v="15"/>
  </r>
  <r>
    <x v="8"/>
    <x v="4"/>
    <n v="11"/>
    <n v="10"/>
    <n v="15"/>
  </r>
  <r>
    <x v="8"/>
    <x v="4"/>
    <n v="14"/>
    <n v="10"/>
    <n v="15"/>
  </r>
  <r>
    <x v="8"/>
    <x v="4"/>
    <n v="21"/>
    <n v="0"/>
    <n v="10"/>
  </r>
  <r>
    <x v="8"/>
    <x v="4"/>
    <n v="28"/>
    <n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A9954-F850-40CD-81C3-7AF0B929462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68:AG379" firstHeaderRow="1" firstDataRow="3" firstDataCol="1"/>
  <pivotFields count="7">
    <pivotField axis="axisRow" showAll="0">
      <items count="10">
        <item x="0"/>
        <item x="1"/>
        <item x="7"/>
        <item x="8"/>
        <item x="2"/>
        <item x="3"/>
        <item h="1" x="4"/>
        <item x="5"/>
        <item x="6"/>
        <item t="default"/>
      </items>
    </pivotField>
    <pivotField axis="axisCol" showAll="0" sortType="ascending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2">
    <field x="1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pos" fld="3" baseField="0" baseItem="0"/>
    <dataField name="Sum of tot" fld="4" baseField="0" baseItem="0"/>
    <dataField name="Average of avg_grow" fld="5" subtotal="average" baseField="0" baseItem="0"/>
    <dataField name="Average of sd_grow" fld="6" subtotal="average" baseField="0" baseItem="0"/>
  </dataFields>
  <formats count="15">
    <format dxfId="14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13">
      <pivotArea dataOnly="0" labelOnly="1" fieldPosition="0">
        <references count="1">
          <reference field="1" count="1">
            <x v="0"/>
          </reference>
        </references>
      </pivotArea>
    </format>
    <format dxfId="1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0"/>
          </reference>
        </references>
      </pivotArea>
    </format>
    <format dxfId="11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10">
      <pivotArea dataOnly="0" labelOnly="1" fieldPosition="0">
        <references count="1">
          <reference field="1" count="1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1"/>
          </reference>
        </references>
      </pivotArea>
    </format>
    <format dxfId="8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7">
      <pivotArea dataOnly="0" labelOnly="1" fieldPosition="0">
        <references count="1">
          <reference field="1" count="1">
            <x v="2"/>
          </reference>
        </references>
      </pivotArea>
    </format>
    <format dxfId="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2"/>
          </reference>
        </references>
      </pivotArea>
    </format>
    <format dxfId="5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4">
      <pivotArea dataOnly="0" labelOnly="1" fieldPosition="0">
        <references count="1">
          <reference field="1" count="1">
            <x v="3"/>
          </reference>
        </references>
      </pivotArea>
    </format>
    <format dxfId="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3"/>
          </reference>
        </references>
      </pivotArea>
    </format>
    <format dxfId="2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" count="1" selected="0">
            <x v="4"/>
          </reference>
        </references>
      </pivotArea>
    </format>
    <format dxfId="1">
      <pivotArea dataOnly="0" labelOnly="1" fieldPosition="0">
        <references count="1">
          <reference field="1" count="1">
            <x v="4"/>
          </reference>
        </references>
      </pivotArea>
    </format>
    <format dxfId="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42749-FC47-40D1-95E8-7B12D39534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S15" firstHeaderRow="1" firstDataRow="3" firstDataCol="1" rowPageCount="1" colPageCount="1"/>
  <pivotFields count="5">
    <pivotField axis="axisRow" showAll="0">
      <items count="10">
        <item x="0"/>
        <item x="1"/>
        <item x="7"/>
        <item x="8"/>
        <item x="2"/>
        <item x="3"/>
        <item x="4"/>
        <item x="5"/>
        <item x="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7">
        <item x="0"/>
        <item x="1"/>
        <item x="2"/>
        <item x="11"/>
        <item x="3"/>
        <item x="12"/>
        <item x="4"/>
        <item x="8"/>
        <item x="5"/>
        <item x="9"/>
        <item x="14"/>
        <item x="6"/>
        <item x="13"/>
        <item x="10"/>
        <item x="15"/>
        <item x="7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um of pos" fld="3" baseField="0" baseItem="0"/>
    <dataField name="Sum of to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60C6E-E629-4798-9621-84CF48A00AF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82:U394" firstHeaderRow="1" firstDataRow="3" firstDataCol="1"/>
  <pivotFields count="5">
    <pivotField axis="axisRow" showAll="0">
      <items count="10">
        <item x="0"/>
        <item x="1"/>
        <item x="7"/>
        <item x="8"/>
        <item x="2"/>
        <item x="3"/>
        <item x="4"/>
        <item x="5"/>
        <item x="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pos" fld="3" baseField="0" baseItem="0"/>
    <dataField name="Sum of to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98A02-2489-495F-AA45-EC520B7D0E9A}" name="Table1" displayName="Table1" ref="J2:P11" totalsRowShown="0">
  <autoFilter ref="J2:P11" xr:uid="{FE498A02-2489-495F-AA45-EC520B7D0E9A}"/>
  <tableColumns count="7">
    <tableColumn id="1" xr3:uid="{07C9AC61-91B4-4A19-902B-F777A8331B0F}" name="Treatment" dataDxfId="60"/>
    <tableColumn id="2" xr3:uid="{52D279FD-B0AE-4E64-8E6B-ED377CC2738F}" name="1 Day" dataDxfId="59"/>
    <tableColumn id="3" xr3:uid="{C6580EA6-91E5-407A-80A2-5C897E60E734}" name="3 Day" dataDxfId="58"/>
    <tableColumn id="4" xr3:uid="{50758482-36A1-4EE3-8C07-B0C719B75362}" name="7 Day" dataDxfId="57"/>
    <tableColumn id="5" xr3:uid="{2ED39B67-D020-401D-A915-C4DED94BADA0}" name="14 Day" dataDxfId="56"/>
    <tableColumn id="6" xr3:uid="{073ADE65-4ED2-488F-AC80-90EE3D10B97C}" name="21 Day" dataDxfId="55"/>
    <tableColumn id="7" xr3:uid="{428A3D47-3435-4548-A291-07160F52D42A}" name="Totals" dataDxfId="5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D0C1D-1F1A-4E56-99E1-68523F2A3362}" name="Table2" displayName="Table2" ref="A2:F11" totalsRowShown="0">
  <autoFilter ref="A2:F11" xr:uid="{2B6D0C1D-1F1A-4E56-99E1-68523F2A3362}"/>
  <tableColumns count="6">
    <tableColumn id="1" xr3:uid="{7FA2D8FA-5E03-457F-8558-1BE29296BA94}" name="Treatment "/>
    <tableColumn id="2" xr3:uid="{F1DF40CD-5C6C-4262-B22F-36F514A26727}" name="One" dataDxfId="53"/>
    <tableColumn id="3" xr3:uid="{4977F37F-E87F-41CF-93CB-E3E78026071C}" name="Three" dataDxfId="52"/>
    <tableColumn id="4" xr3:uid="{D7CEBC77-05C3-4F2B-A772-1AADA1EA0F9D}" name="Seven" dataDxfId="51"/>
    <tableColumn id="5" xr3:uid="{B8CA664F-9326-4EAA-A7CD-FA5583E37A46}" name="Fourteen" dataDxfId="50"/>
    <tableColumn id="6" xr3:uid="{79D1B5D1-EE13-411E-ABD9-743F3B4B2081}" name="Twenty-one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D92BF-CA36-48DE-809D-007134B41636}" name="Table3" displayName="Table3" ref="S3:AP11" totalsRowShown="0" tableBorderDxfId="48">
  <autoFilter ref="S3:AP11" xr:uid="{617D92BF-CA36-48DE-809D-007134B41636}"/>
  <tableColumns count="24">
    <tableColumn id="1" xr3:uid="{5028A489-29B7-49B0-A65B-D93E5AC01A41}" name="Treatment"/>
    <tableColumn id="2" xr3:uid="{BC43197F-C7EC-4214-BF0C-DB8627CB01CF}" name="Sum_gro" dataDxfId="47"/>
    <tableColumn id="3" xr3:uid="{D3789D6E-015D-4C7A-A3F5-0CCC7A721135}" name="Tot_pos_gro"/>
    <tableColumn id="4" xr3:uid="{63D097F8-63D1-4B62-A8E2-BC855F445FFA}" name="avg_grow"/>
    <tableColumn id="5" xr3:uid="{7D79B989-F73F-42BD-882D-4E160B6FC475}" name="sd_grow" dataDxfId="46"/>
    <tableColumn id="6" xr3:uid="{F21FD9E3-5D55-4F7C-8325-6D45002B95F2}" name="Sum_gro2" dataDxfId="45"/>
    <tableColumn id="7" xr3:uid="{C76B74BE-2C3C-4041-8A36-D3524F595A15}" name="Tot_pos_gro3"/>
    <tableColumn id="8" xr3:uid="{D6F70C2E-8123-40AC-947D-268502E13772}" name="avg_grow4"/>
    <tableColumn id="9" xr3:uid="{6BFE4FF8-17E2-4B8D-AA9A-1762D866B4BF}" name="sd_grow5" dataDxfId="44"/>
    <tableColumn id="10" xr3:uid="{97EF0ADA-442C-47D6-8462-0B958557088D}" name="Sum_gro6" dataDxfId="43"/>
    <tableColumn id="11" xr3:uid="{9BA69BAE-3447-413B-93E1-4763EBDCEAD2}" name="Tot_pos_gro7"/>
    <tableColumn id="12" xr3:uid="{0DD4F182-E48E-489D-A41F-4F82681156AE}" name="avg_grow8"/>
    <tableColumn id="13" xr3:uid="{ACBA5E9C-AE92-429F-9801-959AFCBA7176}" name="sd_grow9" dataDxfId="42"/>
    <tableColumn id="14" xr3:uid="{22046A4D-E567-49AA-A4AE-C1CEDA8AA027}" name="Sum_gro10" dataDxfId="41"/>
    <tableColumn id="15" xr3:uid="{E94F5774-F567-4AF1-A77B-96C31275EAFF}" name="Tot_pos_gro11"/>
    <tableColumn id="16" xr3:uid="{B40F17F9-1549-4E14-A45B-2498D7587512}" name="avg_grow12"/>
    <tableColumn id="17" xr3:uid="{39A2D08D-A800-454B-AB48-4E8307C214A0}" name="sd_grow13" dataDxfId="40"/>
    <tableColumn id="18" xr3:uid="{EF3AEC8F-9A2F-48F7-AD90-842B2993B3B1}" name="Sum_gro14" dataDxfId="39"/>
    <tableColumn id="19" xr3:uid="{B2BFBBFA-97D1-49BD-8787-20BC993E9ADF}" name="Tot_pos_gro15"/>
    <tableColumn id="20" xr3:uid="{755AB556-B211-4805-A1CB-E7F7D3354488}" name="avg_grow16"/>
    <tableColumn id="21" xr3:uid="{E20FB5F4-604D-4917-AC12-F0F77351D8D1}" name="sd_grow17"/>
    <tableColumn id="22" xr3:uid="{FED74E4D-AB7A-4E49-9C71-58C4CEEF04FB}" name="Total Gro" dataDxfId="38">
      <calculatedColumnFormula>SUM(Table3[[#This Row],[Sum_gro]],Table3[[#This Row],[Sum_gro2]],Table3[[#This Row],[Sum_gro6]],Table3[[#This Row],[Sum_gro10]],Table3[[#This Row],[Sum_gro14]])</calculatedColumnFormula>
    </tableColumn>
    <tableColumn id="23" xr3:uid="{53D5F885-E57A-4580-9ABB-D14832A98BC4}" name="Total Pos Gro" dataDxfId="37">
      <calculatedColumnFormula>SUM(Table3[[#This Row],[Tot_pos_gro]],Table3[[#This Row],[Tot_pos_gro3]],Table3[[#This Row],[Tot_pos_gro7]],Table3[[#This Row],[Tot_pos_gro11]],Table3[[#This Row],[Tot_pos_gro15]])</calculatedColumnFormula>
    </tableColumn>
    <tableColumn id="24" xr3:uid="{972B8E8D-85EE-469D-B10F-59D869195E8B}" name="Prop Gro" dataDxfId="36">
      <calculatedColumnFormula>Table3[[#This Row],[Total Gro]]/Table3[[#This Row],[Total Pos Gro]]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9C90A3-BDE1-417D-BE42-6BA331001037}" name="Table15" displayName="Table15" ref="J30:P39" totalsRowShown="0">
  <autoFilter ref="J30:P39" xr:uid="{339C90A3-BDE1-417D-BE42-6BA331001037}"/>
  <tableColumns count="7">
    <tableColumn id="1" xr3:uid="{6841512B-1E3F-4AC8-8F4C-3DE4DAF568AE}" name="Treatment" dataDxfId="35"/>
    <tableColumn id="2" xr3:uid="{6A60915C-D6BD-40AE-A32E-24CF4E19CF9A}" name="1 Day" dataDxfId="34"/>
    <tableColumn id="3" xr3:uid="{64F0BE81-C959-4E4C-AFF8-6DDBFC74F54C}" name="3 Day" dataDxfId="33"/>
    <tableColumn id="4" xr3:uid="{37AF67D2-5A71-45B3-9F0B-8131F67284A5}" name="7 Day" dataDxfId="32"/>
    <tableColumn id="5" xr3:uid="{374CDE3C-2680-4ED5-B926-3229124F7206}" name="14 Day" dataDxfId="31"/>
    <tableColumn id="6" xr3:uid="{32C24A12-2C0D-4AB8-A359-0763D52BC755}" name="21 Day" dataDxfId="30"/>
    <tableColumn id="7" xr3:uid="{D4CAC94A-4180-4275-84FD-54977275C2FC}" name="Totals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073B0-C6F4-4E9E-A1E4-E3C06FB00E41}" name="Table156" displayName="Table156" ref="J16:P25" totalsRowShown="0">
  <autoFilter ref="J16:P25" xr:uid="{9B2073B0-C6F4-4E9E-A1E4-E3C06FB00E41}"/>
  <tableColumns count="7">
    <tableColumn id="1" xr3:uid="{882039AF-E6AA-4FE9-ACF3-A12B8EBF9B18}" name="Treatment" dataDxfId="28"/>
    <tableColumn id="2" xr3:uid="{01331F90-E764-4997-A7B5-7747828EC6F1}" name="1 Day" dataDxfId="27"/>
    <tableColumn id="3" xr3:uid="{7EDDE05E-6070-4246-A46F-C472BA3FD209}" name="3 Day" dataDxfId="26"/>
    <tableColumn id="4" xr3:uid="{2E6F3958-35CC-44EB-B0CE-CC8173428544}" name="7 Day" dataDxfId="25"/>
    <tableColumn id="5" xr3:uid="{97F89D59-FD65-4F30-A61F-9E273B8FDFBE}" name="14 Day" dataDxfId="24"/>
    <tableColumn id="6" xr3:uid="{3FFDAC77-AF1D-47E2-A3E2-8685D6E8105B}" name="21 Day" dataDxfId="23"/>
    <tableColumn id="7" xr3:uid="{C1DD16E8-BFCA-45BB-9C37-3CFBCED9E5C3}" name="Totals" dataDxfId="2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20D311-90F6-45D5-84B0-D2B6ABA687ED}" name="Table17" displayName="Table17" ref="A30:G39" totalsRowShown="0">
  <autoFilter ref="A30:G39" xr:uid="{F220D311-90F6-45D5-84B0-D2B6ABA687ED}"/>
  <tableColumns count="7">
    <tableColumn id="1" xr3:uid="{2C68FFA8-4690-4DE7-80C2-EE676C5BE1EE}" name="Treatment" dataDxfId="21"/>
    <tableColumn id="2" xr3:uid="{98E0B3C5-67ED-414A-AD5E-BB10FB5E34E5}" name="1 Day" dataDxfId="20"/>
    <tableColumn id="3" xr3:uid="{70DAA8F4-EB8B-4693-8900-068CD00CC35A}" name="3 Day" dataDxfId="19"/>
    <tableColumn id="4" xr3:uid="{B2396CB4-138F-4B0C-9B75-AC0EE32ABE7E}" name="7 Day" dataDxfId="18"/>
    <tableColumn id="5" xr3:uid="{E40B4214-F4C9-47BF-ABEA-CDD76B9907E4}" name="14 Day" dataDxfId="17"/>
    <tableColumn id="6" xr3:uid="{49392D18-1C1B-40FB-BE46-688D19FBCF4D}" name="21 Day" dataDxfId="16"/>
    <tableColumn id="7" xr3:uid="{AE808DDC-3751-46CF-AFD1-05414BE99938}" name="Totals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DA3C-5F8E-4B3A-A653-8EC83E14C6A4}">
  <dimension ref="A1:P993"/>
  <sheetViews>
    <sheetView tabSelected="1" zoomScaleNormal="100" workbookViewId="0">
      <pane ySplit="1" topLeftCell="A2" activePane="bottomLeft" state="frozen"/>
      <selection pane="bottomLeft" activeCell="L32" sqref="L32"/>
    </sheetView>
  </sheetViews>
  <sheetFormatPr defaultRowHeight="14.5" x14ac:dyDescent="0.35"/>
  <cols>
    <col min="1" max="1" width="11.1796875" bestFit="1" customWidth="1"/>
    <col min="2" max="2" width="12.90625" bestFit="1" customWidth="1"/>
    <col min="3" max="3" width="6.54296875" customWidth="1"/>
    <col min="8" max="8" width="15.1796875" customWidth="1"/>
    <col min="10" max="10" width="9.1796875" bestFit="1" customWidth="1"/>
    <col min="11" max="12" width="11.26953125" bestFit="1" customWidth="1"/>
    <col min="13" max="14" width="11.26953125" customWidth="1"/>
    <col min="15" max="15" width="10.90625" bestFit="1" customWidth="1"/>
  </cols>
  <sheetData>
    <row r="1" spans="1:16" s="114" customFormat="1" x14ac:dyDescent="0.35">
      <c r="A1" s="114" t="s">
        <v>93</v>
      </c>
      <c r="B1" s="114" t="s">
        <v>94</v>
      </c>
      <c r="C1" s="114" t="s">
        <v>98</v>
      </c>
      <c r="D1" s="114" t="s">
        <v>95</v>
      </c>
      <c r="E1" s="114" t="s">
        <v>267</v>
      </c>
      <c r="F1" s="114" t="s">
        <v>96</v>
      </c>
      <c r="G1" s="114" t="s">
        <v>105</v>
      </c>
      <c r="H1" s="114" t="s">
        <v>104</v>
      </c>
      <c r="I1" s="114" t="s">
        <v>102</v>
      </c>
      <c r="J1" s="114" t="s">
        <v>125</v>
      </c>
      <c r="K1" s="114" t="s">
        <v>106</v>
      </c>
      <c r="L1" s="114" t="s">
        <v>107</v>
      </c>
      <c r="M1" s="114" t="s">
        <v>103</v>
      </c>
      <c r="N1" s="114" t="s">
        <v>99</v>
      </c>
      <c r="O1" s="114" t="s">
        <v>123</v>
      </c>
      <c r="P1" s="114" t="s">
        <v>97</v>
      </c>
    </row>
    <row r="2" spans="1:16" x14ac:dyDescent="0.35">
      <c r="A2" t="s">
        <v>22</v>
      </c>
      <c r="B2">
        <v>1</v>
      </c>
      <c r="C2">
        <v>1</v>
      </c>
      <c r="D2">
        <v>2</v>
      </c>
      <c r="E2">
        <v>1</v>
      </c>
      <c r="F2">
        <v>0</v>
      </c>
      <c r="O2" s="11">
        <v>45414</v>
      </c>
    </row>
    <row r="3" spans="1:16" x14ac:dyDescent="0.35">
      <c r="A3" t="s">
        <v>22</v>
      </c>
      <c r="B3">
        <v>1</v>
      </c>
      <c r="C3">
        <v>2</v>
      </c>
      <c r="D3">
        <v>2</v>
      </c>
      <c r="E3">
        <v>1</v>
      </c>
      <c r="G3">
        <v>1</v>
      </c>
      <c r="O3" s="11">
        <v>45414</v>
      </c>
    </row>
    <row r="4" spans="1:16" x14ac:dyDescent="0.35">
      <c r="A4" t="s">
        <v>22</v>
      </c>
      <c r="B4">
        <v>1</v>
      </c>
      <c r="C4">
        <v>3</v>
      </c>
      <c r="D4">
        <v>2</v>
      </c>
      <c r="E4">
        <v>1</v>
      </c>
      <c r="G4">
        <v>1</v>
      </c>
      <c r="O4" s="11">
        <v>45414</v>
      </c>
    </row>
    <row r="5" spans="1:16" x14ac:dyDescent="0.35">
      <c r="A5" t="s">
        <v>22</v>
      </c>
      <c r="B5">
        <v>1</v>
      </c>
      <c r="C5">
        <v>1</v>
      </c>
      <c r="D5">
        <v>4</v>
      </c>
      <c r="E5">
        <v>2</v>
      </c>
      <c r="G5">
        <v>1</v>
      </c>
      <c r="O5" s="11">
        <v>45416</v>
      </c>
    </row>
    <row r="6" spans="1:16" x14ac:dyDescent="0.35">
      <c r="A6" t="s">
        <v>22</v>
      </c>
      <c r="B6">
        <v>1</v>
      </c>
      <c r="C6">
        <v>2</v>
      </c>
      <c r="D6">
        <v>4</v>
      </c>
      <c r="E6">
        <v>2</v>
      </c>
      <c r="G6">
        <v>1</v>
      </c>
      <c r="O6" s="11">
        <v>45416</v>
      </c>
    </row>
    <row r="7" spans="1:16" x14ac:dyDescent="0.35">
      <c r="A7" t="s">
        <v>22</v>
      </c>
      <c r="B7">
        <v>1</v>
      </c>
      <c r="C7">
        <v>3</v>
      </c>
      <c r="D7">
        <v>4</v>
      </c>
      <c r="E7">
        <v>2</v>
      </c>
      <c r="G7">
        <v>1</v>
      </c>
      <c r="O7" s="11">
        <v>45416</v>
      </c>
    </row>
    <row r="8" spans="1:16" x14ac:dyDescent="0.35">
      <c r="A8" t="s">
        <v>22</v>
      </c>
      <c r="B8">
        <v>1</v>
      </c>
      <c r="C8">
        <v>1</v>
      </c>
      <c r="D8">
        <v>6</v>
      </c>
      <c r="E8">
        <v>3</v>
      </c>
      <c r="H8">
        <v>1</v>
      </c>
      <c r="I8">
        <v>1</v>
      </c>
      <c r="J8">
        <v>1</v>
      </c>
      <c r="O8" s="11">
        <v>45418</v>
      </c>
    </row>
    <row r="9" spans="1:16" x14ac:dyDescent="0.35">
      <c r="A9" t="s">
        <v>22</v>
      </c>
      <c r="B9">
        <v>1</v>
      </c>
      <c r="C9">
        <v>2</v>
      </c>
      <c r="D9">
        <v>6</v>
      </c>
      <c r="E9">
        <v>3</v>
      </c>
      <c r="H9">
        <v>1</v>
      </c>
      <c r="I9">
        <v>1</v>
      </c>
      <c r="J9">
        <v>1</v>
      </c>
      <c r="O9" s="11">
        <v>45418</v>
      </c>
    </row>
    <row r="10" spans="1:16" x14ac:dyDescent="0.35">
      <c r="A10" t="s">
        <v>22</v>
      </c>
      <c r="B10">
        <v>1</v>
      </c>
      <c r="C10">
        <v>3</v>
      </c>
      <c r="D10">
        <v>6</v>
      </c>
      <c r="E10">
        <v>3</v>
      </c>
      <c r="H10">
        <v>1</v>
      </c>
      <c r="I10">
        <v>1</v>
      </c>
      <c r="J10">
        <v>1</v>
      </c>
      <c r="O10" s="11">
        <v>45418</v>
      </c>
    </row>
    <row r="11" spans="1:16" x14ac:dyDescent="0.35">
      <c r="A11" t="s">
        <v>22</v>
      </c>
      <c r="B11">
        <v>1</v>
      </c>
      <c r="C11">
        <v>1</v>
      </c>
      <c r="D11">
        <v>8</v>
      </c>
      <c r="E11">
        <v>4</v>
      </c>
      <c r="H11">
        <v>1</v>
      </c>
      <c r="I11">
        <v>1</v>
      </c>
      <c r="J11">
        <v>1</v>
      </c>
      <c r="O11" s="11">
        <v>45420</v>
      </c>
    </row>
    <row r="12" spans="1:16" x14ac:dyDescent="0.35">
      <c r="A12" t="s">
        <v>22</v>
      </c>
      <c r="B12">
        <v>1</v>
      </c>
      <c r="C12">
        <v>2</v>
      </c>
      <c r="D12">
        <v>8</v>
      </c>
      <c r="E12">
        <v>4</v>
      </c>
      <c r="H12">
        <v>1</v>
      </c>
      <c r="I12">
        <v>1</v>
      </c>
      <c r="J12">
        <v>1</v>
      </c>
      <c r="O12" s="11">
        <v>45420</v>
      </c>
    </row>
    <row r="13" spans="1:16" x14ac:dyDescent="0.35">
      <c r="A13" t="s">
        <v>22</v>
      </c>
      <c r="B13">
        <v>1</v>
      </c>
      <c r="C13">
        <v>3</v>
      </c>
      <c r="D13">
        <v>8</v>
      </c>
      <c r="E13">
        <v>4</v>
      </c>
      <c r="H13">
        <v>1</v>
      </c>
      <c r="I13">
        <v>1</v>
      </c>
      <c r="J13">
        <v>1</v>
      </c>
      <c r="O13" s="11">
        <v>45420</v>
      </c>
    </row>
    <row r="14" spans="1:16" x14ac:dyDescent="0.35">
      <c r="A14" t="s">
        <v>22</v>
      </c>
      <c r="B14">
        <v>1</v>
      </c>
      <c r="C14">
        <v>1</v>
      </c>
      <c r="D14">
        <v>10</v>
      </c>
      <c r="E14">
        <v>5</v>
      </c>
      <c r="H14">
        <v>1</v>
      </c>
      <c r="I14">
        <v>1</v>
      </c>
      <c r="J14">
        <v>1</v>
      </c>
      <c r="O14" s="11">
        <v>45422</v>
      </c>
    </row>
    <row r="15" spans="1:16" x14ac:dyDescent="0.35">
      <c r="A15" t="s">
        <v>22</v>
      </c>
      <c r="B15">
        <v>1</v>
      </c>
      <c r="C15">
        <v>2</v>
      </c>
      <c r="D15">
        <v>10</v>
      </c>
      <c r="E15">
        <v>5</v>
      </c>
      <c r="H15">
        <v>1</v>
      </c>
      <c r="I15">
        <v>1</v>
      </c>
      <c r="J15">
        <v>1</v>
      </c>
      <c r="O15" s="11">
        <v>45422</v>
      </c>
    </row>
    <row r="16" spans="1:16" x14ac:dyDescent="0.35">
      <c r="A16" t="s">
        <v>22</v>
      </c>
      <c r="B16">
        <v>1</v>
      </c>
      <c r="C16">
        <v>3</v>
      </c>
      <c r="D16">
        <v>10</v>
      </c>
      <c r="E16">
        <v>5</v>
      </c>
      <c r="H16">
        <v>1</v>
      </c>
      <c r="I16">
        <v>1</v>
      </c>
      <c r="J16">
        <v>1</v>
      </c>
      <c r="O16" s="11">
        <v>45422</v>
      </c>
    </row>
    <row r="17" spans="1:16" x14ac:dyDescent="0.35">
      <c r="A17" t="s">
        <v>22</v>
      </c>
      <c r="B17">
        <v>1</v>
      </c>
      <c r="C17">
        <v>1</v>
      </c>
      <c r="D17">
        <v>14</v>
      </c>
      <c r="E17">
        <v>6</v>
      </c>
      <c r="H17">
        <v>1</v>
      </c>
      <c r="I17">
        <v>1</v>
      </c>
      <c r="J17">
        <v>1</v>
      </c>
      <c r="O17" s="11">
        <v>45425</v>
      </c>
    </row>
    <row r="18" spans="1:16" x14ac:dyDescent="0.35">
      <c r="A18" t="s">
        <v>22</v>
      </c>
      <c r="B18">
        <v>1</v>
      </c>
      <c r="C18">
        <v>2</v>
      </c>
      <c r="D18">
        <v>14</v>
      </c>
      <c r="E18">
        <v>6</v>
      </c>
      <c r="H18">
        <v>1</v>
      </c>
      <c r="I18">
        <v>1</v>
      </c>
      <c r="J18">
        <v>1</v>
      </c>
      <c r="O18" s="11">
        <v>45425</v>
      </c>
      <c r="P18" t="s">
        <v>108</v>
      </c>
    </row>
    <row r="19" spans="1:16" x14ac:dyDescent="0.35">
      <c r="A19" t="s">
        <v>22</v>
      </c>
      <c r="B19">
        <v>1</v>
      </c>
      <c r="C19">
        <v>3</v>
      </c>
      <c r="D19">
        <v>14</v>
      </c>
      <c r="E19">
        <v>6</v>
      </c>
      <c r="H19">
        <v>1</v>
      </c>
      <c r="I19">
        <v>1</v>
      </c>
      <c r="J19">
        <v>1</v>
      </c>
      <c r="O19" s="11">
        <v>45425</v>
      </c>
    </row>
    <row r="20" spans="1:16" x14ac:dyDescent="0.35">
      <c r="A20" t="s">
        <v>22</v>
      </c>
      <c r="B20">
        <v>1</v>
      </c>
      <c r="C20">
        <v>1</v>
      </c>
      <c r="D20">
        <v>22</v>
      </c>
      <c r="E20">
        <v>7</v>
      </c>
      <c r="H20">
        <v>1</v>
      </c>
      <c r="I20">
        <v>1</v>
      </c>
      <c r="J20">
        <v>1</v>
      </c>
      <c r="K20">
        <v>1</v>
      </c>
      <c r="O20" s="11">
        <v>45433</v>
      </c>
    </row>
    <row r="21" spans="1:16" x14ac:dyDescent="0.35">
      <c r="A21" t="s">
        <v>22</v>
      </c>
      <c r="B21">
        <v>1</v>
      </c>
      <c r="C21">
        <v>3</v>
      </c>
      <c r="D21">
        <v>22</v>
      </c>
      <c r="E21">
        <v>7</v>
      </c>
      <c r="H21">
        <v>1</v>
      </c>
      <c r="I21">
        <v>1</v>
      </c>
      <c r="J21">
        <v>1</v>
      </c>
      <c r="K21">
        <v>1</v>
      </c>
      <c r="O21" s="11">
        <v>45433</v>
      </c>
    </row>
    <row r="22" spans="1:16" x14ac:dyDescent="0.35">
      <c r="A22" t="s">
        <v>22</v>
      </c>
      <c r="B22">
        <v>1</v>
      </c>
      <c r="C22">
        <v>1</v>
      </c>
      <c r="D22">
        <v>29</v>
      </c>
      <c r="E22">
        <v>8</v>
      </c>
      <c r="H22">
        <v>1</v>
      </c>
      <c r="J22">
        <v>1</v>
      </c>
      <c r="M22">
        <v>1</v>
      </c>
      <c r="O22" s="11">
        <v>45440</v>
      </c>
    </row>
    <row r="23" spans="1:16" x14ac:dyDescent="0.35">
      <c r="A23" t="s">
        <v>22</v>
      </c>
      <c r="B23">
        <v>1</v>
      </c>
      <c r="C23">
        <v>3</v>
      </c>
      <c r="D23">
        <v>29</v>
      </c>
      <c r="E23">
        <v>8</v>
      </c>
      <c r="H23">
        <v>1</v>
      </c>
      <c r="J23">
        <v>1</v>
      </c>
      <c r="M23">
        <v>1</v>
      </c>
      <c r="O23" s="11">
        <v>45440</v>
      </c>
    </row>
    <row r="24" spans="1:16" x14ac:dyDescent="0.35">
      <c r="A24" t="s">
        <v>22</v>
      </c>
      <c r="B24">
        <v>3</v>
      </c>
      <c r="C24">
        <v>1</v>
      </c>
      <c r="D24">
        <v>2</v>
      </c>
      <c r="E24">
        <v>1</v>
      </c>
      <c r="H24">
        <v>1</v>
      </c>
      <c r="I24">
        <v>1</v>
      </c>
      <c r="J24">
        <v>1</v>
      </c>
      <c r="O24" s="11">
        <v>45414</v>
      </c>
    </row>
    <row r="25" spans="1:16" x14ac:dyDescent="0.35">
      <c r="A25" t="s">
        <v>22</v>
      </c>
      <c r="B25">
        <v>3</v>
      </c>
      <c r="C25">
        <v>2</v>
      </c>
      <c r="D25">
        <v>2</v>
      </c>
      <c r="E25">
        <v>1</v>
      </c>
      <c r="H25">
        <v>1</v>
      </c>
      <c r="I25">
        <v>1</v>
      </c>
      <c r="J25">
        <v>1</v>
      </c>
      <c r="O25" s="11">
        <v>45414</v>
      </c>
    </row>
    <row r="26" spans="1:16" x14ac:dyDescent="0.35">
      <c r="A26" t="s">
        <v>22</v>
      </c>
      <c r="B26">
        <v>3</v>
      </c>
      <c r="C26">
        <v>3</v>
      </c>
      <c r="D26">
        <v>2</v>
      </c>
      <c r="E26">
        <v>1</v>
      </c>
      <c r="H26">
        <v>1</v>
      </c>
      <c r="I26">
        <v>1</v>
      </c>
      <c r="J26">
        <v>1</v>
      </c>
      <c r="O26" s="11">
        <v>45414</v>
      </c>
    </row>
    <row r="27" spans="1:16" x14ac:dyDescent="0.35">
      <c r="A27" t="s">
        <v>22</v>
      </c>
      <c r="B27">
        <v>3</v>
      </c>
      <c r="C27">
        <v>1</v>
      </c>
      <c r="D27">
        <v>4</v>
      </c>
      <c r="E27">
        <v>2</v>
      </c>
      <c r="H27">
        <v>1</v>
      </c>
      <c r="I27">
        <v>1</v>
      </c>
      <c r="J27">
        <v>1</v>
      </c>
      <c r="O27" s="11">
        <v>45418</v>
      </c>
    </row>
    <row r="28" spans="1:16" x14ac:dyDescent="0.35">
      <c r="A28" t="s">
        <v>22</v>
      </c>
      <c r="B28">
        <v>3</v>
      </c>
      <c r="C28">
        <v>2</v>
      </c>
      <c r="D28">
        <v>4</v>
      </c>
      <c r="E28">
        <v>2</v>
      </c>
      <c r="H28">
        <v>1</v>
      </c>
      <c r="I28">
        <v>1</v>
      </c>
      <c r="J28">
        <v>1</v>
      </c>
      <c r="O28" s="11">
        <v>45418</v>
      </c>
    </row>
    <row r="29" spans="1:16" x14ac:dyDescent="0.35">
      <c r="A29" t="s">
        <v>22</v>
      </c>
      <c r="B29">
        <v>3</v>
      </c>
      <c r="C29">
        <v>3</v>
      </c>
      <c r="D29">
        <v>4</v>
      </c>
      <c r="E29">
        <v>2</v>
      </c>
      <c r="H29">
        <v>1</v>
      </c>
      <c r="I29">
        <v>1</v>
      </c>
      <c r="J29">
        <v>1</v>
      </c>
      <c r="O29" s="11">
        <v>45418</v>
      </c>
    </row>
    <row r="30" spans="1:16" x14ac:dyDescent="0.35">
      <c r="A30" t="s">
        <v>22</v>
      </c>
      <c r="B30">
        <v>3</v>
      </c>
      <c r="C30">
        <v>1</v>
      </c>
      <c r="D30">
        <v>6</v>
      </c>
      <c r="E30">
        <v>3</v>
      </c>
      <c r="H30">
        <v>1</v>
      </c>
      <c r="I30">
        <v>1</v>
      </c>
      <c r="J30">
        <v>1</v>
      </c>
      <c r="O30" s="11">
        <v>45420</v>
      </c>
    </row>
    <row r="31" spans="1:16" x14ac:dyDescent="0.35">
      <c r="A31" t="s">
        <v>22</v>
      </c>
      <c r="B31">
        <v>3</v>
      </c>
      <c r="C31">
        <v>2</v>
      </c>
      <c r="D31">
        <v>6</v>
      </c>
      <c r="E31">
        <v>3</v>
      </c>
      <c r="H31">
        <v>1</v>
      </c>
      <c r="I31">
        <v>1</v>
      </c>
      <c r="J31">
        <v>1</v>
      </c>
      <c r="O31" s="11">
        <v>45420</v>
      </c>
    </row>
    <row r="32" spans="1:16" x14ac:dyDescent="0.35">
      <c r="A32" t="s">
        <v>22</v>
      </c>
      <c r="B32">
        <v>3</v>
      </c>
      <c r="C32">
        <v>3</v>
      </c>
      <c r="D32">
        <v>6</v>
      </c>
      <c r="E32">
        <v>3</v>
      </c>
      <c r="H32">
        <v>1</v>
      </c>
      <c r="I32">
        <v>1</v>
      </c>
      <c r="J32">
        <v>1</v>
      </c>
      <c r="O32" s="11">
        <v>45420</v>
      </c>
    </row>
    <row r="33" spans="1:16" x14ac:dyDescent="0.35">
      <c r="A33" t="s">
        <v>22</v>
      </c>
      <c r="B33">
        <v>3</v>
      </c>
      <c r="C33">
        <v>1</v>
      </c>
      <c r="D33">
        <v>8</v>
      </c>
      <c r="E33">
        <v>4</v>
      </c>
      <c r="H33">
        <v>1</v>
      </c>
      <c r="I33">
        <v>1</v>
      </c>
      <c r="J33">
        <v>1</v>
      </c>
      <c r="O33" s="11">
        <v>45422</v>
      </c>
    </row>
    <row r="34" spans="1:16" x14ac:dyDescent="0.35">
      <c r="A34" t="s">
        <v>22</v>
      </c>
      <c r="B34">
        <v>3</v>
      </c>
      <c r="C34">
        <v>2</v>
      </c>
      <c r="D34">
        <v>8</v>
      </c>
      <c r="E34">
        <v>4</v>
      </c>
      <c r="H34">
        <v>1</v>
      </c>
      <c r="I34">
        <v>1</v>
      </c>
      <c r="J34">
        <v>1</v>
      </c>
      <c r="O34" s="11">
        <v>45422</v>
      </c>
    </row>
    <row r="35" spans="1:16" x14ac:dyDescent="0.35">
      <c r="A35" t="s">
        <v>22</v>
      </c>
      <c r="B35">
        <v>3</v>
      </c>
      <c r="C35">
        <v>3</v>
      </c>
      <c r="D35">
        <v>8</v>
      </c>
      <c r="E35">
        <v>4</v>
      </c>
      <c r="H35">
        <v>1</v>
      </c>
      <c r="I35">
        <v>1</v>
      </c>
      <c r="J35">
        <v>1</v>
      </c>
      <c r="O35" s="11">
        <v>45422</v>
      </c>
    </row>
    <row r="36" spans="1:16" x14ac:dyDescent="0.35">
      <c r="A36" t="s">
        <v>22</v>
      </c>
      <c r="B36">
        <v>3</v>
      </c>
      <c r="C36">
        <v>1</v>
      </c>
      <c r="D36">
        <v>11</v>
      </c>
      <c r="E36">
        <v>5</v>
      </c>
      <c r="H36">
        <v>1</v>
      </c>
      <c r="I36">
        <v>1</v>
      </c>
      <c r="J36">
        <v>1</v>
      </c>
      <c r="O36" s="11">
        <v>45425</v>
      </c>
    </row>
    <row r="37" spans="1:16" x14ac:dyDescent="0.35">
      <c r="A37" t="s">
        <v>22</v>
      </c>
      <c r="B37">
        <v>3</v>
      </c>
      <c r="C37">
        <v>2</v>
      </c>
      <c r="D37">
        <v>11</v>
      </c>
      <c r="E37">
        <v>5</v>
      </c>
      <c r="H37">
        <v>1</v>
      </c>
      <c r="I37">
        <v>1</v>
      </c>
      <c r="J37">
        <v>1</v>
      </c>
      <c r="O37" s="11">
        <v>45425</v>
      </c>
    </row>
    <row r="38" spans="1:16" x14ac:dyDescent="0.35">
      <c r="A38" t="s">
        <v>22</v>
      </c>
      <c r="B38">
        <v>3</v>
      </c>
      <c r="C38">
        <v>3</v>
      </c>
      <c r="D38">
        <v>11</v>
      </c>
      <c r="E38">
        <v>5</v>
      </c>
      <c r="H38">
        <v>1</v>
      </c>
      <c r="I38">
        <v>1</v>
      </c>
      <c r="J38">
        <v>1</v>
      </c>
      <c r="O38" s="11">
        <v>45425</v>
      </c>
    </row>
    <row r="39" spans="1:16" x14ac:dyDescent="0.35">
      <c r="A39" t="s">
        <v>22</v>
      </c>
      <c r="B39">
        <v>3</v>
      </c>
      <c r="C39">
        <v>1</v>
      </c>
      <c r="D39">
        <v>14</v>
      </c>
      <c r="E39">
        <v>6</v>
      </c>
      <c r="H39">
        <v>1</v>
      </c>
      <c r="I39">
        <v>1</v>
      </c>
      <c r="J39">
        <v>1</v>
      </c>
      <c r="O39" s="11">
        <v>45428</v>
      </c>
      <c r="P39" t="s">
        <v>108</v>
      </c>
    </row>
    <row r="40" spans="1:16" x14ac:dyDescent="0.35">
      <c r="A40" t="s">
        <v>22</v>
      </c>
      <c r="B40">
        <v>3</v>
      </c>
      <c r="C40">
        <v>2</v>
      </c>
      <c r="D40">
        <v>14</v>
      </c>
      <c r="E40">
        <v>6</v>
      </c>
      <c r="H40">
        <v>1</v>
      </c>
      <c r="I40">
        <v>1</v>
      </c>
      <c r="J40">
        <v>1</v>
      </c>
      <c r="O40" s="11">
        <v>45428</v>
      </c>
    </row>
    <row r="41" spans="1:16" x14ac:dyDescent="0.35">
      <c r="A41" t="s">
        <v>22</v>
      </c>
      <c r="B41">
        <v>3</v>
      </c>
      <c r="C41">
        <v>3</v>
      </c>
      <c r="D41">
        <v>14</v>
      </c>
      <c r="E41">
        <v>6</v>
      </c>
      <c r="H41">
        <v>1</v>
      </c>
      <c r="I41">
        <v>1</v>
      </c>
      <c r="J41">
        <v>1</v>
      </c>
      <c r="O41" s="11">
        <v>45428</v>
      </c>
    </row>
    <row r="42" spans="1:16" x14ac:dyDescent="0.35">
      <c r="A42" t="s">
        <v>22</v>
      </c>
      <c r="B42">
        <v>3</v>
      </c>
      <c r="C42">
        <v>2</v>
      </c>
      <c r="D42">
        <v>20</v>
      </c>
      <c r="E42">
        <v>7</v>
      </c>
      <c r="H42">
        <v>1</v>
      </c>
      <c r="I42">
        <v>1</v>
      </c>
      <c r="J42">
        <v>1</v>
      </c>
      <c r="K42">
        <v>1</v>
      </c>
      <c r="O42" s="11">
        <v>45433</v>
      </c>
    </row>
    <row r="43" spans="1:16" x14ac:dyDescent="0.35">
      <c r="A43" t="s">
        <v>22</v>
      </c>
      <c r="B43">
        <v>3</v>
      </c>
      <c r="C43">
        <v>3</v>
      </c>
      <c r="D43">
        <v>20</v>
      </c>
      <c r="E43">
        <v>7</v>
      </c>
      <c r="H43">
        <v>1</v>
      </c>
      <c r="I43">
        <v>1</v>
      </c>
      <c r="J43">
        <v>1</v>
      </c>
      <c r="K43">
        <v>1</v>
      </c>
      <c r="O43" s="11">
        <v>45433</v>
      </c>
    </row>
    <row r="44" spans="1:16" x14ac:dyDescent="0.35">
      <c r="A44" t="s">
        <v>22</v>
      </c>
      <c r="B44">
        <v>3</v>
      </c>
      <c r="C44">
        <v>2</v>
      </c>
      <c r="D44">
        <v>27</v>
      </c>
      <c r="E44">
        <v>8</v>
      </c>
      <c r="H44">
        <v>1</v>
      </c>
      <c r="J44">
        <v>1</v>
      </c>
      <c r="M44">
        <v>1</v>
      </c>
      <c r="O44" s="11">
        <v>45440</v>
      </c>
    </row>
    <row r="45" spans="1:16" x14ac:dyDescent="0.35">
      <c r="A45" t="s">
        <v>22</v>
      </c>
      <c r="B45">
        <v>3</v>
      </c>
      <c r="C45">
        <v>3</v>
      </c>
      <c r="D45">
        <v>27</v>
      </c>
      <c r="E45">
        <v>8</v>
      </c>
      <c r="H45">
        <v>1</v>
      </c>
      <c r="J45">
        <v>1</v>
      </c>
      <c r="M45">
        <v>1</v>
      </c>
      <c r="O45" s="11">
        <v>45440</v>
      </c>
    </row>
    <row r="46" spans="1:16" x14ac:dyDescent="0.35">
      <c r="A46" t="s">
        <v>22</v>
      </c>
      <c r="B46">
        <v>7</v>
      </c>
      <c r="C46">
        <v>1</v>
      </c>
      <c r="D46">
        <v>2</v>
      </c>
      <c r="E46">
        <v>1</v>
      </c>
      <c r="H46">
        <v>1</v>
      </c>
      <c r="I46">
        <v>1</v>
      </c>
      <c r="J46">
        <v>1</v>
      </c>
      <c r="O46" s="11">
        <v>45420</v>
      </c>
    </row>
    <row r="47" spans="1:16" x14ac:dyDescent="0.35">
      <c r="A47" t="s">
        <v>22</v>
      </c>
      <c r="B47">
        <v>7</v>
      </c>
      <c r="C47">
        <v>2</v>
      </c>
      <c r="D47">
        <v>2</v>
      </c>
      <c r="E47">
        <v>1</v>
      </c>
      <c r="H47">
        <v>1</v>
      </c>
      <c r="I47">
        <v>1</v>
      </c>
      <c r="J47">
        <v>1</v>
      </c>
      <c r="O47" s="11">
        <v>45420</v>
      </c>
    </row>
    <row r="48" spans="1:16" x14ac:dyDescent="0.35">
      <c r="A48" t="s">
        <v>22</v>
      </c>
      <c r="B48">
        <v>7</v>
      </c>
      <c r="C48">
        <v>3</v>
      </c>
      <c r="D48">
        <v>2</v>
      </c>
      <c r="E48">
        <v>1</v>
      </c>
      <c r="H48">
        <v>1</v>
      </c>
      <c r="I48">
        <v>1</v>
      </c>
      <c r="J48">
        <v>1</v>
      </c>
      <c r="O48" s="11">
        <v>45420</v>
      </c>
    </row>
    <row r="49" spans="1:16" x14ac:dyDescent="0.35">
      <c r="A49" t="s">
        <v>22</v>
      </c>
      <c r="B49">
        <v>7</v>
      </c>
      <c r="C49">
        <v>1</v>
      </c>
      <c r="D49">
        <v>4</v>
      </c>
      <c r="E49">
        <v>2</v>
      </c>
      <c r="H49">
        <v>1</v>
      </c>
      <c r="I49">
        <v>1</v>
      </c>
      <c r="J49">
        <v>1</v>
      </c>
      <c r="O49" s="11">
        <v>45422</v>
      </c>
    </row>
    <row r="50" spans="1:16" x14ac:dyDescent="0.35">
      <c r="A50" t="s">
        <v>22</v>
      </c>
      <c r="B50">
        <v>7</v>
      </c>
      <c r="C50">
        <v>2</v>
      </c>
      <c r="D50">
        <v>4</v>
      </c>
      <c r="E50">
        <v>2</v>
      </c>
      <c r="H50">
        <v>1</v>
      </c>
      <c r="I50">
        <v>1</v>
      </c>
      <c r="J50">
        <v>1</v>
      </c>
      <c r="O50" s="11">
        <v>45422</v>
      </c>
    </row>
    <row r="51" spans="1:16" x14ac:dyDescent="0.35">
      <c r="A51" t="s">
        <v>22</v>
      </c>
      <c r="B51">
        <v>7</v>
      </c>
      <c r="C51">
        <v>3</v>
      </c>
      <c r="D51">
        <v>4</v>
      </c>
      <c r="E51">
        <v>2</v>
      </c>
      <c r="H51">
        <v>1</v>
      </c>
      <c r="I51">
        <v>1</v>
      </c>
      <c r="J51">
        <v>1</v>
      </c>
      <c r="O51" s="11">
        <v>45422</v>
      </c>
    </row>
    <row r="52" spans="1:16" x14ac:dyDescent="0.35">
      <c r="A52" t="s">
        <v>22</v>
      </c>
      <c r="B52">
        <v>7</v>
      </c>
      <c r="C52">
        <v>1</v>
      </c>
      <c r="D52">
        <v>7</v>
      </c>
      <c r="E52">
        <v>3</v>
      </c>
      <c r="H52">
        <v>1</v>
      </c>
      <c r="I52">
        <v>1</v>
      </c>
      <c r="J52">
        <v>1</v>
      </c>
      <c r="O52" s="11">
        <v>45425</v>
      </c>
    </row>
    <row r="53" spans="1:16" x14ac:dyDescent="0.35">
      <c r="A53" t="s">
        <v>22</v>
      </c>
      <c r="B53">
        <v>7</v>
      </c>
      <c r="C53">
        <v>2</v>
      </c>
      <c r="D53">
        <v>7</v>
      </c>
      <c r="E53">
        <v>3</v>
      </c>
      <c r="H53">
        <v>1</v>
      </c>
      <c r="I53">
        <v>1</v>
      </c>
      <c r="J53">
        <v>1</v>
      </c>
      <c r="O53" s="11">
        <v>45425</v>
      </c>
    </row>
    <row r="54" spans="1:16" x14ac:dyDescent="0.35">
      <c r="A54" t="s">
        <v>22</v>
      </c>
      <c r="B54">
        <v>7</v>
      </c>
      <c r="C54">
        <v>3</v>
      </c>
      <c r="D54">
        <v>7</v>
      </c>
      <c r="E54">
        <v>3</v>
      </c>
      <c r="H54">
        <v>1</v>
      </c>
      <c r="I54">
        <v>1</v>
      </c>
      <c r="J54">
        <v>1</v>
      </c>
      <c r="O54" s="11">
        <v>45425</v>
      </c>
    </row>
    <row r="55" spans="1:16" x14ac:dyDescent="0.35">
      <c r="A55" t="s">
        <v>22</v>
      </c>
      <c r="B55">
        <v>7</v>
      </c>
      <c r="C55">
        <v>1</v>
      </c>
      <c r="D55">
        <v>9</v>
      </c>
      <c r="E55">
        <v>4</v>
      </c>
      <c r="H55">
        <v>1</v>
      </c>
      <c r="I55">
        <v>1</v>
      </c>
      <c r="J55">
        <v>1</v>
      </c>
      <c r="O55" s="11">
        <v>45427</v>
      </c>
    </row>
    <row r="56" spans="1:16" x14ac:dyDescent="0.35">
      <c r="A56" t="s">
        <v>22</v>
      </c>
      <c r="B56">
        <v>7</v>
      </c>
      <c r="C56">
        <v>2</v>
      </c>
      <c r="D56">
        <v>9</v>
      </c>
      <c r="E56">
        <v>4</v>
      </c>
      <c r="H56">
        <v>1</v>
      </c>
      <c r="I56">
        <v>1</v>
      </c>
      <c r="J56">
        <v>1</v>
      </c>
      <c r="O56" s="11">
        <v>45427</v>
      </c>
    </row>
    <row r="57" spans="1:16" x14ac:dyDescent="0.35">
      <c r="A57" t="s">
        <v>22</v>
      </c>
      <c r="B57">
        <v>7</v>
      </c>
      <c r="C57">
        <v>3</v>
      </c>
      <c r="D57">
        <v>9</v>
      </c>
      <c r="E57">
        <v>4</v>
      </c>
      <c r="H57">
        <v>1</v>
      </c>
      <c r="I57">
        <v>1</v>
      </c>
      <c r="J57">
        <v>1</v>
      </c>
      <c r="O57" s="11">
        <v>45427</v>
      </c>
    </row>
    <row r="58" spans="1:16" x14ac:dyDescent="0.35">
      <c r="A58" t="s">
        <v>22</v>
      </c>
      <c r="B58">
        <v>7</v>
      </c>
      <c r="C58">
        <v>1</v>
      </c>
      <c r="D58">
        <v>11</v>
      </c>
      <c r="E58">
        <v>5</v>
      </c>
      <c r="H58">
        <v>1</v>
      </c>
      <c r="I58">
        <v>1</v>
      </c>
      <c r="J58">
        <v>1</v>
      </c>
      <c r="O58" s="11">
        <v>45429</v>
      </c>
    </row>
    <row r="59" spans="1:16" x14ac:dyDescent="0.35">
      <c r="A59" t="s">
        <v>22</v>
      </c>
      <c r="B59">
        <v>7</v>
      </c>
      <c r="C59">
        <v>2</v>
      </c>
      <c r="D59">
        <v>11</v>
      </c>
      <c r="E59">
        <v>5</v>
      </c>
      <c r="H59">
        <v>1</v>
      </c>
      <c r="I59">
        <v>1</v>
      </c>
      <c r="J59">
        <v>1</v>
      </c>
      <c r="O59" s="11">
        <v>45429</v>
      </c>
    </row>
    <row r="60" spans="1:16" x14ac:dyDescent="0.35">
      <c r="A60" t="s">
        <v>22</v>
      </c>
      <c r="B60">
        <v>7</v>
      </c>
      <c r="C60">
        <v>3</v>
      </c>
      <c r="D60">
        <v>11</v>
      </c>
      <c r="E60">
        <v>5</v>
      </c>
      <c r="H60">
        <v>1</v>
      </c>
      <c r="I60">
        <v>1</v>
      </c>
      <c r="J60">
        <v>1</v>
      </c>
      <c r="O60" s="11">
        <v>45429</v>
      </c>
    </row>
    <row r="61" spans="1:16" x14ac:dyDescent="0.35">
      <c r="A61" t="s">
        <v>22</v>
      </c>
      <c r="B61">
        <v>7</v>
      </c>
      <c r="C61">
        <v>1</v>
      </c>
      <c r="D61">
        <v>14</v>
      </c>
      <c r="E61">
        <v>6</v>
      </c>
      <c r="H61">
        <v>1</v>
      </c>
      <c r="I61">
        <v>1</v>
      </c>
      <c r="J61">
        <v>1</v>
      </c>
      <c r="O61" s="11">
        <v>45432</v>
      </c>
    </row>
    <row r="62" spans="1:16" x14ac:dyDescent="0.35">
      <c r="A62" t="s">
        <v>22</v>
      </c>
      <c r="B62">
        <v>7</v>
      </c>
      <c r="C62">
        <v>2</v>
      </c>
      <c r="D62">
        <v>14</v>
      </c>
      <c r="E62">
        <v>6</v>
      </c>
      <c r="H62">
        <v>1</v>
      </c>
      <c r="I62">
        <v>1</v>
      </c>
      <c r="J62">
        <v>1</v>
      </c>
      <c r="O62" s="11">
        <v>45432</v>
      </c>
    </row>
    <row r="63" spans="1:16" x14ac:dyDescent="0.35">
      <c r="A63" t="s">
        <v>22</v>
      </c>
      <c r="B63">
        <v>7</v>
      </c>
      <c r="C63">
        <v>3</v>
      </c>
      <c r="D63">
        <v>14</v>
      </c>
      <c r="E63">
        <v>6</v>
      </c>
      <c r="H63">
        <v>1</v>
      </c>
      <c r="I63">
        <v>1</v>
      </c>
      <c r="J63">
        <v>1</v>
      </c>
      <c r="O63" s="11">
        <v>45432</v>
      </c>
      <c r="P63" t="s">
        <v>108</v>
      </c>
    </row>
    <row r="64" spans="1:16" x14ac:dyDescent="0.35">
      <c r="A64" t="s">
        <v>22</v>
      </c>
      <c r="B64">
        <v>7</v>
      </c>
      <c r="C64">
        <v>1</v>
      </c>
      <c r="D64">
        <v>23</v>
      </c>
      <c r="E64">
        <v>7</v>
      </c>
      <c r="H64">
        <v>1</v>
      </c>
      <c r="J64">
        <v>1</v>
      </c>
      <c r="M64">
        <v>1</v>
      </c>
      <c r="O64" s="11">
        <v>45440</v>
      </c>
    </row>
    <row r="65" spans="1:16" x14ac:dyDescent="0.35">
      <c r="A65" t="s">
        <v>22</v>
      </c>
      <c r="B65">
        <v>7</v>
      </c>
      <c r="C65">
        <v>2</v>
      </c>
      <c r="D65">
        <v>23</v>
      </c>
      <c r="E65">
        <v>7</v>
      </c>
      <c r="H65">
        <v>1</v>
      </c>
      <c r="J65">
        <v>1</v>
      </c>
      <c r="M65">
        <v>1</v>
      </c>
      <c r="O65" s="11">
        <v>45440</v>
      </c>
    </row>
    <row r="66" spans="1:16" x14ac:dyDescent="0.35">
      <c r="A66" t="s">
        <v>22</v>
      </c>
      <c r="B66">
        <v>7</v>
      </c>
      <c r="C66">
        <v>1</v>
      </c>
      <c r="D66">
        <v>29</v>
      </c>
      <c r="E66">
        <v>8</v>
      </c>
      <c r="H66">
        <v>1</v>
      </c>
      <c r="J66">
        <v>1</v>
      </c>
      <c r="M66">
        <v>1</v>
      </c>
      <c r="O66" s="11">
        <v>45446</v>
      </c>
    </row>
    <row r="67" spans="1:16" x14ac:dyDescent="0.35">
      <c r="A67" t="s">
        <v>22</v>
      </c>
      <c r="B67">
        <v>7</v>
      </c>
      <c r="C67">
        <v>2</v>
      </c>
      <c r="D67">
        <v>29</v>
      </c>
      <c r="E67">
        <v>8</v>
      </c>
      <c r="H67">
        <v>1</v>
      </c>
      <c r="J67">
        <v>1</v>
      </c>
      <c r="M67">
        <v>1</v>
      </c>
      <c r="O67" s="11">
        <v>45446</v>
      </c>
    </row>
    <row r="68" spans="1:16" x14ac:dyDescent="0.35">
      <c r="A68" t="s">
        <v>22</v>
      </c>
      <c r="B68">
        <v>14</v>
      </c>
      <c r="C68">
        <v>1</v>
      </c>
      <c r="D68">
        <v>2</v>
      </c>
      <c r="E68">
        <v>1</v>
      </c>
      <c r="F68">
        <v>0</v>
      </c>
      <c r="O68" s="11">
        <v>45427</v>
      </c>
      <c r="P68" t="s">
        <v>124</v>
      </c>
    </row>
    <row r="69" spans="1:16" x14ac:dyDescent="0.35">
      <c r="A69" t="s">
        <v>22</v>
      </c>
      <c r="B69">
        <v>14</v>
      </c>
      <c r="C69">
        <v>2</v>
      </c>
      <c r="D69">
        <v>2</v>
      </c>
      <c r="E69">
        <v>1</v>
      </c>
      <c r="F69">
        <v>0</v>
      </c>
      <c r="O69" s="11">
        <v>45427</v>
      </c>
      <c r="P69" t="s">
        <v>124</v>
      </c>
    </row>
    <row r="70" spans="1:16" x14ac:dyDescent="0.35">
      <c r="A70" t="s">
        <v>22</v>
      </c>
      <c r="B70">
        <v>14</v>
      </c>
      <c r="C70">
        <v>3</v>
      </c>
      <c r="D70">
        <v>2</v>
      </c>
      <c r="E70">
        <v>1</v>
      </c>
      <c r="F70">
        <v>0</v>
      </c>
      <c r="O70" s="11">
        <v>45427</v>
      </c>
      <c r="P70" t="s">
        <v>124</v>
      </c>
    </row>
    <row r="71" spans="1:16" x14ac:dyDescent="0.35">
      <c r="A71" t="s">
        <v>22</v>
      </c>
      <c r="B71">
        <v>14</v>
      </c>
      <c r="C71">
        <v>1</v>
      </c>
      <c r="D71">
        <v>4</v>
      </c>
      <c r="E71">
        <v>2</v>
      </c>
      <c r="F71">
        <v>0</v>
      </c>
      <c r="O71" s="11">
        <v>45429</v>
      </c>
      <c r="P71" t="s">
        <v>124</v>
      </c>
    </row>
    <row r="72" spans="1:16" x14ac:dyDescent="0.35">
      <c r="A72" t="s">
        <v>22</v>
      </c>
      <c r="B72">
        <v>14</v>
      </c>
      <c r="C72">
        <v>2</v>
      </c>
      <c r="D72">
        <v>4</v>
      </c>
      <c r="E72">
        <v>2</v>
      </c>
      <c r="F72">
        <v>0</v>
      </c>
      <c r="O72" s="11">
        <v>45429</v>
      </c>
      <c r="P72" t="s">
        <v>124</v>
      </c>
    </row>
    <row r="73" spans="1:16" x14ac:dyDescent="0.35">
      <c r="A73" t="s">
        <v>22</v>
      </c>
      <c r="B73">
        <v>14</v>
      </c>
      <c r="C73">
        <v>3</v>
      </c>
      <c r="D73">
        <v>4</v>
      </c>
      <c r="E73">
        <v>2</v>
      </c>
      <c r="F73">
        <v>0</v>
      </c>
      <c r="O73" s="11">
        <v>45429</v>
      </c>
      <c r="P73" t="s">
        <v>124</v>
      </c>
    </row>
    <row r="74" spans="1:16" x14ac:dyDescent="0.35">
      <c r="A74" t="s">
        <v>22</v>
      </c>
      <c r="B74">
        <v>14</v>
      </c>
      <c r="C74">
        <v>1</v>
      </c>
      <c r="D74">
        <v>7</v>
      </c>
      <c r="E74">
        <v>3</v>
      </c>
      <c r="F74">
        <v>0</v>
      </c>
      <c r="O74" s="11">
        <v>45432</v>
      </c>
      <c r="P74" t="s">
        <v>124</v>
      </c>
    </row>
    <row r="75" spans="1:16" x14ac:dyDescent="0.35">
      <c r="A75" t="s">
        <v>22</v>
      </c>
      <c r="B75">
        <v>14</v>
      </c>
      <c r="C75">
        <v>2</v>
      </c>
      <c r="D75">
        <v>7</v>
      </c>
      <c r="E75">
        <v>3</v>
      </c>
      <c r="F75">
        <v>0</v>
      </c>
      <c r="O75" s="11">
        <v>45432</v>
      </c>
      <c r="P75" t="s">
        <v>124</v>
      </c>
    </row>
    <row r="76" spans="1:16" x14ac:dyDescent="0.35">
      <c r="A76" t="s">
        <v>22</v>
      </c>
      <c r="B76">
        <v>14</v>
      </c>
      <c r="C76">
        <v>3</v>
      </c>
      <c r="D76">
        <v>7</v>
      </c>
      <c r="E76">
        <v>3</v>
      </c>
      <c r="F76">
        <v>0</v>
      </c>
      <c r="O76" s="11">
        <v>45432</v>
      </c>
      <c r="P76" t="s">
        <v>124</v>
      </c>
    </row>
    <row r="77" spans="1:16" x14ac:dyDescent="0.35">
      <c r="A77" t="s">
        <v>22</v>
      </c>
      <c r="B77">
        <v>14</v>
      </c>
      <c r="C77">
        <v>1</v>
      </c>
      <c r="D77">
        <v>9</v>
      </c>
      <c r="E77">
        <v>4</v>
      </c>
      <c r="F77">
        <v>0</v>
      </c>
      <c r="O77" s="11">
        <v>45434</v>
      </c>
      <c r="P77" t="s">
        <v>124</v>
      </c>
    </row>
    <row r="78" spans="1:16" x14ac:dyDescent="0.35">
      <c r="A78" t="s">
        <v>22</v>
      </c>
      <c r="B78">
        <v>14</v>
      </c>
      <c r="C78">
        <v>2</v>
      </c>
      <c r="D78">
        <v>9</v>
      </c>
      <c r="E78">
        <v>4</v>
      </c>
      <c r="F78">
        <v>0</v>
      </c>
      <c r="O78" s="11">
        <v>45434</v>
      </c>
      <c r="P78" t="s">
        <v>124</v>
      </c>
    </row>
    <row r="79" spans="1:16" x14ac:dyDescent="0.35">
      <c r="A79" t="s">
        <v>22</v>
      </c>
      <c r="B79">
        <v>14</v>
      </c>
      <c r="C79">
        <v>3</v>
      </c>
      <c r="D79">
        <v>9</v>
      </c>
      <c r="E79">
        <v>4</v>
      </c>
      <c r="F79">
        <v>0</v>
      </c>
      <c r="O79" s="11">
        <v>45434</v>
      </c>
      <c r="P79" t="s">
        <v>124</v>
      </c>
    </row>
    <row r="80" spans="1:16" x14ac:dyDescent="0.35">
      <c r="A80" t="s">
        <v>22</v>
      </c>
      <c r="B80">
        <v>14</v>
      </c>
      <c r="C80">
        <v>1</v>
      </c>
      <c r="D80">
        <v>11</v>
      </c>
      <c r="E80">
        <v>5</v>
      </c>
      <c r="F80">
        <v>0</v>
      </c>
      <c r="O80" s="11">
        <v>45436</v>
      </c>
      <c r="P80" t="s">
        <v>124</v>
      </c>
    </row>
    <row r="81" spans="1:16" x14ac:dyDescent="0.35">
      <c r="A81" t="s">
        <v>22</v>
      </c>
      <c r="B81">
        <v>14</v>
      </c>
      <c r="C81">
        <v>2</v>
      </c>
      <c r="D81">
        <v>11</v>
      </c>
      <c r="E81">
        <v>5</v>
      </c>
      <c r="F81">
        <v>0</v>
      </c>
      <c r="O81" s="11">
        <v>45436</v>
      </c>
      <c r="P81" t="s">
        <v>124</v>
      </c>
    </row>
    <row r="82" spans="1:16" x14ac:dyDescent="0.35">
      <c r="A82" t="s">
        <v>22</v>
      </c>
      <c r="B82">
        <v>14</v>
      </c>
      <c r="C82">
        <v>3</v>
      </c>
      <c r="D82">
        <v>11</v>
      </c>
      <c r="E82">
        <v>5</v>
      </c>
      <c r="F82">
        <v>0</v>
      </c>
      <c r="O82" s="11">
        <v>45436</v>
      </c>
      <c r="P82" t="s">
        <v>124</v>
      </c>
    </row>
    <row r="83" spans="1:16" x14ac:dyDescent="0.35">
      <c r="A83" t="s">
        <v>22</v>
      </c>
      <c r="B83">
        <v>14</v>
      </c>
      <c r="C83">
        <v>1</v>
      </c>
      <c r="D83">
        <v>14</v>
      </c>
      <c r="E83">
        <v>6</v>
      </c>
      <c r="F83">
        <v>0</v>
      </c>
      <c r="O83" s="11">
        <v>45439</v>
      </c>
      <c r="P83" t="s">
        <v>108</v>
      </c>
    </row>
    <row r="84" spans="1:16" x14ac:dyDescent="0.35">
      <c r="A84" t="s">
        <v>22</v>
      </c>
      <c r="B84">
        <v>14</v>
      </c>
      <c r="C84">
        <v>2</v>
      </c>
      <c r="D84">
        <v>14</v>
      </c>
      <c r="E84">
        <v>6</v>
      </c>
      <c r="F84">
        <v>0</v>
      </c>
      <c r="O84" s="11">
        <v>45439</v>
      </c>
      <c r="P84" t="s">
        <v>124</v>
      </c>
    </row>
    <row r="85" spans="1:16" x14ac:dyDescent="0.35">
      <c r="A85" t="s">
        <v>22</v>
      </c>
      <c r="B85">
        <v>14</v>
      </c>
      <c r="C85">
        <v>3</v>
      </c>
      <c r="D85">
        <v>14</v>
      </c>
      <c r="E85">
        <v>6</v>
      </c>
      <c r="F85">
        <v>0</v>
      </c>
      <c r="O85" s="11">
        <v>45439</v>
      </c>
      <c r="P85" t="s">
        <v>124</v>
      </c>
    </row>
    <row r="86" spans="1:16" x14ac:dyDescent="0.35">
      <c r="A86" t="s">
        <v>22</v>
      </c>
      <c r="B86">
        <v>14</v>
      </c>
      <c r="C86">
        <v>2</v>
      </c>
      <c r="D86">
        <v>21</v>
      </c>
      <c r="E86">
        <v>7</v>
      </c>
      <c r="F86">
        <v>0</v>
      </c>
      <c r="O86" s="11">
        <v>45446</v>
      </c>
      <c r="P86" t="s">
        <v>124</v>
      </c>
    </row>
    <row r="87" spans="1:16" x14ac:dyDescent="0.35">
      <c r="A87" t="s">
        <v>22</v>
      </c>
      <c r="B87">
        <v>14</v>
      </c>
      <c r="C87">
        <v>3</v>
      </c>
      <c r="D87">
        <v>21</v>
      </c>
      <c r="E87">
        <v>7</v>
      </c>
      <c r="F87">
        <v>0</v>
      </c>
      <c r="O87" s="11">
        <v>45446</v>
      </c>
      <c r="P87" t="s">
        <v>124</v>
      </c>
    </row>
    <row r="88" spans="1:16" x14ac:dyDescent="0.35">
      <c r="A88" t="s">
        <v>22</v>
      </c>
      <c r="B88">
        <v>14</v>
      </c>
      <c r="C88">
        <v>2</v>
      </c>
      <c r="D88">
        <v>28</v>
      </c>
      <c r="E88">
        <v>8</v>
      </c>
      <c r="F88">
        <v>0</v>
      </c>
      <c r="O88" s="11">
        <v>45453</v>
      </c>
      <c r="P88" t="s">
        <v>124</v>
      </c>
    </row>
    <row r="89" spans="1:16" x14ac:dyDescent="0.35">
      <c r="A89" t="s">
        <v>22</v>
      </c>
      <c r="B89">
        <v>14</v>
      </c>
      <c r="C89">
        <v>3</v>
      </c>
      <c r="D89">
        <v>28</v>
      </c>
      <c r="E89">
        <v>8</v>
      </c>
      <c r="F89">
        <v>0</v>
      </c>
      <c r="O89" s="11">
        <v>45453</v>
      </c>
      <c r="P89" t="s">
        <v>124</v>
      </c>
    </row>
    <row r="90" spans="1:16" x14ac:dyDescent="0.35">
      <c r="A90" t="s">
        <v>22</v>
      </c>
      <c r="B90">
        <v>21</v>
      </c>
      <c r="C90">
        <v>1</v>
      </c>
      <c r="D90">
        <v>2</v>
      </c>
      <c r="E90">
        <v>1</v>
      </c>
      <c r="F90">
        <v>0</v>
      </c>
      <c r="O90" s="11">
        <v>45434</v>
      </c>
      <c r="P90" t="s">
        <v>124</v>
      </c>
    </row>
    <row r="91" spans="1:16" x14ac:dyDescent="0.35">
      <c r="A91" t="s">
        <v>22</v>
      </c>
      <c r="B91">
        <v>21</v>
      </c>
      <c r="C91">
        <v>2</v>
      </c>
      <c r="D91">
        <v>2</v>
      </c>
      <c r="E91">
        <v>1</v>
      </c>
      <c r="F91">
        <v>0</v>
      </c>
      <c r="O91" s="11">
        <v>45434</v>
      </c>
      <c r="P91" t="s">
        <v>124</v>
      </c>
    </row>
    <row r="92" spans="1:16" x14ac:dyDescent="0.35">
      <c r="A92" t="s">
        <v>22</v>
      </c>
      <c r="B92">
        <v>21</v>
      </c>
      <c r="C92">
        <v>3</v>
      </c>
      <c r="D92">
        <v>2</v>
      </c>
      <c r="E92">
        <v>1</v>
      </c>
      <c r="F92">
        <v>0</v>
      </c>
      <c r="O92" s="11">
        <v>45434</v>
      </c>
      <c r="P92" t="s">
        <v>124</v>
      </c>
    </row>
    <row r="93" spans="1:16" x14ac:dyDescent="0.35">
      <c r="A93" t="s">
        <v>22</v>
      </c>
      <c r="B93">
        <v>21</v>
      </c>
      <c r="C93">
        <v>1</v>
      </c>
      <c r="D93">
        <v>4</v>
      </c>
      <c r="E93">
        <v>2</v>
      </c>
      <c r="F93">
        <v>0</v>
      </c>
      <c r="O93" s="11">
        <v>45436</v>
      </c>
      <c r="P93" t="s">
        <v>124</v>
      </c>
    </row>
    <row r="94" spans="1:16" x14ac:dyDescent="0.35">
      <c r="A94" t="s">
        <v>22</v>
      </c>
      <c r="B94">
        <v>21</v>
      </c>
      <c r="C94">
        <v>2</v>
      </c>
      <c r="D94">
        <v>4</v>
      </c>
      <c r="E94">
        <v>2</v>
      </c>
      <c r="F94">
        <v>0</v>
      </c>
      <c r="O94" s="11">
        <v>45436</v>
      </c>
      <c r="P94" t="s">
        <v>124</v>
      </c>
    </row>
    <row r="95" spans="1:16" x14ac:dyDescent="0.35">
      <c r="A95" t="s">
        <v>22</v>
      </c>
      <c r="B95">
        <v>21</v>
      </c>
      <c r="C95">
        <v>3</v>
      </c>
      <c r="D95">
        <v>4</v>
      </c>
      <c r="E95">
        <v>2</v>
      </c>
      <c r="F95">
        <v>0</v>
      </c>
      <c r="O95" s="11">
        <v>45436</v>
      </c>
      <c r="P95" t="s">
        <v>124</v>
      </c>
    </row>
    <row r="96" spans="1:16" x14ac:dyDescent="0.35">
      <c r="A96" t="s">
        <v>22</v>
      </c>
      <c r="B96">
        <v>21</v>
      </c>
      <c r="C96">
        <v>1</v>
      </c>
      <c r="D96">
        <v>7</v>
      </c>
      <c r="E96">
        <v>3</v>
      </c>
      <c r="F96">
        <v>0</v>
      </c>
      <c r="O96" s="11">
        <v>45439</v>
      </c>
      <c r="P96" t="s">
        <v>124</v>
      </c>
    </row>
    <row r="97" spans="1:16" x14ac:dyDescent="0.35">
      <c r="A97" t="s">
        <v>22</v>
      </c>
      <c r="B97">
        <v>21</v>
      </c>
      <c r="C97">
        <v>2</v>
      </c>
      <c r="D97">
        <v>7</v>
      </c>
      <c r="E97">
        <v>3</v>
      </c>
      <c r="F97">
        <v>0</v>
      </c>
      <c r="O97" s="11">
        <v>45439</v>
      </c>
      <c r="P97" t="s">
        <v>124</v>
      </c>
    </row>
    <row r="98" spans="1:16" x14ac:dyDescent="0.35">
      <c r="A98" t="s">
        <v>22</v>
      </c>
      <c r="B98">
        <v>21</v>
      </c>
      <c r="C98">
        <v>3</v>
      </c>
      <c r="D98">
        <v>7</v>
      </c>
      <c r="E98">
        <v>3</v>
      </c>
      <c r="F98">
        <v>0</v>
      </c>
      <c r="O98" s="11">
        <v>45439</v>
      </c>
      <c r="P98" t="s">
        <v>124</v>
      </c>
    </row>
    <row r="99" spans="1:16" x14ac:dyDescent="0.35">
      <c r="A99" t="s">
        <v>22</v>
      </c>
      <c r="B99">
        <v>21</v>
      </c>
      <c r="C99">
        <v>1</v>
      </c>
      <c r="D99">
        <v>9</v>
      </c>
      <c r="E99">
        <v>4</v>
      </c>
      <c r="F99">
        <v>0</v>
      </c>
      <c r="O99" s="11">
        <v>45441</v>
      </c>
      <c r="P99" t="s">
        <v>124</v>
      </c>
    </row>
    <row r="100" spans="1:16" x14ac:dyDescent="0.35">
      <c r="A100" t="s">
        <v>22</v>
      </c>
      <c r="B100">
        <v>21</v>
      </c>
      <c r="C100">
        <v>2</v>
      </c>
      <c r="D100">
        <v>9</v>
      </c>
      <c r="E100">
        <v>4</v>
      </c>
      <c r="F100">
        <v>0</v>
      </c>
      <c r="O100" s="11">
        <v>45441</v>
      </c>
      <c r="P100" t="s">
        <v>124</v>
      </c>
    </row>
    <row r="101" spans="1:16" x14ac:dyDescent="0.35">
      <c r="A101" t="s">
        <v>22</v>
      </c>
      <c r="B101">
        <v>21</v>
      </c>
      <c r="C101">
        <v>3</v>
      </c>
      <c r="D101">
        <v>9</v>
      </c>
      <c r="E101">
        <v>4</v>
      </c>
      <c r="F101">
        <v>0</v>
      </c>
      <c r="O101" s="11">
        <v>45441</v>
      </c>
      <c r="P101" t="s">
        <v>124</v>
      </c>
    </row>
    <row r="102" spans="1:16" x14ac:dyDescent="0.35">
      <c r="A102" t="s">
        <v>22</v>
      </c>
      <c r="B102">
        <v>21</v>
      </c>
      <c r="C102">
        <v>1</v>
      </c>
      <c r="D102">
        <v>11</v>
      </c>
      <c r="E102">
        <v>5</v>
      </c>
      <c r="F102">
        <v>0</v>
      </c>
      <c r="O102" s="11">
        <v>45443</v>
      </c>
      <c r="P102" t="s">
        <v>124</v>
      </c>
    </row>
    <row r="103" spans="1:16" x14ac:dyDescent="0.35">
      <c r="A103" t="s">
        <v>22</v>
      </c>
      <c r="B103">
        <v>21</v>
      </c>
      <c r="C103">
        <v>2</v>
      </c>
      <c r="D103">
        <v>11</v>
      </c>
      <c r="E103">
        <v>5</v>
      </c>
      <c r="F103">
        <v>0</v>
      </c>
      <c r="O103" s="11">
        <v>45443</v>
      </c>
      <c r="P103" t="s">
        <v>124</v>
      </c>
    </row>
    <row r="104" spans="1:16" x14ac:dyDescent="0.35">
      <c r="A104" t="s">
        <v>22</v>
      </c>
      <c r="B104">
        <v>21</v>
      </c>
      <c r="C104">
        <v>3</v>
      </c>
      <c r="D104">
        <v>11</v>
      </c>
      <c r="E104">
        <v>5</v>
      </c>
      <c r="F104">
        <v>0</v>
      </c>
      <c r="O104" s="11">
        <v>45443</v>
      </c>
      <c r="P104" t="s">
        <v>124</v>
      </c>
    </row>
    <row r="105" spans="1:16" x14ac:dyDescent="0.35">
      <c r="A105" t="s">
        <v>22</v>
      </c>
      <c r="B105">
        <v>21</v>
      </c>
      <c r="C105">
        <v>1</v>
      </c>
      <c r="D105">
        <v>14</v>
      </c>
      <c r="E105">
        <v>6</v>
      </c>
      <c r="F105">
        <v>0</v>
      </c>
      <c r="O105" s="11">
        <v>45446</v>
      </c>
      <c r="P105" t="s">
        <v>108</v>
      </c>
    </row>
    <row r="106" spans="1:16" x14ac:dyDescent="0.35">
      <c r="A106" t="s">
        <v>22</v>
      </c>
      <c r="B106">
        <v>21</v>
      </c>
      <c r="C106">
        <v>2</v>
      </c>
      <c r="D106">
        <v>14</v>
      </c>
      <c r="E106">
        <v>6</v>
      </c>
      <c r="F106">
        <v>0</v>
      </c>
      <c r="O106" s="11">
        <v>45446</v>
      </c>
      <c r="P106" t="s">
        <v>124</v>
      </c>
    </row>
    <row r="107" spans="1:16" x14ac:dyDescent="0.35">
      <c r="A107" t="s">
        <v>22</v>
      </c>
      <c r="B107">
        <v>21</v>
      </c>
      <c r="C107">
        <v>3</v>
      </c>
      <c r="D107">
        <v>14</v>
      </c>
      <c r="E107">
        <v>6</v>
      </c>
      <c r="F107">
        <v>0</v>
      </c>
      <c r="O107" s="11">
        <v>45446</v>
      </c>
      <c r="P107" t="s">
        <v>124</v>
      </c>
    </row>
    <row r="108" spans="1:16" x14ac:dyDescent="0.35">
      <c r="A108" t="s">
        <v>22</v>
      </c>
      <c r="B108">
        <v>21</v>
      </c>
      <c r="C108">
        <v>2</v>
      </c>
      <c r="D108">
        <v>21</v>
      </c>
      <c r="E108">
        <v>7</v>
      </c>
      <c r="F108">
        <v>0</v>
      </c>
      <c r="O108" s="11">
        <v>45453</v>
      </c>
      <c r="P108" t="s">
        <v>124</v>
      </c>
    </row>
    <row r="109" spans="1:16" x14ac:dyDescent="0.35">
      <c r="A109" t="s">
        <v>22</v>
      </c>
      <c r="B109">
        <v>21</v>
      </c>
      <c r="C109">
        <v>3</v>
      </c>
      <c r="D109">
        <v>21</v>
      </c>
      <c r="E109">
        <v>7</v>
      </c>
      <c r="F109">
        <v>0</v>
      </c>
      <c r="O109" s="11">
        <v>45453</v>
      </c>
      <c r="P109" t="s">
        <v>124</v>
      </c>
    </row>
    <row r="110" spans="1:16" x14ac:dyDescent="0.35">
      <c r="A110" t="s">
        <v>22</v>
      </c>
      <c r="B110">
        <v>21</v>
      </c>
      <c r="C110">
        <v>2</v>
      </c>
      <c r="D110">
        <v>28</v>
      </c>
      <c r="E110">
        <v>8</v>
      </c>
      <c r="F110">
        <v>0</v>
      </c>
      <c r="O110" s="11">
        <v>45460</v>
      </c>
      <c r="P110" t="s">
        <v>124</v>
      </c>
    </row>
    <row r="111" spans="1:16" x14ac:dyDescent="0.35">
      <c r="A111" t="s">
        <v>22</v>
      </c>
      <c r="B111">
        <v>21</v>
      </c>
      <c r="C111">
        <v>3</v>
      </c>
      <c r="D111">
        <v>28</v>
      </c>
      <c r="E111">
        <v>8</v>
      </c>
      <c r="F111">
        <v>0</v>
      </c>
      <c r="O111" s="11">
        <v>45460</v>
      </c>
      <c r="P111" t="s">
        <v>124</v>
      </c>
    </row>
    <row r="112" spans="1:16" x14ac:dyDescent="0.35">
      <c r="A112" t="s">
        <v>21</v>
      </c>
      <c r="B112">
        <v>1</v>
      </c>
      <c r="C112">
        <v>1</v>
      </c>
      <c r="D112">
        <v>2</v>
      </c>
      <c r="E112">
        <v>1</v>
      </c>
      <c r="G112">
        <v>1</v>
      </c>
      <c r="O112" s="11">
        <v>45414</v>
      </c>
    </row>
    <row r="113" spans="1:16" x14ac:dyDescent="0.35">
      <c r="A113" t="s">
        <v>21</v>
      </c>
      <c r="B113">
        <v>1</v>
      </c>
      <c r="C113">
        <v>2</v>
      </c>
      <c r="D113">
        <v>2</v>
      </c>
      <c r="E113">
        <v>1</v>
      </c>
      <c r="G113">
        <v>1</v>
      </c>
      <c r="I113">
        <v>1</v>
      </c>
      <c r="O113" s="11">
        <v>45414</v>
      </c>
    </row>
    <row r="114" spans="1:16" x14ac:dyDescent="0.35">
      <c r="A114" t="s">
        <v>21</v>
      </c>
      <c r="B114">
        <v>1</v>
      </c>
      <c r="C114">
        <v>3</v>
      </c>
      <c r="D114">
        <v>2</v>
      </c>
      <c r="E114">
        <v>1</v>
      </c>
      <c r="G114">
        <v>1</v>
      </c>
      <c r="I114">
        <v>1</v>
      </c>
      <c r="O114" s="11">
        <v>45414</v>
      </c>
    </row>
    <row r="115" spans="1:16" x14ac:dyDescent="0.35">
      <c r="A115" t="s">
        <v>21</v>
      </c>
      <c r="B115">
        <v>1</v>
      </c>
      <c r="C115">
        <v>1</v>
      </c>
      <c r="D115">
        <v>4</v>
      </c>
      <c r="E115">
        <v>2</v>
      </c>
      <c r="H115">
        <v>1</v>
      </c>
      <c r="I115">
        <v>1</v>
      </c>
      <c r="O115" s="11">
        <v>45416</v>
      </c>
    </row>
    <row r="116" spans="1:16" x14ac:dyDescent="0.35">
      <c r="A116" t="s">
        <v>21</v>
      </c>
      <c r="B116">
        <v>1</v>
      </c>
      <c r="C116">
        <v>2</v>
      </c>
      <c r="D116">
        <v>4</v>
      </c>
      <c r="E116">
        <v>2</v>
      </c>
      <c r="H116">
        <v>1</v>
      </c>
      <c r="I116">
        <v>1</v>
      </c>
      <c r="O116" s="11">
        <v>45416</v>
      </c>
    </row>
    <row r="117" spans="1:16" x14ac:dyDescent="0.35">
      <c r="A117" t="s">
        <v>21</v>
      </c>
      <c r="B117">
        <v>1</v>
      </c>
      <c r="C117">
        <v>3</v>
      </c>
      <c r="D117">
        <v>4</v>
      </c>
      <c r="E117">
        <v>2</v>
      </c>
      <c r="H117">
        <v>1</v>
      </c>
      <c r="I117">
        <v>1</v>
      </c>
      <c r="O117" s="11">
        <v>45416</v>
      </c>
    </row>
    <row r="118" spans="1:16" x14ac:dyDescent="0.35">
      <c r="A118" t="s">
        <v>21</v>
      </c>
      <c r="B118">
        <v>1</v>
      </c>
      <c r="C118">
        <v>1</v>
      </c>
      <c r="D118">
        <v>6</v>
      </c>
      <c r="E118">
        <v>3</v>
      </c>
      <c r="H118">
        <v>1</v>
      </c>
      <c r="I118">
        <v>1</v>
      </c>
      <c r="O118" s="11">
        <v>45418</v>
      </c>
    </row>
    <row r="119" spans="1:16" x14ac:dyDescent="0.35">
      <c r="A119" t="s">
        <v>21</v>
      </c>
      <c r="B119">
        <v>1</v>
      </c>
      <c r="C119">
        <v>2</v>
      </c>
      <c r="D119">
        <v>6</v>
      </c>
      <c r="E119">
        <v>3</v>
      </c>
      <c r="H119">
        <v>1</v>
      </c>
      <c r="I119">
        <v>1</v>
      </c>
      <c r="O119" s="11">
        <v>45418</v>
      </c>
    </row>
    <row r="120" spans="1:16" x14ac:dyDescent="0.35">
      <c r="A120" t="s">
        <v>21</v>
      </c>
      <c r="B120">
        <v>1</v>
      </c>
      <c r="C120">
        <v>3</v>
      </c>
      <c r="D120">
        <v>6</v>
      </c>
      <c r="E120">
        <v>3</v>
      </c>
      <c r="H120">
        <v>1</v>
      </c>
      <c r="I120">
        <v>1</v>
      </c>
      <c r="O120" s="11">
        <v>45418</v>
      </c>
    </row>
    <row r="121" spans="1:16" x14ac:dyDescent="0.35">
      <c r="A121" t="s">
        <v>21</v>
      </c>
      <c r="B121">
        <v>1</v>
      </c>
      <c r="C121">
        <v>1</v>
      </c>
      <c r="D121">
        <v>8</v>
      </c>
      <c r="E121">
        <v>4</v>
      </c>
      <c r="H121">
        <v>1</v>
      </c>
      <c r="I121">
        <v>1</v>
      </c>
      <c r="J121">
        <v>1</v>
      </c>
      <c r="O121" s="11">
        <v>45420</v>
      </c>
    </row>
    <row r="122" spans="1:16" x14ac:dyDescent="0.35">
      <c r="A122" t="s">
        <v>21</v>
      </c>
      <c r="B122">
        <v>1</v>
      </c>
      <c r="C122">
        <v>2</v>
      </c>
      <c r="D122">
        <v>8</v>
      </c>
      <c r="E122">
        <v>4</v>
      </c>
      <c r="H122">
        <v>1</v>
      </c>
      <c r="I122">
        <v>1</v>
      </c>
      <c r="J122">
        <v>1</v>
      </c>
      <c r="O122" s="11">
        <v>45420</v>
      </c>
    </row>
    <row r="123" spans="1:16" x14ac:dyDescent="0.35">
      <c r="A123" t="s">
        <v>21</v>
      </c>
      <c r="B123">
        <v>1</v>
      </c>
      <c r="C123">
        <v>3</v>
      </c>
      <c r="D123">
        <v>8</v>
      </c>
      <c r="E123">
        <v>4</v>
      </c>
      <c r="H123">
        <v>1</v>
      </c>
      <c r="I123">
        <v>1</v>
      </c>
      <c r="J123">
        <v>1</v>
      </c>
      <c r="O123" s="11">
        <v>45420</v>
      </c>
    </row>
    <row r="124" spans="1:16" x14ac:dyDescent="0.35">
      <c r="A124" t="s">
        <v>21</v>
      </c>
      <c r="B124">
        <v>1</v>
      </c>
      <c r="C124">
        <v>1</v>
      </c>
      <c r="D124">
        <v>10</v>
      </c>
      <c r="E124">
        <v>5</v>
      </c>
      <c r="H124">
        <v>1</v>
      </c>
      <c r="I124">
        <v>1</v>
      </c>
      <c r="J124">
        <v>1</v>
      </c>
      <c r="O124" s="11">
        <v>45422</v>
      </c>
    </row>
    <row r="125" spans="1:16" x14ac:dyDescent="0.35">
      <c r="A125" t="s">
        <v>21</v>
      </c>
      <c r="B125">
        <v>1</v>
      </c>
      <c r="C125">
        <v>2</v>
      </c>
      <c r="D125">
        <v>10</v>
      </c>
      <c r="E125">
        <v>5</v>
      </c>
      <c r="H125">
        <v>1</v>
      </c>
      <c r="I125">
        <v>1</v>
      </c>
      <c r="J125">
        <v>1</v>
      </c>
      <c r="O125" s="11">
        <v>45422</v>
      </c>
    </row>
    <row r="126" spans="1:16" x14ac:dyDescent="0.35">
      <c r="A126" t="s">
        <v>21</v>
      </c>
      <c r="B126">
        <v>1</v>
      </c>
      <c r="C126">
        <v>3</v>
      </c>
      <c r="D126">
        <v>10</v>
      </c>
      <c r="E126">
        <v>5</v>
      </c>
      <c r="H126">
        <v>1</v>
      </c>
      <c r="I126">
        <v>1</v>
      </c>
      <c r="J126">
        <v>1</v>
      </c>
      <c r="O126" s="11">
        <v>45422</v>
      </c>
    </row>
    <row r="127" spans="1:16" x14ac:dyDescent="0.35">
      <c r="A127" t="s">
        <v>21</v>
      </c>
      <c r="B127">
        <v>1</v>
      </c>
      <c r="C127">
        <v>1</v>
      </c>
      <c r="D127">
        <v>14</v>
      </c>
      <c r="E127">
        <v>6</v>
      </c>
      <c r="H127">
        <v>1</v>
      </c>
      <c r="I127">
        <v>1</v>
      </c>
      <c r="J127">
        <v>1</v>
      </c>
      <c r="O127" s="11">
        <v>45425</v>
      </c>
    </row>
    <row r="128" spans="1:16" x14ac:dyDescent="0.35">
      <c r="A128" t="s">
        <v>21</v>
      </c>
      <c r="B128">
        <v>1</v>
      </c>
      <c r="C128">
        <v>2</v>
      </c>
      <c r="D128">
        <v>14</v>
      </c>
      <c r="E128">
        <v>6</v>
      </c>
      <c r="H128">
        <v>1</v>
      </c>
      <c r="I128">
        <v>1</v>
      </c>
      <c r="J128">
        <v>1</v>
      </c>
      <c r="O128" s="11">
        <v>45425</v>
      </c>
      <c r="P128" t="s">
        <v>108</v>
      </c>
    </row>
    <row r="129" spans="1:15" x14ac:dyDescent="0.35">
      <c r="A129" t="s">
        <v>21</v>
      </c>
      <c r="B129">
        <v>1</v>
      </c>
      <c r="C129">
        <v>3</v>
      </c>
      <c r="D129">
        <v>14</v>
      </c>
      <c r="E129">
        <v>6</v>
      </c>
      <c r="H129">
        <v>1</v>
      </c>
      <c r="I129">
        <v>1</v>
      </c>
      <c r="J129">
        <v>1</v>
      </c>
      <c r="O129" s="11">
        <v>45425</v>
      </c>
    </row>
    <row r="130" spans="1:15" x14ac:dyDescent="0.35">
      <c r="A130" t="s">
        <v>21</v>
      </c>
      <c r="B130">
        <v>1</v>
      </c>
      <c r="C130">
        <v>1</v>
      </c>
      <c r="D130">
        <v>22</v>
      </c>
      <c r="E130">
        <v>7</v>
      </c>
      <c r="H130">
        <v>1</v>
      </c>
      <c r="I130">
        <v>1</v>
      </c>
      <c r="J130">
        <v>1</v>
      </c>
      <c r="K130">
        <v>1</v>
      </c>
      <c r="O130" s="11">
        <v>45433</v>
      </c>
    </row>
    <row r="131" spans="1:15" x14ac:dyDescent="0.35">
      <c r="A131" t="s">
        <v>21</v>
      </c>
      <c r="B131">
        <v>1</v>
      </c>
      <c r="C131">
        <v>3</v>
      </c>
      <c r="D131">
        <v>22</v>
      </c>
      <c r="E131">
        <v>7</v>
      </c>
      <c r="H131">
        <v>1</v>
      </c>
      <c r="I131">
        <v>1</v>
      </c>
      <c r="J131">
        <v>1</v>
      </c>
      <c r="K131">
        <v>1</v>
      </c>
      <c r="O131" s="11">
        <v>45433</v>
      </c>
    </row>
    <row r="132" spans="1:15" x14ac:dyDescent="0.35">
      <c r="A132" t="s">
        <v>21</v>
      </c>
      <c r="B132">
        <v>1</v>
      </c>
      <c r="C132">
        <v>1</v>
      </c>
      <c r="D132">
        <v>29</v>
      </c>
      <c r="E132">
        <v>8</v>
      </c>
      <c r="H132">
        <v>1</v>
      </c>
      <c r="J132">
        <v>1</v>
      </c>
      <c r="M132">
        <v>1</v>
      </c>
      <c r="O132" s="11">
        <v>45440</v>
      </c>
    </row>
    <row r="133" spans="1:15" x14ac:dyDescent="0.35">
      <c r="A133" t="s">
        <v>21</v>
      </c>
      <c r="B133">
        <v>1</v>
      </c>
      <c r="C133">
        <v>3</v>
      </c>
      <c r="D133">
        <v>29</v>
      </c>
      <c r="E133">
        <v>8</v>
      </c>
      <c r="H133">
        <v>1</v>
      </c>
      <c r="J133">
        <v>1</v>
      </c>
      <c r="M133">
        <v>1</v>
      </c>
      <c r="O133" s="11">
        <v>45440</v>
      </c>
    </row>
    <row r="134" spans="1:15" x14ac:dyDescent="0.35">
      <c r="A134" t="s">
        <v>21</v>
      </c>
      <c r="B134">
        <v>3</v>
      </c>
      <c r="C134">
        <v>1</v>
      </c>
      <c r="D134">
        <v>2</v>
      </c>
      <c r="E134">
        <v>1</v>
      </c>
      <c r="H134">
        <v>1</v>
      </c>
      <c r="I134">
        <v>1</v>
      </c>
      <c r="O134" s="11">
        <v>45414</v>
      </c>
    </row>
    <row r="135" spans="1:15" x14ac:dyDescent="0.35">
      <c r="A135" t="s">
        <v>21</v>
      </c>
      <c r="B135">
        <v>3</v>
      </c>
      <c r="C135">
        <v>2</v>
      </c>
      <c r="D135">
        <v>2</v>
      </c>
      <c r="E135">
        <v>1</v>
      </c>
      <c r="H135">
        <v>1</v>
      </c>
      <c r="I135">
        <v>1</v>
      </c>
      <c r="O135" s="11">
        <v>45414</v>
      </c>
    </row>
    <row r="136" spans="1:15" x14ac:dyDescent="0.35">
      <c r="A136" t="s">
        <v>21</v>
      </c>
      <c r="B136">
        <v>3</v>
      </c>
      <c r="C136">
        <v>3</v>
      </c>
      <c r="D136">
        <v>2</v>
      </c>
      <c r="E136">
        <v>1</v>
      </c>
      <c r="H136">
        <v>1</v>
      </c>
      <c r="I136">
        <v>1</v>
      </c>
      <c r="O136" s="11">
        <v>45414</v>
      </c>
    </row>
    <row r="137" spans="1:15" x14ac:dyDescent="0.35">
      <c r="A137" t="s">
        <v>21</v>
      </c>
      <c r="B137">
        <v>3</v>
      </c>
      <c r="C137">
        <v>1</v>
      </c>
      <c r="D137">
        <v>4</v>
      </c>
      <c r="E137">
        <v>2</v>
      </c>
      <c r="H137">
        <v>1</v>
      </c>
      <c r="I137">
        <v>1</v>
      </c>
      <c r="O137" s="11">
        <v>45418</v>
      </c>
    </row>
    <row r="138" spans="1:15" x14ac:dyDescent="0.35">
      <c r="A138" t="s">
        <v>21</v>
      </c>
      <c r="B138">
        <v>3</v>
      </c>
      <c r="C138">
        <v>2</v>
      </c>
      <c r="D138">
        <v>4</v>
      </c>
      <c r="E138">
        <v>2</v>
      </c>
      <c r="H138">
        <v>1</v>
      </c>
      <c r="I138">
        <v>1</v>
      </c>
      <c r="J138">
        <v>1</v>
      </c>
      <c r="O138" s="11">
        <v>45418</v>
      </c>
    </row>
    <row r="139" spans="1:15" x14ac:dyDescent="0.35">
      <c r="A139" t="s">
        <v>21</v>
      </c>
      <c r="B139">
        <v>3</v>
      </c>
      <c r="C139">
        <v>3</v>
      </c>
      <c r="D139">
        <v>4</v>
      </c>
      <c r="E139">
        <v>2</v>
      </c>
      <c r="H139">
        <v>1</v>
      </c>
      <c r="I139">
        <v>1</v>
      </c>
      <c r="O139" s="11">
        <v>45418</v>
      </c>
    </row>
    <row r="140" spans="1:15" x14ac:dyDescent="0.35">
      <c r="A140" t="s">
        <v>21</v>
      </c>
      <c r="B140">
        <v>3</v>
      </c>
      <c r="C140">
        <v>1</v>
      </c>
      <c r="D140">
        <v>6</v>
      </c>
      <c r="E140">
        <v>3</v>
      </c>
      <c r="H140">
        <v>1</v>
      </c>
      <c r="I140">
        <v>1</v>
      </c>
      <c r="J140">
        <v>1</v>
      </c>
      <c r="O140" s="11">
        <v>45420</v>
      </c>
    </row>
    <row r="141" spans="1:15" x14ac:dyDescent="0.35">
      <c r="A141" t="s">
        <v>21</v>
      </c>
      <c r="B141">
        <v>3</v>
      </c>
      <c r="C141">
        <v>2</v>
      </c>
      <c r="D141">
        <v>6</v>
      </c>
      <c r="E141">
        <v>3</v>
      </c>
      <c r="H141">
        <v>1</v>
      </c>
      <c r="I141">
        <v>1</v>
      </c>
      <c r="J141">
        <v>1</v>
      </c>
      <c r="O141" s="11">
        <v>45420</v>
      </c>
    </row>
    <row r="142" spans="1:15" x14ac:dyDescent="0.35">
      <c r="A142" t="s">
        <v>21</v>
      </c>
      <c r="B142">
        <v>3</v>
      </c>
      <c r="C142">
        <v>3</v>
      </c>
      <c r="D142">
        <v>6</v>
      </c>
      <c r="E142">
        <v>3</v>
      </c>
      <c r="H142">
        <v>1</v>
      </c>
      <c r="I142">
        <v>1</v>
      </c>
      <c r="J142">
        <v>1</v>
      </c>
      <c r="O142" s="11">
        <v>45420</v>
      </c>
    </row>
    <row r="143" spans="1:15" x14ac:dyDescent="0.35">
      <c r="A143" t="s">
        <v>21</v>
      </c>
      <c r="B143">
        <v>3</v>
      </c>
      <c r="C143">
        <v>1</v>
      </c>
      <c r="D143">
        <v>8</v>
      </c>
      <c r="E143">
        <v>4</v>
      </c>
      <c r="H143">
        <v>1</v>
      </c>
      <c r="I143">
        <v>1</v>
      </c>
      <c r="J143">
        <v>1</v>
      </c>
      <c r="O143" s="11">
        <v>45422</v>
      </c>
    </row>
    <row r="144" spans="1:15" x14ac:dyDescent="0.35">
      <c r="A144" t="s">
        <v>21</v>
      </c>
      <c r="B144">
        <v>3</v>
      </c>
      <c r="C144">
        <v>2</v>
      </c>
      <c r="D144">
        <v>8</v>
      </c>
      <c r="E144">
        <v>4</v>
      </c>
      <c r="H144">
        <v>1</v>
      </c>
      <c r="I144">
        <v>1</v>
      </c>
      <c r="J144">
        <v>1</v>
      </c>
      <c r="O144" s="11">
        <v>45422</v>
      </c>
    </row>
    <row r="145" spans="1:16" x14ac:dyDescent="0.35">
      <c r="A145" t="s">
        <v>21</v>
      </c>
      <c r="B145">
        <v>3</v>
      </c>
      <c r="C145">
        <v>3</v>
      </c>
      <c r="D145">
        <v>8</v>
      </c>
      <c r="E145">
        <v>4</v>
      </c>
      <c r="H145">
        <v>1</v>
      </c>
      <c r="I145">
        <v>1</v>
      </c>
      <c r="J145">
        <v>1</v>
      </c>
      <c r="O145" s="11">
        <v>45422</v>
      </c>
    </row>
    <row r="146" spans="1:16" x14ac:dyDescent="0.35">
      <c r="A146" t="s">
        <v>21</v>
      </c>
      <c r="B146">
        <v>3</v>
      </c>
      <c r="C146">
        <v>1</v>
      </c>
      <c r="D146">
        <v>11</v>
      </c>
      <c r="E146">
        <v>5</v>
      </c>
      <c r="H146">
        <v>1</v>
      </c>
      <c r="I146">
        <v>1</v>
      </c>
      <c r="J146">
        <v>1</v>
      </c>
      <c r="O146" s="11">
        <v>45425</v>
      </c>
    </row>
    <row r="147" spans="1:16" x14ac:dyDescent="0.35">
      <c r="A147" t="s">
        <v>21</v>
      </c>
      <c r="B147">
        <v>3</v>
      </c>
      <c r="C147">
        <v>2</v>
      </c>
      <c r="D147">
        <v>11</v>
      </c>
      <c r="E147">
        <v>5</v>
      </c>
      <c r="H147">
        <v>1</v>
      </c>
      <c r="I147">
        <v>1</v>
      </c>
      <c r="J147">
        <v>1</v>
      </c>
      <c r="O147" s="11">
        <v>45425</v>
      </c>
    </row>
    <row r="148" spans="1:16" x14ac:dyDescent="0.35">
      <c r="A148" t="s">
        <v>21</v>
      </c>
      <c r="B148">
        <v>3</v>
      </c>
      <c r="C148">
        <v>3</v>
      </c>
      <c r="D148">
        <v>11</v>
      </c>
      <c r="E148">
        <v>5</v>
      </c>
      <c r="H148">
        <v>1</v>
      </c>
      <c r="I148">
        <v>1</v>
      </c>
      <c r="J148">
        <v>1</v>
      </c>
      <c r="O148" s="11">
        <v>45425</v>
      </c>
    </row>
    <row r="149" spans="1:16" x14ac:dyDescent="0.35">
      <c r="A149" t="s">
        <v>21</v>
      </c>
      <c r="B149">
        <v>3</v>
      </c>
      <c r="C149">
        <v>1</v>
      </c>
      <c r="D149">
        <v>14</v>
      </c>
      <c r="E149">
        <v>6</v>
      </c>
      <c r="H149">
        <v>1</v>
      </c>
      <c r="I149">
        <v>1</v>
      </c>
      <c r="J149">
        <v>1</v>
      </c>
      <c r="O149" s="11">
        <v>45428</v>
      </c>
      <c r="P149" t="s">
        <v>108</v>
      </c>
    </row>
    <row r="150" spans="1:16" x14ac:dyDescent="0.35">
      <c r="A150" t="s">
        <v>21</v>
      </c>
      <c r="B150">
        <v>3</v>
      </c>
      <c r="C150">
        <v>2</v>
      </c>
      <c r="D150">
        <v>14</v>
      </c>
      <c r="E150">
        <v>6</v>
      </c>
      <c r="H150">
        <v>1</v>
      </c>
      <c r="I150">
        <v>1</v>
      </c>
      <c r="J150">
        <v>1</v>
      </c>
      <c r="O150" s="11">
        <v>45428</v>
      </c>
    </row>
    <row r="151" spans="1:16" x14ac:dyDescent="0.35">
      <c r="A151" t="s">
        <v>21</v>
      </c>
      <c r="B151">
        <v>3</v>
      </c>
      <c r="C151">
        <v>3</v>
      </c>
      <c r="D151">
        <v>14</v>
      </c>
      <c r="E151">
        <v>6</v>
      </c>
      <c r="H151">
        <v>1</v>
      </c>
      <c r="I151">
        <v>1</v>
      </c>
      <c r="J151">
        <v>1</v>
      </c>
      <c r="O151" s="11">
        <v>45428</v>
      </c>
    </row>
    <row r="152" spans="1:16" x14ac:dyDescent="0.35">
      <c r="A152" t="s">
        <v>21</v>
      </c>
      <c r="B152">
        <v>3</v>
      </c>
      <c r="C152">
        <v>2</v>
      </c>
      <c r="D152">
        <v>20</v>
      </c>
      <c r="E152">
        <v>7</v>
      </c>
      <c r="H152">
        <v>1</v>
      </c>
      <c r="I152">
        <v>1</v>
      </c>
      <c r="J152">
        <v>1</v>
      </c>
      <c r="K152">
        <v>1</v>
      </c>
      <c r="O152" s="11">
        <v>45433</v>
      </c>
    </row>
    <row r="153" spans="1:16" x14ac:dyDescent="0.35">
      <c r="A153" t="s">
        <v>21</v>
      </c>
      <c r="B153">
        <v>3</v>
      </c>
      <c r="C153">
        <v>3</v>
      </c>
      <c r="D153">
        <v>20</v>
      </c>
      <c r="E153">
        <v>7</v>
      </c>
      <c r="H153">
        <v>1</v>
      </c>
      <c r="I153">
        <v>1</v>
      </c>
      <c r="J153">
        <v>1</v>
      </c>
      <c r="K153">
        <v>1</v>
      </c>
      <c r="O153" s="11">
        <v>45433</v>
      </c>
    </row>
    <row r="154" spans="1:16" x14ac:dyDescent="0.35">
      <c r="A154" t="s">
        <v>21</v>
      </c>
      <c r="B154">
        <v>3</v>
      </c>
      <c r="C154">
        <v>2</v>
      </c>
      <c r="D154">
        <v>27</v>
      </c>
      <c r="E154">
        <v>8</v>
      </c>
      <c r="H154">
        <v>1</v>
      </c>
      <c r="J154">
        <v>1</v>
      </c>
      <c r="M154">
        <v>1</v>
      </c>
      <c r="O154" s="11">
        <v>45440</v>
      </c>
    </row>
    <row r="155" spans="1:16" x14ac:dyDescent="0.35">
      <c r="A155" t="s">
        <v>21</v>
      </c>
      <c r="B155">
        <v>3</v>
      </c>
      <c r="C155">
        <v>3</v>
      </c>
      <c r="D155">
        <v>27</v>
      </c>
      <c r="E155">
        <v>8</v>
      </c>
      <c r="H155">
        <v>1</v>
      </c>
      <c r="J155">
        <v>1</v>
      </c>
      <c r="M155">
        <v>1</v>
      </c>
      <c r="O155" s="11">
        <v>45440</v>
      </c>
    </row>
    <row r="156" spans="1:16" x14ac:dyDescent="0.35">
      <c r="A156" t="s">
        <v>21</v>
      </c>
      <c r="B156">
        <v>7</v>
      </c>
      <c r="C156">
        <v>1</v>
      </c>
      <c r="D156">
        <v>2</v>
      </c>
      <c r="E156">
        <v>1</v>
      </c>
      <c r="H156">
        <v>1</v>
      </c>
      <c r="I156">
        <v>1</v>
      </c>
      <c r="J156">
        <v>1</v>
      </c>
      <c r="O156" s="11">
        <v>45420</v>
      </c>
    </row>
    <row r="157" spans="1:16" x14ac:dyDescent="0.35">
      <c r="A157" t="s">
        <v>21</v>
      </c>
      <c r="B157">
        <v>7</v>
      </c>
      <c r="C157">
        <v>2</v>
      </c>
      <c r="D157">
        <v>2</v>
      </c>
      <c r="E157">
        <v>1</v>
      </c>
      <c r="H157">
        <v>1</v>
      </c>
      <c r="I157">
        <v>1</v>
      </c>
      <c r="J157">
        <v>1</v>
      </c>
      <c r="O157" s="11">
        <v>45420</v>
      </c>
    </row>
    <row r="158" spans="1:16" x14ac:dyDescent="0.35">
      <c r="A158" t="s">
        <v>21</v>
      </c>
      <c r="B158">
        <v>7</v>
      </c>
      <c r="C158">
        <v>3</v>
      </c>
      <c r="D158">
        <v>2</v>
      </c>
      <c r="E158">
        <v>1</v>
      </c>
      <c r="H158">
        <v>1</v>
      </c>
      <c r="I158">
        <v>1</v>
      </c>
      <c r="J158">
        <v>1</v>
      </c>
      <c r="O158" s="11">
        <v>45420</v>
      </c>
    </row>
    <row r="159" spans="1:16" x14ac:dyDescent="0.35">
      <c r="A159" t="s">
        <v>21</v>
      </c>
      <c r="B159">
        <v>7</v>
      </c>
      <c r="C159">
        <v>1</v>
      </c>
      <c r="D159">
        <v>4</v>
      </c>
      <c r="E159">
        <v>2</v>
      </c>
      <c r="H159">
        <v>1</v>
      </c>
      <c r="I159">
        <v>1</v>
      </c>
      <c r="J159">
        <v>1</v>
      </c>
      <c r="O159" s="11">
        <v>45422</v>
      </c>
    </row>
    <row r="160" spans="1:16" x14ac:dyDescent="0.35">
      <c r="A160" t="s">
        <v>21</v>
      </c>
      <c r="B160">
        <v>7</v>
      </c>
      <c r="C160">
        <v>2</v>
      </c>
      <c r="D160">
        <v>4</v>
      </c>
      <c r="E160">
        <v>2</v>
      </c>
      <c r="H160">
        <v>1</v>
      </c>
      <c r="I160">
        <v>1</v>
      </c>
      <c r="J160">
        <v>1</v>
      </c>
      <c r="O160" s="11">
        <v>45422</v>
      </c>
    </row>
    <row r="161" spans="1:16" x14ac:dyDescent="0.35">
      <c r="A161" t="s">
        <v>21</v>
      </c>
      <c r="B161">
        <v>7</v>
      </c>
      <c r="C161">
        <v>3</v>
      </c>
      <c r="D161">
        <v>4</v>
      </c>
      <c r="E161">
        <v>2</v>
      </c>
      <c r="H161">
        <v>1</v>
      </c>
      <c r="I161">
        <v>1</v>
      </c>
      <c r="J161">
        <v>1</v>
      </c>
      <c r="O161" s="11">
        <v>45422</v>
      </c>
    </row>
    <row r="162" spans="1:16" x14ac:dyDescent="0.35">
      <c r="A162" t="s">
        <v>21</v>
      </c>
      <c r="B162">
        <v>7</v>
      </c>
      <c r="C162">
        <v>1</v>
      </c>
      <c r="D162">
        <v>7</v>
      </c>
      <c r="E162">
        <v>3</v>
      </c>
      <c r="H162">
        <v>1</v>
      </c>
      <c r="I162">
        <v>1</v>
      </c>
      <c r="J162">
        <v>1</v>
      </c>
      <c r="O162" s="11">
        <v>45425</v>
      </c>
    </row>
    <row r="163" spans="1:16" x14ac:dyDescent="0.35">
      <c r="A163" t="s">
        <v>21</v>
      </c>
      <c r="B163">
        <v>7</v>
      </c>
      <c r="C163">
        <v>2</v>
      </c>
      <c r="D163">
        <v>7</v>
      </c>
      <c r="E163">
        <v>3</v>
      </c>
      <c r="H163">
        <v>1</v>
      </c>
      <c r="I163">
        <v>1</v>
      </c>
      <c r="J163">
        <v>1</v>
      </c>
      <c r="O163" s="11">
        <v>45425</v>
      </c>
    </row>
    <row r="164" spans="1:16" x14ac:dyDescent="0.35">
      <c r="A164" t="s">
        <v>21</v>
      </c>
      <c r="B164">
        <v>7</v>
      </c>
      <c r="C164">
        <v>3</v>
      </c>
      <c r="D164">
        <v>7</v>
      </c>
      <c r="E164">
        <v>3</v>
      </c>
      <c r="H164">
        <v>1</v>
      </c>
      <c r="I164">
        <v>1</v>
      </c>
      <c r="J164">
        <v>1</v>
      </c>
      <c r="O164" s="11">
        <v>45425</v>
      </c>
    </row>
    <row r="165" spans="1:16" x14ac:dyDescent="0.35">
      <c r="A165" t="s">
        <v>21</v>
      </c>
      <c r="B165">
        <v>7</v>
      </c>
      <c r="C165">
        <v>1</v>
      </c>
      <c r="D165">
        <v>9</v>
      </c>
      <c r="E165">
        <v>4</v>
      </c>
      <c r="H165">
        <v>1</v>
      </c>
      <c r="I165">
        <v>1</v>
      </c>
      <c r="J165">
        <v>1</v>
      </c>
      <c r="O165" s="11">
        <v>45427</v>
      </c>
    </row>
    <row r="166" spans="1:16" x14ac:dyDescent="0.35">
      <c r="A166" t="s">
        <v>21</v>
      </c>
      <c r="B166">
        <v>7</v>
      </c>
      <c r="C166">
        <v>2</v>
      </c>
      <c r="D166">
        <v>9</v>
      </c>
      <c r="E166">
        <v>4</v>
      </c>
      <c r="H166">
        <v>1</v>
      </c>
      <c r="I166">
        <v>1</v>
      </c>
      <c r="J166">
        <v>1</v>
      </c>
      <c r="O166" s="11">
        <v>45427</v>
      </c>
    </row>
    <row r="167" spans="1:16" x14ac:dyDescent="0.35">
      <c r="A167" t="s">
        <v>21</v>
      </c>
      <c r="B167">
        <v>7</v>
      </c>
      <c r="C167">
        <v>3</v>
      </c>
      <c r="D167">
        <v>9</v>
      </c>
      <c r="E167">
        <v>4</v>
      </c>
      <c r="H167">
        <v>1</v>
      </c>
      <c r="I167">
        <v>1</v>
      </c>
      <c r="J167">
        <v>1</v>
      </c>
      <c r="O167" s="11">
        <v>45427</v>
      </c>
    </row>
    <row r="168" spans="1:16" x14ac:dyDescent="0.35">
      <c r="A168" t="s">
        <v>21</v>
      </c>
      <c r="B168">
        <v>7</v>
      </c>
      <c r="C168">
        <v>1</v>
      </c>
      <c r="D168">
        <v>11</v>
      </c>
      <c r="E168">
        <v>5</v>
      </c>
      <c r="H168">
        <v>1</v>
      </c>
      <c r="I168">
        <v>1</v>
      </c>
      <c r="J168">
        <v>1</v>
      </c>
      <c r="O168" s="11">
        <v>45429</v>
      </c>
    </row>
    <row r="169" spans="1:16" x14ac:dyDescent="0.35">
      <c r="A169" t="s">
        <v>21</v>
      </c>
      <c r="B169">
        <v>7</v>
      </c>
      <c r="C169">
        <v>2</v>
      </c>
      <c r="D169">
        <v>11</v>
      </c>
      <c r="E169">
        <v>5</v>
      </c>
      <c r="H169">
        <v>1</v>
      </c>
      <c r="I169">
        <v>1</v>
      </c>
      <c r="J169">
        <v>1</v>
      </c>
      <c r="O169" s="11">
        <v>45429</v>
      </c>
    </row>
    <row r="170" spans="1:16" x14ac:dyDescent="0.35">
      <c r="A170" t="s">
        <v>21</v>
      </c>
      <c r="B170">
        <v>7</v>
      </c>
      <c r="C170">
        <v>3</v>
      </c>
      <c r="D170">
        <v>11</v>
      </c>
      <c r="E170">
        <v>5</v>
      </c>
      <c r="H170">
        <v>1</v>
      </c>
      <c r="I170">
        <v>1</v>
      </c>
      <c r="J170">
        <v>1</v>
      </c>
      <c r="O170" s="11">
        <v>45429</v>
      </c>
    </row>
    <row r="171" spans="1:16" x14ac:dyDescent="0.35">
      <c r="A171" t="s">
        <v>21</v>
      </c>
      <c r="B171">
        <v>7</v>
      </c>
      <c r="C171">
        <v>1</v>
      </c>
      <c r="D171">
        <v>14</v>
      </c>
      <c r="E171">
        <v>6</v>
      </c>
      <c r="H171">
        <v>1</v>
      </c>
      <c r="I171">
        <v>1</v>
      </c>
      <c r="J171">
        <v>1</v>
      </c>
      <c r="O171" s="11">
        <v>45432</v>
      </c>
      <c r="P171" t="s">
        <v>108</v>
      </c>
    </row>
    <row r="172" spans="1:16" x14ac:dyDescent="0.35">
      <c r="A172" t="s">
        <v>21</v>
      </c>
      <c r="B172">
        <v>7</v>
      </c>
      <c r="C172">
        <v>2</v>
      </c>
      <c r="D172">
        <v>14</v>
      </c>
      <c r="E172">
        <v>6</v>
      </c>
      <c r="H172">
        <v>1</v>
      </c>
      <c r="I172">
        <v>1</v>
      </c>
      <c r="J172">
        <v>1</v>
      </c>
      <c r="O172" s="11">
        <v>45432</v>
      </c>
    </row>
    <row r="173" spans="1:16" x14ac:dyDescent="0.35">
      <c r="A173" t="s">
        <v>21</v>
      </c>
      <c r="B173">
        <v>7</v>
      </c>
      <c r="C173">
        <v>3</v>
      </c>
      <c r="D173">
        <v>14</v>
      </c>
      <c r="E173">
        <v>6</v>
      </c>
      <c r="H173">
        <v>1</v>
      </c>
      <c r="I173">
        <v>1</v>
      </c>
      <c r="J173">
        <v>1</v>
      </c>
      <c r="O173" s="11">
        <v>45432</v>
      </c>
    </row>
    <row r="174" spans="1:16" x14ac:dyDescent="0.35">
      <c r="A174" t="s">
        <v>21</v>
      </c>
      <c r="B174">
        <v>7</v>
      </c>
      <c r="C174">
        <v>2</v>
      </c>
      <c r="D174">
        <v>23</v>
      </c>
      <c r="E174">
        <v>7</v>
      </c>
      <c r="H174">
        <v>1</v>
      </c>
      <c r="J174">
        <v>1</v>
      </c>
      <c r="M174">
        <v>1</v>
      </c>
      <c r="O174" s="11">
        <v>45440</v>
      </c>
    </row>
    <row r="175" spans="1:16" x14ac:dyDescent="0.35">
      <c r="A175" t="s">
        <v>21</v>
      </c>
      <c r="B175">
        <v>7</v>
      </c>
      <c r="C175">
        <v>3</v>
      </c>
      <c r="D175">
        <v>23</v>
      </c>
      <c r="E175">
        <v>7</v>
      </c>
      <c r="H175">
        <v>1</v>
      </c>
      <c r="J175">
        <v>1</v>
      </c>
      <c r="M175">
        <v>1</v>
      </c>
      <c r="O175" s="11">
        <v>45440</v>
      </c>
    </row>
    <row r="176" spans="1:16" x14ac:dyDescent="0.35">
      <c r="A176" t="s">
        <v>21</v>
      </c>
      <c r="B176">
        <v>7</v>
      </c>
      <c r="C176">
        <v>2</v>
      </c>
      <c r="D176">
        <v>29</v>
      </c>
      <c r="E176">
        <v>8</v>
      </c>
      <c r="H176">
        <v>1</v>
      </c>
      <c r="J176">
        <v>1</v>
      </c>
      <c r="M176">
        <v>1</v>
      </c>
      <c r="O176" s="11">
        <v>45446</v>
      </c>
    </row>
    <row r="177" spans="1:15" x14ac:dyDescent="0.35">
      <c r="A177" t="s">
        <v>21</v>
      </c>
      <c r="B177">
        <v>7</v>
      </c>
      <c r="C177">
        <v>3</v>
      </c>
      <c r="D177">
        <v>29</v>
      </c>
      <c r="E177">
        <v>8</v>
      </c>
      <c r="H177">
        <v>1</v>
      </c>
      <c r="J177">
        <v>1</v>
      </c>
      <c r="M177">
        <v>1</v>
      </c>
      <c r="O177" s="11">
        <v>45446</v>
      </c>
    </row>
    <row r="178" spans="1:15" x14ac:dyDescent="0.35">
      <c r="A178" t="s">
        <v>21</v>
      </c>
      <c r="B178">
        <v>14</v>
      </c>
      <c r="C178">
        <v>1</v>
      </c>
      <c r="D178">
        <v>2</v>
      </c>
      <c r="E178">
        <v>1</v>
      </c>
      <c r="G178">
        <v>1</v>
      </c>
      <c r="L178">
        <v>1</v>
      </c>
      <c r="O178" s="11">
        <v>45427</v>
      </c>
    </row>
    <row r="179" spans="1:15" x14ac:dyDescent="0.35">
      <c r="A179" t="s">
        <v>21</v>
      </c>
      <c r="B179">
        <v>14</v>
      </c>
      <c r="C179">
        <v>2</v>
      </c>
      <c r="D179">
        <v>2</v>
      </c>
      <c r="E179">
        <v>1</v>
      </c>
      <c r="G179">
        <v>1</v>
      </c>
      <c r="L179">
        <v>1</v>
      </c>
      <c r="O179" s="11">
        <v>45427</v>
      </c>
    </row>
    <row r="180" spans="1:15" x14ac:dyDescent="0.35">
      <c r="A180" t="s">
        <v>21</v>
      </c>
      <c r="B180">
        <v>14</v>
      </c>
      <c r="C180">
        <v>3</v>
      </c>
      <c r="D180">
        <v>2</v>
      </c>
      <c r="E180">
        <v>1</v>
      </c>
      <c r="G180">
        <v>1</v>
      </c>
      <c r="L180">
        <v>1</v>
      </c>
      <c r="O180" s="11">
        <v>45427</v>
      </c>
    </row>
    <row r="181" spans="1:15" x14ac:dyDescent="0.35">
      <c r="A181" t="s">
        <v>21</v>
      </c>
      <c r="B181">
        <v>14</v>
      </c>
      <c r="C181">
        <v>1</v>
      </c>
      <c r="D181">
        <v>4</v>
      </c>
      <c r="E181">
        <v>2</v>
      </c>
      <c r="H181">
        <v>1</v>
      </c>
      <c r="I181">
        <v>1</v>
      </c>
      <c r="J181">
        <v>1</v>
      </c>
      <c r="O181" s="11">
        <v>45429</v>
      </c>
    </row>
    <row r="182" spans="1:15" x14ac:dyDescent="0.35">
      <c r="A182" t="s">
        <v>21</v>
      </c>
      <c r="B182">
        <v>14</v>
      </c>
      <c r="C182">
        <v>2</v>
      </c>
      <c r="D182">
        <v>4</v>
      </c>
      <c r="E182">
        <v>2</v>
      </c>
      <c r="H182">
        <v>1</v>
      </c>
      <c r="I182">
        <v>1</v>
      </c>
      <c r="J182">
        <v>1</v>
      </c>
      <c r="O182" s="11">
        <v>45429</v>
      </c>
    </row>
    <row r="183" spans="1:15" x14ac:dyDescent="0.35">
      <c r="A183" t="s">
        <v>21</v>
      </c>
      <c r="B183">
        <v>14</v>
      </c>
      <c r="C183">
        <v>3</v>
      </c>
      <c r="D183">
        <v>4</v>
      </c>
      <c r="E183">
        <v>2</v>
      </c>
      <c r="H183">
        <v>1</v>
      </c>
      <c r="I183">
        <v>1</v>
      </c>
      <c r="J183">
        <v>1</v>
      </c>
      <c r="O183" s="11">
        <v>45429</v>
      </c>
    </row>
    <row r="184" spans="1:15" x14ac:dyDescent="0.35">
      <c r="A184" t="s">
        <v>21</v>
      </c>
      <c r="B184">
        <v>14</v>
      </c>
      <c r="C184">
        <v>1</v>
      </c>
      <c r="D184">
        <v>7</v>
      </c>
      <c r="E184">
        <v>3</v>
      </c>
      <c r="H184">
        <v>1</v>
      </c>
      <c r="I184">
        <v>1</v>
      </c>
      <c r="J184">
        <v>1</v>
      </c>
      <c r="O184" s="11">
        <v>45432</v>
      </c>
    </row>
    <row r="185" spans="1:15" x14ac:dyDescent="0.35">
      <c r="A185" t="s">
        <v>21</v>
      </c>
      <c r="B185">
        <v>14</v>
      </c>
      <c r="C185">
        <v>2</v>
      </c>
      <c r="D185">
        <v>7</v>
      </c>
      <c r="E185">
        <v>3</v>
      </c>
      <c r="H185">
        <v>1</v>
      </c>
      <c r="I185">
        <v>1</v>
      </c>
      <c r="J185">
        <v>1</v>
      </c>
      <c r="O185" s="11">
        <v>45432</v>
      </c>
    </row>
    <row r="186" spans="1:15" x14ac:dyDescent="0.35">
      <c r="A186" t="s">
        <v>21</v>
      </c>
      <c r="B186">
        <v>14</v>
      </c>
      <c r="C186">
        <v>3</v>
      </c>
      <c r="D186">
        <v>7</v>
      </c>
      <c r="E186">
        <v>3</v>
      </c>
      <c r="H186">
        <v>1</v>
      </c>
      <c r="I186">
        <v>1</v>
      </c>
      <c r="J186">
        <v>1</v>
      </c>
      <c r="O186" s="11">
        <v>45432</v>
      </c>
    </row>
    <row r="187" spans="1:15" x14ac:dyDescent="0.35">
      <c r="A187" t="s">
        <v>21</v>
      </c>
      <c r="B187">
        <v>14</v>
      </c>
      <c r="C187">
        <v>1</v>
      </c>
      <c r="D187">
        <v>9</v>
      </c>
      <c r="E187">
        <v>4</v>
      </c>
      <c r="H187">
        <v>1</v>
      </c>
      <c r="I187">
        <v>1</v>
      </c>
      <c r="J187">
        <v>1</v>
      </c>
      <c r="O187" s="11">
        <v>45434</v>
      </c>
    </row>
    <row r="188" spans="1:15" x14ac:dyDescent="0.35">
      <c r="A188" t="s">
        <v>21</v>
      </c>
      <c r="B188">
        <v>14</v>
      </c>
      <c r="C188">
        <v>2</v>
      </c>
      <c r="D188">
        <v>9</v>
      </c>
      <c r="E188">
        <v>4</v>
      </c>
      <c r="H188">
        <v>1</v>
      </c>
      <c r="I188">
        <v>1</v>
      </c>
      <c r="J188">
        <v>1</v>
      </c>
      <c r="O188" s="11">
        <v>45434</v>
      </c>
    </row>
    <row r="189" spans="1:15" x14ac:dyDescent="0.35">
      <c r="A189" t="s">
        <v>21</v>
      </c>
      <c r="B189">
        <v>14</v>
      </c>
      <c r="C189">
        <v>3</v>
      </c>
      <c r="D189">
        <v>9</v>
      </c>
      <c r="E189">
        <v>4</v>
      </c>
      <c r="H189">
        <v>1</v>
      </c>
      <c r="I189">
        <v>1</v>
      </c>
      <c r="J189">
        <v>1</v>
      </c>
      <c r="O189" s="11">
        <v>45434</v>
      </c>
    </row>
    <row r="190" spans="1:15" x14ac:dyDescent="0.35">
      <c r="A190" t="s">
        <v>21</v>
      </c>
      <c r="B190">
        <v>14</v>
      </c>
      <c r="C190">
        <v>1</v>
      </c>
      <c r="D190">
        <v>11</v>
      </c>
      <c r="E190">
        <v>5</v>
      </c>
      <c r="H190">
        <v>1</v>
      </c>
      <c r="I190">
        <v>1</v>
      </c>
      <c r="J190">
        <v>1</v>
      </c>
      <c r="O190" s="11">
        <v>45436</v>
      </c>
    </row>
    <row r="191" spans="1:15" x14ac:dyDescent="0.35">
      <c r="A191" t="s">
        <v>21</v>
      </c>
      <c r="B191">
        <v>14</v>
      </c>
      <c r="C191">
        <v>2</v>
      </c>
      <c r="D191">
        <v>11</v>
      </c>
      <c r="E191">
        <v>5</v>
      </c>
      <c r="H191">
        <v>1</v>
      </c>
      <c r="I191">
        <v>1</v>
      </c>
      <c r="J191">
        <v>1</v>
      </c>
      <c r="O191" s="11">
        <v>45436</v>
      </c>
    </row>
    <row r="192" spans="1:15" x14ac:dyDescent="0.35">
      <c r="A192" t="s">
        <v>21</v>
      </c>
      <c r="B192">
        <v>14</v>
      </c>
      <c r="C192">
        <v>3</v>
      </c>
      <c r="D192">
        <v>11</v>
      </c>
      <c r="E192">
        <v>5</v>
      </c>
      <c r="H192">
        <v>1</v>
      </c>
      <c r="I192">
        <v>1</v>
      </c>
      <c r="J192">
        <v>1</v>
      </c>
      <c r="O192" s="11">
        <v>45436</v>
      </c>
    </row>
    <row r="193" spans="1:16" x14ac:dyDescent="0.35">
      <c r="A193" t="s">
        <v>21</v>
      </c>
      <c r="B193">
        <v>14</v>
      </c>
      <c r="C193">
        <v>1</v>
      </c>
      <c r="D193">
        <v>14</v>
      </c>
      <c r="E193">
        <v>6</v>
      </c>
      <c r="H193">
        <v>1</v>
      </c>
      <c r="I193">
        <v>1</v>
      </c>
      <c r="J193">
        <v>1</v>
      </c>
      <c r="O193" s="11">
        <v>45439</v>
      </c>
    </row>
    <row r="194" spans="1:16" x14ac:dyDescent="0.35">
      <c r="A194" t="s">
        <v>21</v>
      </c>
      <c r="B194">
        <v>14</v>
      </c>
      <c r="C194">
        <v>2</v>
      </c>
      <c r="D194">
        <v>14</v>
      </c>
      <c r="E194">
        <v>6</v>
      </c>
      <c r="H194">
        <v>1</v>
      </c>
      <c r="I194">
        <v>1</v>
      </c>
      <c r="J194">
        <v>1</v>
      </c>
      <c r="O194" s="11">
        <v>45439</v>
      </c>
    </row>
    <row r="195" spans="1:16" x14ac:dyDescent="0.35">
      <c r="A195" t="s">
        <v>21</v>
      </c>
      <c r="B195">
        <v>14</v>
      </c>
      <c r="C195">
        <v>3</v>
      </c>
      <c r="D195">
        <v>14</v>
      </c>
      <c r="E195">
        <v>6</v>
      </c>
      <c r="H195">
        <v>1</v>
      </c>
      <c r="I195">
        <v>1</v>
      </c>
      <c r="J195">
        <v>1</v>
      </c>
      <c r="O195" s="11">
        <v>45439</v>
      </c>
      <c r="P195" t="s">
        <v>108</v>
      </c>
    </row>
    <row r="196" spans="1:16" x14ac:dyDescent="0.35">
      <c r="A196" t="s">
        <v>21</v>
      </c>
      <c r="B196">
        <v>14</v>
      </c>
      <c r="C196">
        <v>1</v>
      </c>
      <c r="D196">
        <v>21</v>
      </c>
      <c r="E196">
        <v>7</v>
      </c>
      <c r="H196">
        <v>1</v>
      </c>
      <c r="I196">
        <v>1</v>
      </c>
      <c r="J196">
        <v>1</v>
      </c>
      <c r="K196">
        <v>1</v>
      </c>
      <c r="O196" s="11">
        <v>45446</v>
      </c>
    </row>
    <row r="197" spans="1:16" x14ac:dyDescent="0.35">
      <c r="A197" t="s">
        <v>21</v>
      </c>
      <c r="B197">
        <v>14</v>
      </c>
      <c r="C197">
        <v>2</v>
      </c>
      <c r="D197">
        <v>21</v>
      </c>
      <c r="E197">
        <v>7</v>
      </c>
      <c r="H197">
        <v>1</v>
      </c>
      <c r="I197">
        <v>1</v>
      </c>
      <c r="J197">
        <v>1</v>
      </c>
      <c r="K197">
        <v>1</v>
      </c>
      <c r="O197" s="11">
        <v>45446</v>
      </c>
    </row>
    <row r="198" spans="1:16" x14ac:dyDescent="0.35">
      <c r="A198" t="s">
        <v>21</v>
      </c>
      <c r="B198">
        <v>14</v>
      </c>
      <c r="C198">
        <v>1</v>
      </c>
      <c r="D198">
        <v>28</v>
      </c>
      <c r="E198">
        <v>8</v>
      </c>
      <c r="H198">
        <v>1</v>
      </c>
      <c r="J198">
        <v>1</v>
      </c>
      <c r="M198">
        <v>1</v>
      </c>
      <c r="O198" s="11">
        <v>45453</v>
      </c>
    </row>
    <row r="199" spans="1:16" x14ac:dyDescent="0.35">
      <c r="A199" t="s">
        <v>21</v>
      </c>
      <c r="B199">
        <v>14</v>
      </c>
      <c r="C199">
        <v>2</v>
      </c>
      <c r="D199">
        <v>28</v>
      </c>
      <c r="E199">
        <v>8</v>
      </c>
      <c r="H199">
        <v>1</v>
      </c>
      <c r="J199">
        <v>1</v>
      </c>
      <c r="M199">
        <v>1</v>
      </c>
      <c r="O199" s="11">
        <v>45453</v>
      </c>
    </row>
    <row r="200" spans="1:16" x14ac:dyDescent="0.35">
      <c r="A200" t="s">
        <v>21</v>
      </c>
      <c r="B200">
        <v>21</v>
      </c>
      <c r="C200">
        <v>1</v>
      </c>
      <c r="D200">
        <v>2</v>
      </c>
      <c r="E200">
        <v>1</v>
      </c>
      <c r="G200">
        <v>1</v>
      </c>
      <c r="L200">
        <v>1</v>
      </c>
      <c r="O200" s="11">
        <v>45434</v>
      </c>
    </row>
    <row r="201" spans="1:16" x14ac:dyDescent="0.35">
      <c r="A201" t="s">
        <v>21</v>
      </c>
      <c r="B201">
        <v>21</v>
      </c>
      <c r="C201">
        <v>2</v>
      </c>
      <c r="D201">
        <v>2</v>
      </c>
      <c r="E201">
        <v>1</v>
      </c>
      <c r="G201">
        <v>1</v>
      </c>
      <c r="L201">
        <v>1</v>
      </c>
      <c r="O201" s="11">
        <v>45434</v>
      </c>
    </row>
    <row r="202" spans="1:16" x14ac:dyDescent="0.35">
      <c r="A202" t="s">
        <v>21</v>
      </c>
      <c r="B202">
        <v>21</v>
      </c>
      <c r="C202">
        <v>3</v>
      </c>
      <c r="D202">
        <v>2</v>
      </c>
      <c r="E202">
        <v>1</v>
      </c>
      <c r="G202">
        <v>1</v>
      </c>
      <c r="L202">
        <v>1</v>
      </c>
      <c r="O202" s="11">
        <v>45434</v>
      </c>
    </row>
    <row r="203" spans="1:16" x14ac:dyDescent="0.35">
      <c r="A203" t="s">
        <v>21</v>
      </c>
      <c r="B203">
        <v>21</v>
      </c>
      <c r="C203">
        <v>1</v>
      </c>
      <c r="D203">
        <v>4</v>
      </c>
      <c r="E203">
        <v>2</v>
      </c>
      <c r="G203">
        <v>1</v>
      </c>
      <c r="L203">
        <v>1</v>
      </c>
      <c r="O203" s="11">
        <v>45436</v>
      </c>
    </row>
    <row r="204" spans="1:16" x14ac:dyDescent="0.35">
      <c r="A204" t="s">
        <v>21</v>
      </c>
      <c r="B204">
        <v>21</v>
      </c>
      <c r="C204">
        <v>2</v>
      </c>
      <c r="D204">
        <v>4</v>
      </c>
      <c r="E204">
        <v>2</v>
      </c>
      <c r="G204">
        <v>1</v>
      </c>
      <c r="L204">
        <v>1</v>
      </c>
      <c r="O204" s="11">
        <v>45436</v>
      </c>
    </row>
    <row r="205" spans="1:16" x14ac:dyDescent="0.35">
      <c r="A205" t="s">
        <v>21</v>
      </c>
      <c r="B205">
        <v>21</v>
      </c>
      <c r="C205">
        <v>3</v>
      </c>
      <c r="D205">
        <v>4</v>
      </c>
      <c r="E205">
        <v>2</v>
      </c>
      <c r="G205">
        <v>1</v>
      </c>
      <c r="L205">
        <v>1</v>
      </c>
      <c r="O205" s="11">
        <v>45436</v>
      </c>
    </row>
    <row r="206" spans="1:16" x14ac:dyDescent="0.35">
      <c r="A206" t="s">
        <v>21</v>
      </c>
      <c r="B206">
        <v>21</v>
      </c>
      <c r="C206">
        <v>1</v>
      </c>
      <c r="D206">
        <v>7</v>
      </c>
      <c r="E206">
        <v>3</v>
      </c>
      <c r="G206">
        <v>1</v>
      </c>
      <c r="I206">
        <v>1</v>
      </c>
      <c r="O206" s="11">
        <v>45439</v>
      </c>
    </row>
    <row r="207" spans="1:16" x14ac:dyDescent="0.35">
      <c r="A207" t="s">
        <v>21</v>
      </c>
      <c r="B207">
        <v>21</v>
      </c>
      <c r="C207">
        <v>2</v>
      </c>
      <c r="D207">
        <v>7</v>
      </c>
      <c r="E207">
        <v>3</v>
      </c>
      <c r="G207">
        <v>1</v>
      </c>
      <c r="I207">
        <v>1</v>
      </c>
      <c r="O207" s="11">
        <v>45439</v>
      </c>
    </row>
    <row r="208" spans="1:16" x14ac:dyDescent="0.35">
      <c r="A208" t="s">
        <v>21</v>
      </c>
      <c r="B208">
        <v>21</v>
      </c>
      <c r="C208">
        <v>3</v>
      </c>
      <c r="D208">
        <v>7</v>
      </c>
      <c r="E208">
        <v>3</v>
      </c>
      <c r="H208">
        <v>1</v>
      </c>
      <c r="I208">
        <v>1</v>
      </c>
      <c r="J208">
        <v>1</v>
      </c>
      <c r="O208" s="11">
        <v>45439</v>
      </c>
    </row>
    <row r="209" spans="1:16" x14ac:dyDescent="0.35">
      <c r="A209" t="s">
        <v>21</v>
      </c>
      <c r="B209">
        <v>21</v>
      </c>
      <c r="C209">
        <v>1</v>
      </c>
      <c r="D209">
        <v>9</v>
      </c>
      <c r="E209">
        <v>4</v>
      </c>
      <c r="H209">
        <v>1</v>
      </c>
      <c r="I209">
        <v>1</v>
      </c>
      <c r="J209">
        <v>1</v>
      </c>
      <c r="O209" s="11">
        <v>45441</v>
      </c>
    </row>
    <row r="210" spans="1:16" x14ac:dyDescent="0.35">
      <c r="A210" t="s">
        <v>21</v>
      </c>
      <c r="B210">
        <v>21</v>
      </c>
      <c r="C210">
        <v>2</v>
      </c>
      <c r="D210">
        <v>9</v>
      </c>
      <c r="E210">
        <v>4</v>
      </c>
      <c r="H210">
        <v>1</v>
      </c>
      <c r="I210">
        <v>1</v>
      </c>
      <c r="J210">
        <v>1</v>
      </c>
      <c r="O210" s="11">
        <v>45441</v>
      </c>
    </row>
    <row r="211" spans="1:16" x14ac:dyDescent="0.35">
      <c r="A211" t="s">
        <v>21</v>
      </c>
      <c r="B211">
        <v>21</v>
      </c>
      <c r="C211">
        <v>3</v>
      </c>
      <c r="D211">
        <v>9</v>
      </c>
      <c r="E211">
        <v>4</v>
      </c>
      <c r="H211">
        <v>1</v>
      </c>
      <c r="I211">
        <v>1</v>
      </c>
      <c r="J211">
        <v>1</v>
      </c>
      <c r="O211" s="11">
        <v>45441</v>
      </c>
    </row>
    <row r="212" spans="1:16" x14ac:dyDescent="0.35">
      <c r="A212" t="s">
        <v>21</v>
      </c>
      <c r="B212">
        <v>21</v>
      </c>
      <c r="C212">
        <v>1</v>
      </c>
      <c r="D212">
        <v>11</v>
      </c>
      <c r="E212">
        <v>5</v>
      </c>
      <c r="H212">
        <v>1</v>
      </c>
      <c r="I212">
        <v>1</v>
      </c>
      <c r="J212">
        <v>1</v>
      </c>
      <c r="O212" s="11">
        <v>45443</v>
      </c>
    </row>
    <row r="213" spans="1:16" x14ac:dyDescent="0.35">
      <c r="A213" t="s">
        <v>21</v>
      </c>
      <c r="B213">
        <v>21</v>
      </c>
      <c r="C213">
        <v>2</v>
      </c>
      <c r="D213">
        <v>11</v>
      </c>
      <c r="E213">
        <v>5</v>
      </c>
      <c r="H213">
        <v>1</v>
      </c>
      <c r="I213">
        <v>1</v>
      </c>
      <c r="J213">
        <v>1</v>
      </c>
      <c r="O213" s="11">
        <v>45443</v>
      </c>
    </row>
    <row r="214" spans="1:16" x14ac:dyDescent="0.35">
      <c r="A214" t="s">
        <v>21</v>
      </c>
      <c r="B214">
        <v>21</v>
      </c>
      <c r="C214">
        <v>3</v>
      </c>
      <c r="D214">
        <v>11</v>
      </c>
      <c r="E214">
        <v>5</v>
      </c>
      <c r="H214">
        <v>1</v>
      </c>
      <c r="I214">
        <v>1</v>
      </c>
      <c r="J214">
        <v>1</v>
      </c>
      <c r="O214" s="11">
        <v>45443</v>
      </c>
    </row>
    <row r="215" spans="1:16" x14ac:dyDescent="0.35">
      <c r="A215" t="s">
        <v>21</v>
      </c>
      <c r="B215">
        <v>21</v>
      </c>
      <c r="C215">
        <v>1</v>
      </c>
      <c r="D215">
        <v>14</v>
      </c>
      <c r="E215">
        <v>6</v>
      </c>
      <c r="H215">
        <v>1</v>
      </c>
      <c r="I215">
        <v>1</v>
      </c>
      <c r="J215">
        <v>1</v>
      </c>
      <c r="K215">
        <v>1</v>
      </c>
      <c r="O215" s="11">
        <v>45446</v>
      </c>
      <c r="P215" t="s">
        <v>108</v>
      </c>
    </row>
    <row r="216" spans="1:16" x14ac:dyDescent="0.35">
      <c r="A216" t="s">
        <v>21</v>
      </c>
      <c r="B216">
        <v>21</v>
      </c>
      <c r="C216">
        <v>2</v>
      </c>
      <c r="D216">
        <v>14</v>
      </c>
      <c r="E216">
        <v>6</v>
      </c>
      <c r="H216">
        <v>1</v>
      </c>
      <c r="I216">
        <v>1</v>
      </c>
      <c r="J216">
        <v>1</v>
      </c>
      <c r="K216">
        <v>1</v>
      </c>
      <c r="O216" s="11">
        <v>45446</v>
      </c>
    </row>
    <row r="217" spans="1:16" x14ac:dyDescent="0.35">
      <c r="A217" t="s">
        <v>21</v>
      </c>
      <c r="B217">
        <v>21</v>
      </c>
      <c r="C217">
        <v>3</v>
      </c>
      <c r="D217">
        <v>14</v>
      </c>
      <c r="E217">
        <v>6</v>
      </c>
      <c r="H217">
        <v>1</v>
      </c>
      <c r="I217">
        <v>1</v>
      </c>
      <c r="J217">
        <v>1</v>
      </c>
      <c r="K217">
        <v>1</v>
      </c>
      <c r="O217" s="11">
        <v>45446</v>
      </c>
    </row>
    <row r="218" spans="1:16" x14ac:dyDescent="0.35">
      <c r="A218" t="s">
        <v>21</v>
      </c>
      <c r="B218">
        <v>21</v>
      </c>
      <c r="C218">
        <v>2</v>
      </c>
      <c r="D218">
        <v>21</v>
      </c>
      <c r="E218">
        <v>7</v>
      </c>
      <c r="H218">
        <v>1</v>
      </c>
      <c r="J218">
        <v>1</v>
      </c>
      <c r="M218">
        <v>1</v>
      </c>
      <c r="O218" s="11">
        <v>45453</v>
      </c>
    </row>
    <row r="219" spans="1:16" x14ac:dyDescent="0.35">
      <c r="A219" t="s">
        <v>21</v>
      </c>
      <c r="B219">
        <v>21</v>
      </c>
      <c r="C219">
        <v>3</v>
      </c>
      <c r="D219">
        <v>21</v>
      </c>
      <c r="E219">
        <v>7</v>
      </c>
      <c r="H219">
        <v>1</v>
      </c>
      <c r="J219">
        <v>1</v>
      </c>
      <c r="M219">
        <v>1</v>
      </c>
      <c r="O219" s="11">
        <v>45453</v>
      </c>
    </row>
    <row r="220" spans="1:16" x14ac:dyDescent="0.35">
      <c r="A220" t="s">
        <v>21</v>
      </c>
      <c r="B220">
        <v>21</v>
      </c>
      <c r="C220">
        <v>2</v>
      </c>
      <c r="D220">
        <v>28</v>
      </c>
      <c r="E220">
        <v>8</v>
      </c>
      <c r="H220">
        <v>1</v>
      </c>
      <c r="J220">
        <v>1</v>
      </c>
      <c r="M220">
        <v>1</v>
      </c>
      <c r="O220" s="11">
        <v>45460</v>
      </c>
    </row>
    <row r="221" spans="1:16" x14ac:dyDescent="0.35">
      <c r="A221" t="s">
        <v>21</v>
      </c>
      <c r="B221">
        <v>21</v>
      </c>
      <c r="C221">
        <v>3</v>
      </c>
      <c r="D221">
        <v>28</v>
      </c>
      <c r="E221">
        <v>8</v>
      </c>
      <c r="H221">
        <v>1</v>
      </c>
      <c r="J221">
        <v>1</v>
      </c>
      <c r="M221">
        <v>1</v>
      </c>
      <c r="O221" s="11">
        <v>45460</v>
      </c>
    </row>
    <row r="222" spans="1:16" x14ac:dyDescent="0.35">
      <c r="A222" t="s">
        <v>14</v>
      </c>
      <c r="B222">
        <v>1</v>
      </c>
      <c r="C222">
        <v>1</v>
      </c>
      <c r="D222">
        <v>2</v>
      </c>
      <c r="E222">
        <v>1</v>
      </c>
      <c r="F222">
        <v>0</v>
      </c>
      <c r="O222" s="11">
        <v>45414</v>
      </c>
    </row>
    <row r="223" spans="1:16" x14ac:dyDescent="0.35">
      <c r="A223" t="s">
        <v>14</v>
      </c>
      <c r="B223">
        <v>1</v>
      </c>
      <c r="C223">
        <v>2</v>
      </c>
      <c r="D223">
        <v>2</v>
      </c>
      <c r="E223">
        <v>1</v>
      </c>
      <c r="F223">
        <v>0</v>
      </c>
      <c r="O223" s="11">
        <v>45414</v>
      </c>
    </row>
    <row r="224" spans="1:16" x14ac:dyDescent="0.35">
      <c r="A224" t="s">
        <v>14</v>
      </c>
      <c r="B224">
        <v>1</v>
      </c>
      <c r="C224">
        <v>3</v>
      </c>
      <c r="D224">
        <v>2</v>
      </c>
      <c r="E224">
        <v>1</v>
      </c>
      <c r="F224">
        <v>0</v>
      </c>
      <c r="O224" s="11">
        <v>45414</v>
      </c>
    </row>
    <row r="225" spans="1:16" x14ac:dyDescent="0.35">
      <c r="A225" t="s">
        <v>14</v>
      </c>
      <c r="B225">
        <v>1</v>
      </c>
      <c r="C225">
        <v>1</v>
      </c>
      <c r="D225">
        <v>4</v>
      </c>
      <c r="E225">
        <v>2</v>
      </c>
      <c r="F225">
        <v>0</v>
      </c>
      <c r="O225" s="11">
        <v>45416</v>
      </c>
    </row>
    <row r="226" spans="1:16" x14ac:dyDescent="0.35">
      <c r="A226" t="s">
        <v>14</v>
      </c>
      <c r="B226">
        <v>1</v>
      </c>
      <c r="C226">
        <v>2</v>
      </c>
      <c r="D226">
        <v>4</v>
      </c>
      <c r="E226">
        <v>2</v>
      </c>
      <c r="F226">
        <v>0</v>
      </c>
      <c r="O226" s="11">
        <v>45416</v>
      </c>
    </row>
    <row r="227" spans="1:16" x14ac:dyDescent="0.35">
      <c r="A227" t="s">
        <v>14</v>
      </c>
      <c r="B227">
        <v>1</v>
      </c>
      <c r="C227">
        <v>3</v>
      </c>
      <c r="D227">
        <v>4</v>
      </c>
      <c r="E227">
        <v>2</v>
      </c>
      <c r="F227">
        <v>0</v>
      </c>
      <c r="O227" s="11">
        <v>45416</v>
      </c>
    </row>
    <row r="228" spans="1:16" x14ac:dyDescent="0.35">
      <c r="A228" t="s">
        <v>14</v>
      </c>
      <c r="B228">
        <v>1</v>
      </c>
      <c r="C228">
        <v>1</v>
      </c>
      <c r="D228">
        <v>6</v>
      </c>
      <c r="E228">
        <v>3</v>
      </c>
      <c r="F228">
        <v>0</v>
      </c>
      <c r="O228" s="11">
        <v>45418</v>
      </c>
    </row>
    <row r="229" spans="1:16" x14ac:dyDescent="0.35">
      <c r="A229" t="s">
        <v>14</v>
      </c>
      <c r="B229">
        <v>1</v>
      </c>
      <c r="C229">
        <v>2</v>
      </c>
      <c r="D229">
        <v>6</v>
      </c>
      <c r="E229">
        <v>3</v>
      </c>
      <c r="F229">
        <v>0</v>
      </c>
      <c r="O229" s="11">
        <v>45418</v>
      </c>
    </row>
    <row r="230" spans="1:16" x14ac:dyDescent="0.35">
      <c r="A230" t="s">
        <v>14</v>
      </c>
      <c r="B230">
        <v>1</v>
      </c>
      <c r="C230">
        <v>3</v>
      </c>
      <c r="D230">
        <v>6</v>
      </c>
      <c r="E230">
        <v>3</v>
      </c>
      <c r="F230">
        <v>0</v>
      </c>
      <c r="O230" s="11">
        <v>45418</v>
      </c>
    </row>
    <row r="231" spans="1:16" x14ac:dyDescent="0.35">
      <c r="A231" t="s">
        <v>14</v>
      </c>
      <c r="B231">
        <v>1</v>
      </c>
      <c r="C231">
        <v>1</v>
      </c>
      <c r="D231">
        <v>8</v>
      </c>
      <c r="E231">
        <v>4</v>
      </c>
      <c r="F231">
        <v>0</v>
      </c>
      <c r="O231" s="11">
        <v>45420</v>
      </c>
    </row>
    <row r="232" spans="1:16" x14ac:dyDescent="0.35">
      <c r="A232" t="s">
        <v>14</v>
      </c>
      <c r="B232">
        <v>1</v>
      </c>
      <c r="C232">
        <v>2</v>
      </c>
      <c r="D232">
        <v>8</v>
      </c>
      <c r="E232">
        <v>4</v>
      </c>
      <c r="F232">
        <v>0</v>
      </c>
      <c r="O232" s="11">
        <v>45420</v>
      </c>
    </row>
    <row r="233" spans="1:16" x14ac:dyDescent="0.35">
      <c r="A233" t="s">
        <v>14</v>
      </c>
      <c r="B233">
        <v>1</v>
      </c>
      <c r="C233">
        <v>3</v>
      </c>
      <c r="D233">
        <v>8</v>
      </c>
      <c r="E233">
        <v>4</v>
      </c>
      <c r="F233">
        <v>0</v>
      </c>
      <c r="O233" s="11">
        <v>45420</v>
      </c>
    </row>
    <row r="234" spans="1:16" x14ac:dyDescent="0.35">
      <c r="A234" t="s">
        <v>14</v>
      </c>
      <c r="B234">
        <v>1</v>
      </c>
      <c r="C234">
        <v>1</v>
      </c>
      <c r="D234">
        <v>10</v>
      </c>
      <c r="E234">
        <v>5</v>
      </c>
      <c r="F234">
        <v>0</v>
      </c>
      <c r="O234" s="11">
        <v>45422</v>
      </c>
    </row>
    <row r="235" spans="1:16" x14ac:dyDescent="0.35">
      <c r="A235" t="s">
        <v>14</v>
      </c>
      <c r="B235">
        <v>1</v>
      </c>
      <c r="C235">
        <v>2</v>
      </c>
      <c r="D235">
        <v>10</v>
      </c>
      <c r="E235">
        <v>5</v>
      </c>
      <c r="F235">
        <v>0</v>
      </c>
      <c r="O235" s="11">
        <v>45422</v>
      </c>
    </row>
    <row r="236" spans="1:16" x14ac:dyDescent="0.35">
      <c r="A236" t="s">
        <v>14</v>
      </c>
      <c r="B236">
        <v>1</v>
      </c>
      <c r="C236">
        <v>3</v>
      </c>
      <c r="D236">
        <v>10</v>
      </c>
      <c r="E236">
        <v>5</v>
      </c>
      <c r="F236">
        <v>0</v>
      </c>
      <c r="O236" s="11">
        <v>45422</v>
      </c>
    </row>
    <row r="237" spans="1:16" x14ac:dyDescent="0.35">
      <c r="A237" t="s">
        <v>14</v>
      </c>
      <c r="B237">
        <v>1</v>
      </c>
      <c r="C237">
        <v>1</v>
      </c>
      <c r="D237">
        <v>14</v>
      </c>
      <c r="E237">
        <v>6</v>
      </c>
      <c r="F237">
        <v>0</v>
      </c>
      <c r="O237" s="11">
        <v>45425</v>
      </c>
    </row>
    <row r="238" spans="1:16" x14ac:dyDescent="0.35">
      <c r="A238" t="s">
        <v>14</v>
      </c>
      <c r="B238">
        <v>1</v>
      </c>
      <c r="C238">
        <v>2</v>
      </c>
      <c r="D238">
        <v>14</v>
      </c>
      <c r="E238">
        <v>6</v>
      </c>
      <c r="F238">
        <v>0</v>
      </c>
      <c r="O238" s="11">
        <v>45425</v>
      </c>
    </row>
    <row r="239" spans="1:16" x14ac:dyDescent="0.35">
      <c r="A239" t="s">
        <v>14</v>
      </c>
      <c r="B239">
        <v>1</v>
      </c>
      <c r="C239">
        <v>3</v>
      </c>
      <c r="D239">
        <v>14</v>
      </c>
      <c r="E239">
        <v>6</v>
      </c>
      <c r="G239">
        <v>1</v>
      </c>
      <c r="I239">
        <v>1</v>
      </c>
      <c r="O239" s="11">
        <v>45425</v>
      </c>
      <c r="P239" t="s">
        <v>108</v>
      </c>
    </row>
    <row r="240" spans="1:16" x14ac:dyDescent="0.35">
      <c r="A240" t="s">
        <v>14</v>
      </c>
      <c r="B240">
        <v>1</v>
      </c>
      <c r="C240">
        <v>1</v>
      </c>
      <c r="D240">
        <v>22</v>
      </c>
      <c r="E240">
        <v>7</v>
      </c>
      <c r="F240">
        <v>0</v>
      </c>
      <c r="O240" s="11">
        <v>45433</v>
      </c>
      <c r="P240" t="s">
        <v>100</v>
      </c>
    </row>
    <row r="241" spans="1:16" x14ac:dyDescent="0.35">
      <c r="A241" t="s">
        <v>14</v>
      </c>
      <c r="B241">
        <v>1</v>
      </c>
      <c r="C241">
        <v>2</v>
      </c>
      <c r="D241">
        <v>22</v>
      </c>
      <c r="E241">
        <v>7</v>
      </c>
      <c r="F241">
        <v>0</v>
      </c>
      <c r="O241" s="11">
        <v>45433</v>
      </c>
      <c r="P241" t="s">
        <v>100</v>
      </c>
    </row>
    <row r="242" spans="1:16" x14ac:dyDescent="0.35">
      <c r="A242" t="s">
        <v>14</v>
      </c>
      <c r="B242">
        <v>1</v>
      </c>
      <c r="C242">
        <v>1</v>
      </c>
      <c r="D242">
        <v>29</v>
      </c>
      <c r="E242">
        <v>8</v>
      </c>
      <c r="F242">
        <v>0</v>
      </c>
      <c r="O242" s="11">
        <v>45440</v>
      </c>
    </row>
    <row r="243" spans="1:16" x14ac:dyDescent="0.35">
      <c r="A243" t="s">
        <v>14</v>
      </c>
      <c r="B243">
        <v>1</v>
      </c>
      <c r="C243">
        <v>2</v>
      </c>
      <c r="D243">
        <v>29</v>
      </c>
      <c r="E243">
        <v>8</v>
      </c>
      <c r="F243">
        <v>0</v>
      </c>
      <c r="O243" s="11">
        <v>45440</v>
      </c>
    </row>
    <row r="244" spans="1:16" x14ac:dyDescent="0.35">
      <c r="A244" t="s">
        <v>14</v>
      </c>
      <c r="B244">
        <v>3</v>
      </c>
      <c r="C244">
        <v>1</v>
      </c>
      <c r="D244">
        <v>2</v>
      </c>
      <c r="E244">
        <v>1</v>
      </c>
      <c r="G244">
        <v>1</v>
      </c>
      <c r="O244" s="11">
        <v>45414</v>
      </c>
    </row>
    <row r="245" spans="1:16" x14ac:dyDescent="0.35">
      <c r="A245" t="s">
        <v>14</v>
      </c>
      <c r="B245">
        <v>3</v>
      </c>
      <c r="C245">
        <v>2</v>
      </c>
      <c r="D245">
        <v>2</v>
      </c>
      <c r="E245">
        <v>1</v>
      </c>
      <c r="G245">
        <v>1</v>
      </c>
      <c r="O245" s="11">
        <v>45414</v>
      </c>
    </row>
    <row r="246" spans="1:16" x14ac:dyDescent="0.35">
      <c r="A246" t="s">
        <v>14</v>
      </c>
      <c r="B246">
        <v>3</v>
      </c>
      <c r="C246">
        <v>3</v>
      </c>
      <c r="D246">
        <v>2</v>
      </c>
      <c r="E246">
        <v>1</v>
      </c>
      <c r="G246">
        <v>1</v>
      </c>
      <c r="O246" s="11">
        <v>45414</v>
      </c>
    </row>
    <row r="247" spans="1:16" x14ac:dyDescent="0.35">
      <c r="A247" t="s">
        <v>14</v>
      </c>
      <c r="B247">
        <v>3</v>
      </c>
      <c r="C247">
        <v>1</v>
      </c>
      <c r="D247">
        <v>4</v>
      </c>
      <c r="E247">
        <v>2</v>
      </c>
      <c r="G247">
        <v>1</v>
      </c>
      <c r="O247" s="11">
        <v>45418</v>
      </c>
    </row>
    <row r="248" spans="1:16" x14ac:dyDescent="0.35">
      <c r="A248" t="s">
        <v>14</v>
      </c>
      <c r="B248">
        <v>3</v>
      </c>
      <c r="C248">
        <v>2</v>
      </c>
      <c r="D248">
        <v>4</v>
      </c>
      <c r="E248">
        <v>2</v>
      </c>
      <c r="G248">
        <v>1</v>
      </c>
      <c r="O248" s="11">
        <v>45418</v>
      </c>
    </row>
    <row r="249" spans="1:16" x14ac:dyDescent="0.35">
      <c r="A249" t="s">
        <v>14</v>
      </c>
      <c r="B249">
        <v>3</v>
      </c>
      <c r="C249">
        <v>3</v>
      </c>
      <c r="D249">
        <v>4</v>
      </c>
      <c r="E249">
        <v>2</v>
      </c>
      <c r="H249">
        <v>1</v>
      </c>
      <c r="I249">
        <v>1</v>
      </c>
      <c r="J249">
        <v>1</v>
      </c>
      <c r="O249" s="11">
        <v>45418</v>
      </c>
    </row>
    <row r="250" spans="1:16" x14ac:dyDescent="0.35">
      <c r="A250" t="s">
        <v>14</v>
      </c>
      <c r="B250">
        <v>3</v>
      </c>
      <c r="C250">
        <v>1</v>
      </c>
      <c r="D250">
        <v>6</v>
      </c>
      <c r="E250">
        <v>3</v>
      </c>
      <c r="G250">
        <v>1</v>
      </c>
      <c r="O250" s="11">
        <v>45420</v>
      </c>
    </row>
    <row r="251" spans="1:16" x14ac:dyDescent="0.35">
      <c r="A251" t="s">
        <v>14</v>
      </c>
      <c r="B251">
        <v>3</v>
      </c>
      <c r="C251">
        <v>2</v>
      </c>
      <c r="D251">
        <v>6</v>
      </c>
      <c r="E251">
        <v>3</v>
      </c>
      <c r="G251">
        <v>1</v>
      </c>
      <c r="O251" s="11">
        <v>45420</v>
      </c>
    </row>
    <row r="252" spans="1:16" x14ac:dyDescent="0.35">
      <c r="A252" t="s">
        <v>14</v>
      </c>
      <c r="B252">
        <v>3</v>
      </c>
      <c r="C252">
        <v>3</v>
      </c>
      <c r="D252">
        <v>6</v>
      </c>
      <c r="E252">
        <v>3</v>
      </c>
      <c r="H252">
        <v>1</v>
      </c>
      <c r="I252">
        <v>1</v>
      </c>
      <c r="J252">
        <v>1</v>
      </c>
      <c r="O252" s="11">
        <v>45420</v>
      </c>
    </row>
    <row r="253" spans="1:16" x14ac:dyDescent="0.35">
      <c r="A253" t="s">
        <v>14</v>
      </c>
      <c r="B253">
        <v>3</v>
      </c>
      <c r="C253">
        <v>1</v>
      </c>
      <c r="D253">
        <v>8</v>
      </c>
      <c r="E253">
        <v>4</v>
      </c>
      <c r="G253">
        <v>1</v>
      </c>
      <c r="O253" s="11">
        <v>45422</v>
      </c>
    </row>
    <row r="254" spans="1:16" x14ac:dyDescent="0.35">
      <c r="A254" t="s">
        <v>14</v>
      </c>
      <c r="B254">
        <v>3</v>
      </c>
      <c r="C254">
        <v>2</v>
      </c>
      <c r="D254">
        <v>8</v>
      </c>
      <c r="E254">
        <v>4</v>
      </c>
      <c r="G254">
        <v>1</v>
      </c>
      <c r="O254" s="11">
        <v>45422</v>
      </c>
    </row>
    <row r="255" spans="1:16" x14ac:dyDescent="0.35">
      <c r="A255" t="s">
        <v>14</v>
      </c>
      <c r="B255">
        <v>3</v>
      </c>
      <c r="C255">
        <v>3</v>
      </c>
      <c r="D255">
        <v>8</v>
      </c>
      <c r="E255">
        <v>4</v>
      </c>
      <c r="H255">
        <v>1</v>
      </c>
      <c r="I255">
        <v>1</v>
      </c>
      <c r="O255" s="11">
        <v>45422</v>
      </c>
    </row>
    <row r="256" spans="1:16" x14ac:dyDescent="0.35">
      <c r="A256" t="s">
        <v>14</v>
      </c>
      <c r="B256">
        <v>3</v>
      </c>
      <c r="C256">
        <v>1</v>
      </c>
      <c r="D256">
        <v>11</v>
      </c>
      <c r="E256">
        <v>5</v>
      </c>
      <c r="G256">
        <v>1</v>
      </c>
      <c r="O256" s="11">
        <v>45425</v>
      </c>
    </row>
    <row r="257" spans="1:16" x14ac:dyDescent="0.35">
      <c r="A257" t="s">
        <v>14</v>
      </c>
      <c r="B257">
        <v>3</v>
      </c>
      <c r="C257">
        <v>2</v>
      </c>
      <c r="D257">
        <v>11</v>
      </c>
      <c r="E257">
        <v>5</v>
      </c>
      <c r="H257">
        <v>1</v>
      </c>
      <c r="I257">
        <v>1</v>
      </c>
      <c r="O257" s="11">
        <v>45425</v>
      </c>
    </row>
    <row r="258" spans="1:16" x14ac:dyDescent="0.35">
      <c r="A258" t="s">
        <v>14</v>
      </c>
      <c r="B258">
        <v>3</v>
      </c>
      <c r="C258">
        <v>3</v>
      </c>
      <c r="D258">
        <v>11</v>
      </c>
      <c r="E258">
        <v>5</v>
      </c>
      <c r="H258">
        <v>1</v>
      </c>
      <c r="I258">
        <v>1</v>
      </c>
      <c r="O258" s="11">
        <v>45425</v>
      </c>
    </row>
    <row r="259" spans="1:16" x14ac:dyDescent="0.35">
      <c r="A259" t="s">
        <v>14</v>
      </c>
      <c r="B259">
        <v>3</v>
      </c>
      <c r="C259">
        <v>1</v>
      </c>
      <c r="D259">
        <v>14</v>
      </c>
      <c r="E259">
        <v>6</v>
      </c>
      <c r="G259">
        <v>1</v>
      </c>
      <c r="O259" s="11">
        <v>45428</v>
      </c>
    </row>
    <row r="260" spans="1:16" x14ac:dyDescent="0.35">
      <c r="A260" t="s">
        <v>14</v>
      </c>
      <c r="B260">
        <v>3</v>
      </c>
      <c r="C260">
        <v>2</v>
      </c>
      <c r="D260">
        <v>14</v>
      </c>
      <c r="E260">
        <v>6</v>
      </c>
      <c r="H260">
        <v>1</v>
      </c>
      <c r="I260">
        <v>1</v>
      </c>
      <c r="J260">
        <v>1</v>
      </c>
      <c r="O260" s="11">
        <v>45428</v>
      </c>
    </row>
    <row r="261" spans="1:16" x14ac:dyDescent="0.35">
      <c r="A261" t="s">
        <v>14</v>
      </c>
      <c r="B261">
        <v>3</v>
      </c>
      <c r="C261">
        <v>3</v>
      </c>
      <c r="D261">
        <v>14</v>
      </c>
      <c r="E261">
        <v>6</v>
      </c>
      <c r="H261">
        <v>1</v>
      </c>
      <c r="I261">
        <v>1</v>
      </c>
      <c r="J261">
        <v>1</v>
      </c>
      <c r="O261" s="11">
        <v>45428</v>
      </c>
      <c r="P261" t="s">
        <v>108</v>
      </c>
    </row>
    <row r="262" spans="1:16" x14ac:dyDescent="0.35">
      <c r="A262" t="s">
        <v>14</v>
      </c>
      <c r="B262">
        <v>3</v>
      </c>
      <c r="C262">
        <v>1</v>
      </c>
      <c r="D262">
        <v>20</v>
      </c>
      <c r="E262">
        <v>7</v>
      </c>
      <c r="G262">
        <v>1</v>
      </c>
      <c r="I262">
        <v>1</v>
      </c>
      <c r="O262" s="11">
        <v>45433</v>
      </c>
    </row>
    <row r="263" spans="1:16" x14ac:dyDescent="0.35">
      <c r="A263" t="s">
        <v>14</v>
      </c>
      <c r="B263">
        <v>3</v>
      </c>
      <c r="C263">
        <v>2</v>
      </c>
      <c r="D263">
        <v>20</v>
      </c>
      <c r="E263">
        <v>7</v>
      </c>
      <c r="H263">
        <v>1</v>
      </c>
      <c r="I263">
        <v>1</v>
      </c>
      <c r="J263">
        <v>1</v>
      </c>
      <c r="O263" s="11">
        <v>45433</v>
      </c>
    </row>
    <row r="264" spans="1:16" x14ac:dyDescent="0.35">
      <c r="A264" t="s">
        <v>14</v>
      </c>
      <c r="B264">
        <v>3</v>
      </c>
      <c r="C264">
        <v>1</v>
      </c>
      <c r="D264">
        <v>27</v>
      </c>
      <c r="E264">
        <v>8</v>
      </c>
      <c r="H264">
        <v>1</v>
      </c>
      <c r="I264">
        <v>1</v>
      </c>
      <c r="J264">
        <v>1</v>
      </c>
      <c r="O264" s="11">
        <v>45440</v>
      </c>
    </row>
    <row r="265" spans="1:16" x14ac:dyDescent="0.35">
      <c r="A265" t="s">
        <v>14</v>
      </c>
      <c r="B265">
        <v>3</v>
      </c>
      <c r="C265">
        <v>2</v>
      </c>
      <c r="D265">
        <v>27</v>
      </c>
      <c r="E265">
        <v>8</v>
      </c>
      <c r="H265">
        <v>1</v>
      </c>
      <c r="I265">
        <v>1</v>
      </c>
      <c r="J265">
        <v>1</v>
      </c>
      <c r="O265" s="11">
        <v>45440</v>
      </c>
    </row>
    <row r="266" spans="1:16" x14ac:dyDescent="0.35">
      <c r="A266" t="s">
        <v>14</v>
      </c>
      <c r="B266">
        <v>7</v>
      </c>
      <c r="C266">
        <v>1</v>
      </c>
      <c r="D266">
        <v>2</v>
      </c>
      <c r="E266">
        <v>1</v>
      </c>
      <c r="F266">
        <v>0</v>
      </c>
      <c r="O266" s="11">
        <v>45420</v>
      </c>
      <c r="P266" t="s">
        <v>158</v>
      </c>
    </row>
    <row r="267" spans="1:16" x14ac:dyDescent="0.35">
      <c r="A267" t="s">
        <v>14</v>
      </c>
      <c r="B267">
        <v>7</v>
      </c>
      <c r="C267">
        <v>2</v>
      </c>
      <c r="D267">
        <v>2</v>
      </c>
      <c r="E267">
        <v>1</v>
      </c>
      <c r="G267">
        <v>1</v>
      </c>
      <c r="J267">
        <v>1</v>
      </c>
      <c r="O267" s="11">
        <v>45420</v>
      </c>
    </row>
    <row r="268" spans="1:16" x14ac:dyDescent="0.35">
      <c r="A268" t="s">
        <v>14</v>
      </c>
      <c r="B268">
        <v>7</v>
      </c>
      <c r="C268">
        <v>3</v>
      </c>
      <c r="D268">
        <v>2</v>
      </c>
      <c r="E268">
        <v>1</v>
      </c>
      <c r="F268">
        <v>0</v>
      </c>
      <c r="O268" s="11">
        <v>45420</v>
      </c>
      <c r="P268" t="s">
        <v>158</v>
      </c>
    </row>
    <row r="269" spans="1:16" x14ac:dyDescent="0.35">
      <c r="A269" t="s">
        <v>14</v>
      </c>
      <c r="B269">
        <v>7</v>
      </c>
      <c r="C269">
        <v>1</v>
      </c>
      <c r="D269">
        <v>4</v>
      </c>
      <c r="E269">
        <v>2</v>
      </c>
      <c r="F269">
        <v>0</v>
      </c>
      <c r="O269" s="11">
        <v>45422</v>
      </c>
      <c r="P269" t="s">
        <v>158</v>
      </c>
    </row>
    <row r="270" spans="1:16" x14ac:dyDescent="0.35">
      <c r="A270" t="s">
        <v>14</v>
      </c>
      <c r="B270">
        <v>7</v>
      </c>
      <c r="C270">
        <v>2</v>
      </c>
      <c r="D270">
        <v>4</v>
      </c>
      <c r="E270">
        <v>2</v>
      </c>
      <c r="G270">
        <v>1</v>
      </c>
      <c r="J270">
        <v>1</v>
      </c>
      <c r="O270" s="11">
        <v>45422</v>
      </c>
    </row>
    <row r="271" spans="1:16" x14ac:dyDescent="0.35">
      <c r="A271" t="s">
        <v>14</v>
      </c>
      <c r="B271">
        <v>7</v>
      </c>
      <c r="C271">
        <v>3</v>
      </c>
      <c r="D271">
        <v>4</v>
      </c>
      <c r="E271">
        <v>2</v>
      </c>
      <c r="F271">
        <v>0</v>
      </c>
      <c r="O271" s="11">
        <v>45422</v>
      </c>
      <c r="P271" t="s">
        <v>158</v>
      </c>
    </row>
    <row r="272" spans="1:16" x14ac:dyDescent="0.35">
      <c r="A272" t="s">
        <v>14</v>
      </c>
      <c r="B272">
        <v>7</v>
      </c>
      <c r="C272">
        <v>1</v>
      </c>
      <c r="D272">
        <v>7</v>
      </c>
      <c r="E272">
        <v>3</v>
      </c>
      <c r="F272">
        <v>0</v>
      </c>
      <c r="O272" s="11">
        <v>45425</v>
      </c>
      <c r="P272" t="s">
        <v>158</v>
      </c>
    </row>
    <row r="273" spans="1:16" x14ac:dyDescent="0.35">
      <c r="A273" t="s">
        <v>14</v>
      </c>
      <c r="B273">
        <v>7</v>
      </c>
      <c r="C273">
        <v>2</v>
      </c>
      <c r="D273">
        <v>7</v>
      </c>
      <c r="E273">
        <v>3</v>
      </c>
      <c r="H273">
        <v>1</v>
      </c>
      <c r="I273">
        <v>1</v>
      </c>
      <c r="J273">
        <v>1</v>
      </c>
      <c r="O273" s="11">
        <v>45425</v>
      </c>
    </row>
    <row r="274" spans="1:16" x14ac:dyDescent="0.35">
      <c r="A274" t="s">
        <v>14</v>
      </c>
      <c r="B274">
        <v>7</v>
      </c>
      <c r="C274">
        <v>3</v>
      </c>
      <c r="D274">
        <v>7</v>
      </c>
      <c r="E274">
        <v>3</v>
      </c>
      <c r="F274">
        <v>0</v>
      </c>
      <c r="O274" s="11">
        <v>45425</v>
      </c>
      <c r="P274" t="s">
        <v>158</v>
      </c>
    </row>
    <row r="275" spans="1:16" x14ac:dyDescent="0.35">
      <c r="A275" t="s">
        <v>14</v>
      </c>
      <c r="B275">
        <v>7</v>
      </c>
      <c r="C275">
        <v>1</v>
      </c>
      <c r="D275">
        <v>9</v>
      </c>
      <c r="E275">
        <v>4</v>
      </c>
      <c r="F275">
        <v>0</v>
      </c>
      <c r="O275" s="11">
        <v>45427</v>
      </c>
      <c r="P275" t="s">
        <v>158</v>
      </c>
    </row>
    <row r="276" spans="1:16" x14ac:dyDescent="0.35">
      <c r="A276" t="s">
        <v>14</v>
      </c>
      <c r="B276">
        <v>7</v>
      </c>
      <c r="C276">
        <v>2</v>
      </c>
      <c r="D276">
        <v>9</v>
      </c>
      <c r="E276">
        <v>4</v>
      </c>
      <c r="H276">
        <v>1</v>
      </c>
      <c r="I276">
        <v>1</v>
      </c>
      <c r="J276">
        <v>1</v>
      </c>
      <c r="O276" s="11">
        <v>45427</v>
      </c>
    </row>
    <row r="277" spans="1:16" x14ac:dyDescent="0.35">
      <c r="A277" t="s">
        <v>14</v>
      </c>
      <c r="B277">
        <v>7</v>
      </c>
      <c r="C277">
        <v>3</v>
      </c>
      <c r="D277">
        <v>9</v>
      </c>
      <c r="E277">
        <v>4</v>
      </c>
      <c r="F277">
        <v>0</v>
      </c>
      <c r="O277" s="11">
        <v>45427</v>
      </c>
      <c r="P277" t="s">
        <v>158</v>
      </c>
    </row>
    <row r="278" spans="1:16" x14ac:dyDescent="0.35">
      <c r="A278" t="s">
        <v>14</v>
      </c>
      <c r="B278">
        <v>7</v>
      </c>
      <c r="C278">
        <v>1</v>
      </c>
      <c r="D278">
        <v>11</v>
      </c>
      <c r="E278">
        <v>5</v>
      </c>
      <c r="F278">
        <v>0</v>
      </c>
      <c r="O278" s="11">
        <v>45429</v>
      </c>
      <c r="P278" t="s">
        <v>158</v>
      </c>
    </row>
    <row r="279" spans="1:16" x14ac:dyDescent="0.35">
      <c r="A279" t="s">
        <v>14</v>
      </c>
      <c r="B279">
        <v>7</v>
      </c>
      <c r="C279">
        <v>2</v>
      </c>
      <c r="D279">
        <v>11</v>
      </c>
      <c r="E279">
        <v>5</v>
      </c>
      <c r="H279">
        <v>1</v>
      </c>
      <c r="I279">
        <v>1</v>
      </c>
      <c r="J279">
        <v>1</v>
      </c>
      <c r="O279" s="11">
        <v>45429</v>
      </c>
    </row>
    <row r="280" spans="1:16" x14ac:dyDescent="0.35">
      <c r="A280" t="s">
        <v>14</v>
      </c>
      <c r="B280">
        <v>7</v>
      </c>
      <c r="C280">
        <v>3</v>
      </c>
      <c r="D280">
        <v>11</v>
      </c>
      <c r="E280">
        <v>5</v>
      </c>
      <c r="F280">
        <v>0</v>
      </c>
      <c r="O280" s="11">
        <v>45429</v>
      </c>
      <c r="P280" t="s">
        <v>158</v>
      </c>
    </row>
    <row r="281" spans="1:16" x14ac:dyDescent="0.35">
      <c r="A281" t="s">
        <v>14</v>
      </c>
      <c r="B281">
        <v>7</v>
      </c>
      <c r="C281">
        <v>2</v>
      </c>
      <c r="D281">
        <v>14</v>
      </c>
      <c r="E281">
        <v>6</v>
      </c>
      <c r="H281">
        <v>1</v>
      </c>
      <c r="I281">
        <v>1</v>
      </c>
      <c r="J281">
        <v>1</v>
      </c>
      <c r="O281" s="11">
        <v>45432</v>
      </c>
      <c r="P281" t="s">
        <v>108</v>
      </c>
    </row>
    <row r="282" spans="1:16" x14ac:dyDescent="0.35">
      <c r="A282" t="s">
        <v>14</v>
      </c>
      <c r="B282">
        <v>7</v>
      </c>
      <c r="C282">
        <v>1</v>
      </c>
      <c r="D282">
        <v>14</v>
      </c>
      <c r="E282">
        <v>6</v>
      </c>
      <c r="F282">
        <v>0</v>
      </c>
      <c r="O282" s="11">
        <v>45432</v>
      </c>
      <c r="P282" t="s">
        <v>158</v>
      </c>
    </row>
    <row r="283" spans="1:16" x14ac:dyDescent="0.35">
      <c r="A283" t="s">
        <v>14</v>
      </c>
      <c r="B283">
        <v>7</v>
      </c>
      <c r="C283">
        <v>3</v>
      </c>
      <c r="D283">
        <v>14</v>
      </c>
      <c r="E283">
        <v>6</v>
      </c>
      <c r="F283">
        <v>0</v>
      </c>
      <c r="O283" s="11">
        <v>45432</v>
      </c>
      <c r="P283" t="s">
        <v>158</v>
      </c>
    </row>
    <row r="284" spans="1:16" x14ac:dyDescent="0.35">
      <c r="A284" t="s">
        <v>14</v>
      </c>
      <c r="B284">
        <v>7</v>
      </c>
      <c r="C284">
        <v>1</v>
      </c>
      <c r="D284">
        <v>23</v>
      </c>
      <c r="E284">
        <v>7</v>
      </c>
      <c r="F284">
        <v>0</v>
      </c>
      <c r="O284" s="11">
        <v>45440</v>
      </c>
      <c r="P284" t="s">
        <v>158</v>
      </c>
    </row>
    <row r="285" spans="1:16" x14ac:dyDescent="0.35">
      <c r="A285" t="s">
        <v>14</v>
      </c>
      <c r="B285">
        <v>7</v>
      </c>
      <c r="C285">
        <v>3</v>
      </c>
      <c r="D285">
        <v>23</v>
      </c>
      <c r="E285">
        <v>7</v>
      </c>
      <c r="F285">
        <v>0</v>
      </c>
      <c r="O285" s="11">
        <v>45440</v>
      </c>
      <c r="P285" t="s">
        <v>158</v>
      </c>
    </row>
    <row r="286" spans="1:16" x14ac:dyDescent="0.35">
      <c r="A286" t="s">
        <v>14</v>
      </c>
      <c r="B286">
        <v>7</v>
      </c>
      <c r="C286">
        <v>1</v>
      </c>
      <c r="D286">
        <v>29</v>
      </c>
      <c r="E286">
        <v>8</v>
      </c>
      <c r="F286">
        <v>0</v>
      </c>
      <c r="O286" s="11">
        <v>45446</v>
      </c>
      <c r="P286" t="s">
        <v>158</v>
      </c>
    </row>
    <row r="287" spans="1:16" x14ac:dyDescent="0.35">
      <c r="A287" t="s">
        <v>14</v>
      </c>
      <c r="B287">
        <v>7</v>
      </c>
      <c r="C287">
        <v>3</v>
      </c>
      <c r="D287">
        <v>29</v>
      </c>
      <c r="E287">
        <v>8</v>
      </c>
      <c r="F287">
        <v>0</v>
      </c>
      <c r="O287" s="11">
        <v>45446</v>
      </c>
      <c r="P287" t="s">
        <v>158</v>
      </c>
    </row>
    <row r="288" spans="1:16" x14ac:dyDescent="0.35">
      <c r="A288" t="s">
        <v>14</v>
      </c>
      <c r="B288">
        <v>14</v>
      </c>
      <c r="C288">
        <v>1</v>
      </c>
      <c r="D288">
        <v>2</v>
      </c>
      <c r="E288">
        <v>1</v>
      </c>
      <c r="F288">
        <v>0</v>
      </c>
      <c r="O288" s="11">
        <v>45427</v>
      </c>
      <c r="P288" t="s">
        <v>124</v>
      </c>
    </row>
    <row r="289" spans="1:16" x14ac:dyDescent="0.35">
      <c r="A289" t="s">
        <v>14</v>
      </c>
      <c r="B289">
        <v>14</v>
      </c>
      <c r="C289">
        <v>2</v>
      </c>
      <c r="D289">
        <v>2</v>
      </c>
      <c r="E289">
        <v>1</v>
      </c>
      <c r="G289">
        <v>1</v>
      </c>
      <c r="L289">
        <v>1</v>
      </c>
      <c r="O289" s="11">
        <v>45427</v>
      </c>
    </row>
    <row r="290" spans="1:16" x14ac:dyDescent="0.35">
      <c r="A290" t="s">
        <v>14</v>
      </c>
      <c r="B290">
        <v>14</v>
      </c>
      <c r="C290">
        <v>3</v>
      </c>
      <c r="D290">
        <v>2</v>
      </c>
      <c r="E290">
        <v>1</v>
      </c>
      <c r="F290">
        <v>0</v>
      </c>
      <c r="O290" s="11">
        <v>45427</v>
      </c>
      <c r="P290" t="s">
        <v>124</v>
      </c>
    </row>
    <row r="291" spans="1:16" x14ac:dyDescent="0.35">
      <c r="A291" t="s">
        <v>14</v>
      </c>
      <c r="B291">
        <v>14</v>
      </c>
      <c r="C291">
        <v>1</v>
      </c>
      <c r="D291">
        <v>4</v>
      </c>
      <c r="E291">
        <v>2</v>
      </c>
      <c r="F291">
        <v>0</v>
      </c>
      <c r="O291" s="11">
        <v>45429</v>
      </c>
      <c r="P291" t="s">
        <v>124</v>
      </c>
    </row>
    <row r="292" spans="1:16" x14ac:dyDescent="0.35">
      <c r="A292" t="s">
        <v>14</v>
      </c>
      <c r="B292">
        <v>14</v>
      </c>
      <c r="C292">
        <v>2</v>
      </c>
      <c r="D292">
        <v>4</v>
      </c>
      <c r="E292">
        <v>2</v>
      </c>
      <c r="G292">
        <v>1</v>
      </c>
      <c r="L292">
        <v>1</v>
      </c>
      <c r="O292" s="11">
        <v>45429</v>
      </c>
    </row>
    <row r="293" spans="1:16" x14ac:dyDescent="0.35">
      <c r="A293" t="s">
        <v>14</v>
      </c>
      <c r="B293">
        <v>14</v>
      </c>
      <c r="C293">
        <v>3</v>
      </c>
      <c r="D293">
        <v>4</v>
      </c>
      <c r="E293">
        <v>2</v>
      </c>
      <c r="F293">
        <v>0</v>
      </c>
      <c r="O293" s="11">
        <v>45429</v>
      </c>
      <c r="P293" t="s">
        <v>124</v>
      </c>
    </row>
    <row r="294" spans="1:16" x14ac:dyDescent="0.35">
      <c r="A294" t="s">
        <v>14</v>
      </c>
      <c r="B294">
        <v>14</v>
      </c>
      <c r="C294">
        <v>1</v>
      </c>
      <c r="D294">
        <v>7</v>
      </c>
      <c r="E294">
        <v>3</v>
      </c>
      <c r="F294">
        <v>0</v>
      </c>
      <c r="O294" s="11">
        <v>45432</v>
      </c>
      <c r="P294" t="s">
        <v>124</v>
      </c>
    </row>
    <row r="295" spans="1:16" x14ac:dyDescent="0.35">
      <c r="A295" t="s">
        <v>14</v>
      </c>
      <c r="B295">
        <v>14</v>
      </c>
      <c r="C295">
        <v>2</v>
      </c>
      <c r="D295">
        <v>7</v>
      </c>
      <c r="E295">
        <v>3</v>
      </c>
      <c r="G295">
        <v>1</v>
      </c>
      <c r="L295">
        <v>1</v>
      </c>
      <c r="O295" s="11">
        <v>45432</v>
      </c>
    </row>
    <row r="296" spans="1:16" x14ac:dyDescent="0.35">
      <c r="A296" t="s">
        <v>14</v>
      </c>
      <c r="B296">
        <v>14</v>
      </c>
      <c r="C296">
        <v>3</v>
      </c>
      <c r="D296">
        <v>7</v>
      </c>
      <c r="E296">
        <v>3</v>
      </c>
      <c r="F296">
        <v>0</v>
      </c>
      <c r="O296" s="11">
        <v>45432</v>
      </c>
      <c r="P296" t="s">
        <v>124</v>
      </c>
    </row>
    <row r="297" spans="1:16" x14ac:dyDescent="0.35">
      <c r="A297" t="s">
        <v>14</v>
      </c>
      <c r="B297">
        <v>14</v>
      </c>
      <c r="C297">
        <v>1</v>
      </c>
      <c r="D297">
        <v>9</v>
      </c>
      <c r="E297">
        <v>4</v>
      </c>
      <c r="F297">
        <v>0</v>
      </c>
      <c r="O297" s="11">
        <v>45434</v>
      </c>
      <c r="P297" t="s">
        <v>124</v>
      </c>
    </row>
    <row r="298" spans="1:16" x14ac:dyDescent="0.35">
      <c r="A298" t="s">
        <v>14</v>
      </c>
      <c r="B298">
        <v>14</v>
      </c>
      <c r="C298">
        <v>2</v>
      </c>
      <c r="D298">
        <v>9</v>
      </c>
      <c r="E298">
        <v>4</v>
      </c>
      <c r="G298">
        <v>1</v>
      </c>
      <c r="L298">
        <v>1</v>
      </c>
      <c r="O298" s="11">
        <v>45434</v>
      </c>
    </row>
    <row r="299" spans="1:16" x14ac:dyDescent="0.35">
      <c r="A299" t="s">
        <v>14</v>
      </c>
      <c r="B299">
        <v>14</v>
      </c>
      <c r="C299">
        <v>3</v>
      </c>
      <c r="D299">
        <v>9</v>
      </c>
      <c r="E299">
        <v>4</v>
      </c>
      <c r="F299">
        <v>0</v>
      </c>
      <c r="O299" s="11">
        <v>45434</v>
      </c>
      <c r="P299" t="s">
        <v>124</v>
      </c>
    </row>
    <row r="300" spans="1:16" x14ac:dyDescent="0.35">
      <c r="A300" t="s">
        <v>14</v>
      </c>
      <c r="B300">
        <v>14</v>
      </c>
      <c r="C300">
        <v>1</v>
      </c>
      <c r="D300">
        <v>11</v>
      </c>
      <c r="E300">
        <v>5</v>
      </c>
      <c r="F300">
        <v>0</v>
      </c>
      <c r="O300" s="11">
        <v>45436</v>
      </c>
      <c r="P300" t="s">
        <v>124</v>
      </c>
    </row>
    <row r="301" spans="1:16" x14ac:dyDescent="0.35">
      <c r="A301" t="s">
        <v>14</v>
      </c>
      <c r="B301">
        <v>14</v>
      </c>
      <c r="C301">
        <v>2</v>
      </c>
      <c r="D301">
        <v>11</v>
      </c>
      <c r="E301">
        <v>5</v>
      </c>
      <c r="G301">
        <v>1</v>
      </c>
      <c r="L301">
        <v>1</v>
      </c>
      <c r="O301" s="11">
        <v>45436</v>
      </c>
    </row>
    <row r="302" spans="1:16" x14ac:dyDescent="0.35">
      <c r="A302" t="s">
        <v>14</v>
      </c>
      <c r="B302">
        <v>14</v>
      </c>
      <c r="C302">
        <v>3</v>
      </c>
      <c r="D302">
        <v>11</v>
      </c>
      <c r="E302">
        <v>5</v>
      </c>
      <c r="F302">
        <v>0</v>
      </c>
      <c r="O302" s="11">
        <v>45436</v>
      </c>
      <c r="P302" t="s">
        <v>124</v>
      </c>
    </row>
    <row r="303" spans="1:16" x14ac:dyDescent="0.35">
      <c r="A303" t="s">
        <v>14</v>
      </c>
      <c r="B303">
        <v>14</v>
      </c>
      <c r="C303">
        <v>1</v>
      </c>
      <c r="D303">
        <v>14</v>
      </c>
      <c r="E303">
        <v>6</v>
      </c>
      <c r="F303">
        <v>0</v>
      </c>
      <c r="O303" s="11">
        <v>45439</v>
      </c>
      <c r="P303" t="s">
        <v>108</v>
      </c>
    </row>
    <row r="304" spans="1:16" x14ac:dyDescent="0.35">
      <c r="A304" t="s">
        <v>14</v>
      </c>
      <c r="B304">
        <v>14</v>
      </c>
      <c r="C304">
        <v>2</v>
      </c>
      <c r="D304">
        <v>14</v>
      </c>
      <c r="E304">
        <v>6</v>
      </c>
      <c r="G304">
        <v>1</v>
      </c>
      <c r="L304">
        <v>1</v>
      </c>
      <c r="O304" s="11">
        <v>45439</v>
      </c>
    </row>
    <row r="305" spans="1:16" x14ac:dyDescent="0.35">
      <c r="A305" t="s">
        <v>14</v>
      </c>
      <c r="B305">
        <v>14</v>
      </c>
      <c r="C305">
        <v>3</v>
      </c>
      <c r="D305">
        <v>14</v>
      </c>
      <c r="E305">
        <v>6</v>
      </c>
      <c r="F305">
        <v>0</v>
      </c>
      <c r="O305" s="11">
        <v>45439</v>
      </c>
      <c r="P305" t="s">
        <v>124</v>
      </c>
    </row>
    <row r="306" spans="1:16" x14ac:dyDescent="0.35">
      <c r="A306" t="s">
        <v>14</v>
      </c>
      <c r="B306">
        <v>14</v>
      </c>
      <c r="C306">
        <v>2</v>
      </c>
      <c r="D306">
        <v>21</v>
      </c>
      <c r="E306">
        <v>7</v>
      </c>
      <c r="H306">
        <v>1</v>
      </c>
      <c r="I306">
        <v>1</v>
      </c>
      <c r="J306">
        <v>1</v>
      </c>
      <c r="O306" s="11">
        <v>45446</v>
      </c>
    </row>
    <row r="307" spans="1:16" x14ac:dyDescent="0.35">
      <c r="A307" t="s">
        <v>14</v>
      </c>
      <c r="B307">
        <v>14</v>
      </c>
      <c r="C307">
        <v>3</v>
      </c>
      <c r="D307">
        <v>21</v>
      </c>
      <c r="E307">
        <v>7</v>
      </c>
      <c r="F307">
        <v>0</v>
      </c>
      <c r="O307" s="11">
        <v>45446</v>
      </c>
      <c r="P307" t="s">
        <v>124</v>
      </c>
    </row>
    <row r="308" spans="1:16" x14ac:dyDescent="0.35">
      <c r="A308" t="s">
        <v>14</v>
      </c>
      <c r="B308">
        <v>14</v>
      </c>
      <c r="C308">
        <v>2</v>
      </c>
      <c r="D308">
        <v>28</v>
      </c>
      <c r="E308">
        <v>8</v>
      </c>
      <c r="H308">
        <v>1</v>
      </c>
      <c r="J308">
        <v>1</v>
      </c>
      <c r="M308">
        <v>1</v>
      </c>
      <c r="O308" s="11">
        <v>45453</v>
      </c>
    </row>
    <row r="309" spans="1:16" x14ac:dyDescent="0.35">
      <c r="A309" t="s">
        <v>14</v>
      </c>
      <c r="B309">
        <v>14</v>
      </c>
      <c r="C309">
        <v>3</v>
      </c>
      <c r="D309">
        <v>28</v>
      </c>
      <c r="E309">
        <v>8</v>
      </c>
      <c r="F309">
        <v>0</v>
      </c>
      <c r="O309" s="11">
        <v>45453</v>
      </c>
      <c r="P309" t="s">
        <v>124</v>
      </c>
    </row>
    <row r="310" spans="1:16" x14ac:dyDescent="0.35">
      <c r="A310" t="s">
        <v>14</v>
      </c>
      <c r="B310">
        <v>21</v>
      </c>
      <c r="C310">
        <v>1</v>
      </c>
      <c r="D310">
        <v>2</v>
      </c>
      <c r="E310">
        <v>1</v>
      </c>
      <c r="F310">
        <v>0</v>
      </c>
      <c r="O310" s="11">
        <v>45434</v>
      </c>
      <c r="P310" t="s">
        <v>124</v>
      </c>
    </row>
    <row r="311" spans="1:16" x14ac:dyDescent="0.35">
      <c r="A311" t="s">
        <v>14</v>
      </c>
      <c r="B311">
        <v>21</v>
      </c>
      <c r="C311">
        <v>2</v>
      </c>
      <c r="D311">
        <v>2</v>
      </c>
      <c r="E311">
        <v>1</v>
      </c>
      <c r="F311">
        <v>0</v>
      </c>
      <c r="O311" s="11">
        <v>45434</v>
      </c>
      <c r="P311" t="s">
        <v>124</v>
      </c>
    </row>
    <row r="312" spans="1:16" x14ac:dyDescent="0.35">
      <c r="A312" t="s">
        <v>14</v>
      </c>
      <c r="B312">
        <v>21</v>
      </c>
      <c r="C312">
        <v>3</v>
      </c>
      <c r="D312">
        <v>2</v>
      </c>
      <c r="E312">
        <v>1</v>
      </c>
      <c r="F312">
        <v>0</v>
      </c>
      <c r="O312" s="11">
        <v>45434</v>
      </c>
      <c r="P312" t="s">
        <v>124</v>
      </c>
    </row>
    <row r="313" spans="1:16" x14ac:dyDescent="0.35">
      <c r="A313" t="s">
        <v>14</v>
      </c>
      <c r="B313">
        <v>21</v>
      </c>
      <c r="C313">
        <v>1</v>
      </c>
      <c r="D313">
        <v>4</v>
      </c>
      <c r="E313">
        <v>2</v>
      </c>
      <c r="F313">
        <v>0</v>
      </c>
      <c r="O313" s="11">
        <v>45436</v>
      </c>
      <c r="P313" t="s">
        <v>124</v>
      </c>
    </row>
    <row r="314" spans="1:16" x14ac:dyDescent="0.35">
      <c r="A314" t="s">
        <v>14</v>
      </c>
      <c r="B314">
        <v>21</v>
      </c>
      <c r="C314">
        <v>2</v>
      </c>
      <c r="D314">
        <v>4</v>
      </c>
      <c r="E314">
        <v>2</v>
      </c>
      <c r="F314">
        <v>0</v>
      </c>
      <c r="O314" s="11">
        <v>45436</v>
      </c>
      <c r="P314" t="s">
        <v>124</v>
      </c>
    </row>
    <row r="315" spans="1:16" x14ac:dyDescent="0.35">
      <c r="A315" t="s">
        <v>14</v>
      </c>
      <c r="B315">
        <v>21</v>
      </c>
      <c r="C315">
        <v>3</v>
      </c>
      <c r="D315">
        <v>4</v>
      </c>
      <c r="E315">
        <v>2</v>
      </c>
      <c r="F315">
        <v>0</v>
      </c>
      <c r="O315" s="11">
        <v>45436</v>
      </c>
      <c r="P315" t="s">
        <v>124</v>
      </c>
    </row>
    <row r="316" spans="1:16" x14ac:dyDescent="0.35">
      <c r="A316" t="s">
        <v>14</v>
      </c>
      <c r="B316">
        <v>21</v>
      </c>
      <c r="C316">
        <v>1</v>
      </c>
      <c r="D316">
        <v>7</v>
      </c>
      <c r="E316">
        <v>3</v>
      </c>
      <c r="F316">
        <v>0</v>
      </c>
      <c r="O316" s="11">
        <v>45439</v>
      </c>
      <c r="P316" t="s">
        <v>124</v>
      </c>
    </row>
    <row r="317" spans="1:16" x14ac:dyDescent="0.35">
      <c r="A317" t="s">
        <v>14</v>
      </c>
      <c r="B317">
        <v>21</v>
      </c>
      <c r="C317">
        <v>2</v>
      </c>
      <c r="D317">
        <v>7</v>
      </c>
      <c r="E317">
        <v>3</v>
      </c>
      <c r="F317">
        <v>0</v>
      </c>
      <c r="O317" s="11">
        <v>45439</v>
      </c>
      <c r="P317" t="s">
        <v>124</v>
      </c>
    </row>
    <row r="318" spans="1:16" x14ac:dyDescent="0.35">
      <c r="A318" t="s">
        <v>14</v>
      </c>
      <c r="B318">
        <v>21</v>
      </c>
      <c r="C318">
        <v>3</v>
      </c>
      <c r="D318">
        <v>7</v>
      </c>
      <c r="E318">
        <v>3</v>
      </c>
      <c r="F318">
        <v>0</v>
      </c>
      <c r="O318" s="11">
        <v>45439</v>
      </c>
      <c r="P318" t="s">
        <v>124</v>
      </c>
    </row>
    <row r="319" spans="1:16" x14ac:dyDescent="0.35">
      <c r="A319" t="s">
        <v>14</v>
      </c>
      <c r="B319">
        <v>21</v>
      </c>
      <c r="C319">
        <v>1</v>
      </c>
      <c r="D319">
        <v>9</v>
      </c>
      <c r="E319">
        <v>4</v>
      </c>
      <c r="F319">
        <v>0</v>
      </c>
      <c r="O319" s="11">
        <v>45441</v>
      </c>
      <c r="P319" t="s">
        <v>124</v>
      </c>
    </row>
    <row r="320" spans="1:16" x14ac:dyDescent="0.35">
      <c r="A320" t="s">
        <v>14</v>
      </c>
      <c r="B320">
        <v>21</v>
      </c>
      <c r="C320">
        <v>2</v>
      </c>
      <c r="D320">
        <v>9</v>
      </c>
      <c r="E320">
        <v>4</v>
      </c>
      <c r="F320">
        <v>0</v>
      </c>
      <c r="O320" s="11">
        <v>45441</v>
      </c>
      <c r="P320" t="s">
        <v>124</v>
      </c>
    </row>
    <row r="321" spans="1:16" x14ac:dyDescent="0.35">
      <c r="A321" t="s">
        <v>14</v>
      </c>
      <c r="B321">
        <v>21</v>
      </c>
      <c r="C321">
        <v>3</v>
      </c>
      <c r="D321">
        <v>9</v>
      </c>
      <c r="E321">
        <v>4</v>
      </c>
      <c r="F321">
        <v>0</v>
      </c>
      <c r="O321" s="11">
        <v>45441</v>
      </c>
      <c r="P321" t="s">
        <v>124</v>
      </c>
    </row>
    <row r="322" spans="1:16" x14ac:dyDescent="0.35">
      <c r="A322" t="s">
        <v>14</v>
      </c>
      <c r="B322">
        <v>21</v>
      </c>
      <c r="C322">
        <v>1</v>
      </c>
      <c r="D322">
        <v>11</v>
      </c>
      <c r="E322">
        <v>5</v>
      </c>
      <c r="F322">
        <v>0</v>
      </c>
      <c r="O322" s="11">
        <v>45443</v>
      </c>
      <c r="P322" t="s">
        <v>124</v>
      </c>
    </row>
    <row r="323" spans="1:16" x14ac:dyDescent="0.35">
      <c r="A323" t="s">
        <v>14</v>
      </c>
      <c r="B323">
        <v>21</v>
      </c>
      <c r="C323">
        <v>2</v>
      </c>
      <c r="D323">
        <v>11</v>
      </c>
      <c r="E323">
        <v>5</v>
      </c>
      <c r="F323">
        <v>0</v>
      </c>
      <c r="O323" s="11">
        <v>45443</v>
      </c>
      <c r="P323" t="s">
        <v>124</v>
      </c>
    </row>
    <row r="324" spans="1:16" x14ac:dyDescent="0.35">
      <c r="A324" t="s">
        <v>14</v>
      </c>
      <c r="B324">
        <v>21</v>
      </c>
      <c r="C324">
        <v>3</v>
      </c>
      <c r="D324">
        <v>11</v>
      </c>
      <c r="E324">
        <v>5</v>
      </c>
      <c r="F324">
        <v>0</v>
      </c>
      <c r="O324" s="11">
        <v>45443</v>
      </c>
      <c r="P324" t="s">
        <v>124</v>
      </c>
    </row>
    <row r="325" spans="1:16" x14ac:dyDescent="0.35">
      <c r="A325" t="s">
        <v>14</v>
      </c>
      <c r="B325">
        <v>21</v>
      </c>
      <c r="C325">
        <v>1</v>
      </c>
      <c r="D325">
        <v>14</v>
      </c>
      <c r="E325">
        <v>6</v>
      </c>
      <c r="F325">
        <v>0</v>
      </c>
      <c r="O325" s="11">
        <v>45446</v>
      </c>
      <c r="P325" t="s">
        <v>108</v>
      </c>
    </row>
    <row r="326" spans="1:16" x14ac:dyDescent="0.35">
      <c r="A326" t="s">
        <v>14</v>
      </c>
      <c r="B326">
        <v>21</v>
      </c>
      <c r="C326">
        <v>2</v>
      </c>
      <c r="D326">
        <v>14</v>
      </c>
      <c r="E326">
        <v>6</v>
      </c>
      <c r="F326">
        <v>0</v>
      </c>
      <c r="O326" s="11">
        <v>45446</v>
      </c>
      <c r="P326" t="s">
        <v>124</v>
      </c>
    </row>
    <row r="327" spans="1:16" x14ac:dyDescent="0.35">
      <c r="A327" t="s">
        <v>14</v>
      </c>
      <c r="B327">
        <v>21</v>
      </c>
      <c r="C327">
        <v>3</v>
      </c>
      <c r="D327">
        <v>14</v>
      </c>
      <c r="E327">
        <v>6</v>
      </c>
      <c r="F327">
        <v>0</v>
      </c>
      <c r="O327" s="11">
        <v>45446</v>
      </c>
      <c r="P327" t="s">
        <v>124</v>
      </c>
    </row>
    <row r="328" spans="1:16" x14ac:dyDescent="0.35">
      <c r="A328" t="s">
        <v>14</v>
      </c>
      <c r="B328">
        <v>21</v>
      </c>
      <c r="C328">
        <v>2</v>
      </c>
      <c r="D328">
        <v>21</v>
      </c>
      <c r="E328">
        <v>7</v>
      </c>
      <c r="F328">
        <v>0</v>
      </c>
      <c r="O328" s="11">
        <v>45453</v>
      </c>
      <c r="P328" t="s">
        <v>124</v>
      </c>
    </row>
    <row r="329" spans="1:16" x14ac:dyDescent="0.35">
      <c r="A329" t="s">
        <v>14</v>
      </c>
      <c r="B329">
        <v>21</v>
      </c>
      <c r="C329">
        <v>3</v>
      </c>
      <c r="D329">
        <v>21</v>
      </c>
      <c r="E329">
        <v>7</v>
      </c>
      <c r="F329">
        <v>0</v>
      </c>
      <c r="O329" s="11">
        <v>45453</v>
      </c>
      <c r="P329" t="s">
        <v>124</v>
      </c>
    </row>
    <row r="330" spans="1:16" x14ac:dyDescent="0.35">
      <c r="A330" t="s">
        <v>14</v>
      </c>
      <c r="B330">
        <v>21</v>
      </c>
      <c r="C330">
        <v>2</v>
      </c>
      <c r="D330">
        <v>28</v>
      </c>
      <c r="E330">
        <v>8</v>
      </c>
      <c r="F330">
        <v>0</v>
      </c>
      <c r="O330" s="11">
        <v>45460</v>
      </c>
      <c r="P330" t="s">
        <v>124</v>
      </c>
    </row>
    <row r="331" spans="1:16" x14ac:dyDescent="0.35">
      <c r="A331" t="s">
        <v>14</v>
      </c>
      <c r="B331">
        <v>21</v>
      </c>
      <c r="C331">
        <v>3</v>
      </c>
      <c r="D331">
        <v>28</v>
      </c>
      <c r="E331">
        <v>8</v>
      </c>
      <c r="F331">
        <v>0</v>
      </c>
      <c r="O331" s="11">
        <v>45460</v>
      </c>
      <c r="P331" t="s">
        <v>124</v>
      </c>
    </row>
    <row r="332" spans="1:16" x14ac:dyDescent="0.35">
      <c r="A332" t="s">
        <v>16</v>
      </c>
      <c r="B332">
        <v>1</v>
      </c>
      <c r="C332">
        <v>1</v>
      </c>
      <c r="D332">
        <v>2</v>
      </c>
      <c r="E332">
        <v>1</v>
      </c>
      <c r="G332">
        <v>1</v>
      </c>
      <c r="O332" s="11">
        <v>45414</v>
      </c>
    </row>
    <row r="333" spans="1:16" x14ac:dyDescent="0.35">
      <c r="A333" t="s">
        <v>16</v>
      </c>
      <c r="B333">
        <v>1</v>
      </c>
      <c r="C333">
        <v>2</v>
      </c>
      <c r="D333">
        <v>2</v>
      </c>
      <c r="E333">
        <v>1</v>
      </c>
      <c r="G333">
        <v>1</v>
      </c>
      <c r="O333" s="11">
        <v>45414</v>
      </c>
    </row>
    <row r="334" spans="1:16" x14ac:dyDescent="0.35">
      <c r="A334" t="s">
        <v>16</v>
      </c>
      <c r="B334">
        <v>1</v>
      </c>
      <c r="C334">
        <v>3</v>
      </c>
      <c r="D334">
        <v>2</v>
      </c>
      <c r="E334">
        <v>1</v>
      </c>
      <c r="F334">
        <v>0</v>
      </c>
      <c r="O334" s="11">
        <v>45414</v>
      </c>
    </row>
    <row r="335" spans="1:16" x14ac:dyDescent="0.35">
      <c r="A335" t="s">
        <v>16</v>
      </c>
      <c r="B335">
        <v>1</v>
      </c>
      <c r="C335">
        <v>1</v>
      </c>
      <c r="D335">
        <v>4</v>
      </c>
      <c r="E335">
        <v>2</v>
      </c>
      <c r="G335">
        <v>1</v>
      </c>
      <c r="O335" s="11">
        <v>45416</v>
      </c>
    </row>
    <row r="336" spans="1:16" x14ac:dyDescent="0.35">
      <c r="A336" t="s">
        <v>16</v>
      </c>
      <c r="B336">
        <v>1</v>
      </c>
      <c r="C336">
        <v>2</v>
      </c>
      <c r="D336">
        <v>4</v>
      </c>
      <c r="E336">
        <v>2</v>
      </c>
      <c r="G336">
        <v>1</v>
      </c>
      <c r="O336" s="11">
        <v>45416</v>
      </c>
    </row>
    <row r="337" spans="1:16" x14ac:dyDescent="0.35">
      <c r="A337" t="s">
        <v>16</v>
      </c>
      <c r="B337">
        <v>1</v>
      </c>
      <c r="C337">
        <v>3</v>
      </c>
      <c r="D337">
        <v>4</v>
      </c>
      <c r="E337">
        <v>2</v>
      </c>
      <c r="G337">
        <v>1</v>
      </c>
      <c r="O337" s="11">
        <v>45416</v>
      </c>
    </row>
    <row r="338" spans="1:16" x14ac:dyDescent="0.35">
      <c r="A338" t="s">
        <v>16</v>
      </c>
      <c r="B338">
        <v>1</v>
      </c>
      <c r="C338">
        <v>1</v>
      </c>
      <c r="D338">
        <v>6</v>
      </c>
      <c r="E338">
        <v>3</v>
      </c>
      <c r="G338">
        <v>1</v>
      </c>
      <c r="O338" s="11">
        <v>45418</v>
      </c>
    </row>
    <row r="339" spans="1:16" x14ac:dyDescent="0.35">
      <c r="A339" t="s">
        <v>16</v>
      </c>
      <c r="B339">
        <v>1</v>
      </c>
      <c r="C339">
        <v>2</v>
      </c>
      <c r="D339">
        <v>6</v>
      </c>
      <c r="E339">
        <v>3</v>
      </c>
      <c r="G339">
        <v>1</v>
      </c>
      <c r="I339">
        <v>1</v>
      </c>
      <c r="O339" s="11">
        <v>45418</v>
      </c>
    </row>
    <row r="340" spans="1:16" x14ac:dyDescent="0.35">
      <c r="A340" t="s">
        <v>16</v>
      </c>
      <c r="B340">
        <v>1</v>
      </c>
      <c r="C340">
        <v>3</v>
      </c>
      <c r="D340">
        <v>6</v>
      </c>
      <c r="E340">
        <v>3</v>
      </c>
      <c r="G340">
        <v>1</v>
      </c>
      <c r="O340" s="11">
        <v>45418</v>
      </c>
    </row>
    <row r="341" spans="1:16" x14ac:dyDescent="0.35">
      <c r="A341" t="s">
        <v>16</v>
      </c>
      <c r="B341">
        <v>1</v>
      </c>
      <c r="C341">
        <v>1</v>
      </c>
      <c r="D341">
        <v>8</v>
      </c>
      <c r="E341">
        <v>4</v>
      </c>
      <c r="G341">
        <v>1</v>
      </c>
      <c r="I341">
        <v>1</v>
      </c>
      <c r="O341" s="11">
        <v>45420</v>
      </c>
    </row>
    <row r="342" spans="1:16" x14ac:dyDescent="0.35">
      <c r="A342" t="s">
        <v>16</v>
      </c>
      <c r="B342">
        <v>1</v>
      </c>
      <c r="C342">
        <v>2</v>
      </c>
      <c r="D342">
        <v>8</v>
      </c>
      <c r="E342">
        <v>4</v>
      </c>
      <c r="H342">
        <v>1</v>
      </c>
      <c r="I342">
        <v>1</v>
      </c>
      <c r="O342" s="11">
        <v>45420</v>
      </c>
    </row>
    <row r="343" spans="1:16" x14ac:dyDescent="0.35">
      <c r="A343" t="s">
        <v>16</v>
      </c>
      <c r="B343">
        <v>1</v>
      </c>
      <c r="C343">
        <v>3</v>
      </c>
      <c r="D343">
        <v>8</v>
      </c>
      <c r="E343">
        <v>4</v>
      </c>
      <c r="G343">
        <v>1</v>
      </c>
      <c r="I343">
        <v>1</v>
      </c>
      <c r="O343" s="11">
        <v>45420</v>
      </c>
    </row>
    <row r="344" spans="1:16" x14ac:dyDescent="0.35">
      <c r="A344" t="s">
        <v>16</v>
      </c>
      <c r="B344">
        <v>1</v>
      </c>
      <c r="C344">
        <v>1</v>
      </c>
      <c r="D344">
        <v>10</v>
      </c>
      <c r="E344">
        <v>5</v>
      </c>
      <c r="H344">
        <v>1</v>
      </c>
      <c r="I344">
        <v>1</v>
      </c>
      <c r="J344">
        <v>1</v>
      </c>
      <c r="O344" s="11">
        <v>45422</v>
      </c>
    </row>
    <row r="345" spans="1:16" x14ac:dyDescent="0.35">
      <c r="A345" t="s">
        <v>16</v>
      </c>
      <c r="B345">
        <v>1</v>
      </c>
      <c r="C345">
        <v>2</v>
      </c>
      <c r="D345">
        <v>10</v>
      </c>
      <c r="E345">
        <v>5</v>
      </c>
      <c r="H345">
        <v>1</v>
      </c>
      <c r="I345">
        <v>1</v>
      </c>
      <c r="J345">
        <v>1</v>
      </c>
      <c r="O345" s="11">
        <v>45422</v>
      </c>
    </row>
    <row r="346" spans="1:16" x14ac:dyDescent="0.35">
      <c r="A346" t="s">
        <v>16</v>
      </c>
      <c r="B346">
        <v>1</v>
      </c>
      <c r="C346">
        <v>3</v>
      </c>
      <c r="D346">
        <v>10</v>
      </c>
      <c r="E346">
        <v>5</v>
      </c>
      <c r="G346">
        <v>1</v>
      </c>
      <c r="I346">
        <v>1</v>
      </c>
      <c r="O346" s="11">
        <v>45422</v>
      </c>
    </row>
    <row r="347" spans="1:16" x14ac:dyDescent="0.35">
      <c r="A347" t="s">
        <v>16</v>
      </c>
      <c r="B347">
        <v>1</v>
      </c>
      <c r="C347">
        <v>1</v>
      </c>
      <c r="D347">
        <v>14</v>
      </c>
      <c r="E347">
        <v>6</v>
      </c>
      <c r="H347">
        <v>1</v>
      </c>
      <c r="I347">
        <v>1</v>
      </c>
      <c r="J347">
        <v>1</v>
      </c>
      <c r="O347" s="11">
        <v>45425</v>
      </c>
    </row>
    <row r="348" spans="1:16" x14ac:dyDescent="0.35">
      <c r="A348" t="s">
        <v>16</v>
      </c>
      <c r="B348">
        <v>1</v>
      </c>
      <c r="C348">
        <v>2</v>
      </c>
      <c r="D348">
        <v>14</v>
      </c>
      <c r="E348">
        <v>6</v>
      </c>
      <c r="H348">
        <v>1</v>
      </c>
      <c r="I348">
        <v>1</v>
      </c>
      <c r="J348">
        <v>1</v>
      </c>
      <c r="O348" s="11">
        <v>45425</v>
      </c>
      <c r="P348" t="s">
        <v>108</v>
      </c>
    </row>
    <row r="349" spans="1:16" x14ac:dyDescent="0.35">
      <c r="A349" t="s">
        <v>16</v>
      </c>
      <c r="B349">
        <v>1</v>
      </c>
      <c r="C349">
        <v>3</v>
      </c>
      <c r="D349">
        <v>14</v>
      </c>
      <c r="E349">
        <v>6</v>
      </c>
      <c r="H349">
        <v>1</v>
      </c>
      <c r="I349">
        <v>1</v>
      </c>
      <c r="J349">
        <v>1</v>
      </c>
      <c r="O349" s="11">
        <v>45425</v>
      </c>
    </row>
    <row r="350" spans="1:16" x14ac:dyDescent="0.35">
      <c r="A350" t="s">
        <v>16</v>
      </c>
      <c r="B350">
        <v>1</v>
      </c>
      <c r="C350">
        <v>1</v>
      </c>
      <c r="D350">
        <v>22</v>
      </c>
      <c r="E350">
        <v>7</v>
      </c>
      <c r="H350">
        <v>1</v>
      </c>
      <c r="I350">
        <v>1</v>
      </c>
      <c r="J350">
        <v>1</v>
      </c>
      <c r="K350">
        <v>1</v>
      </c>
      <c r="O350" s="11">
        <v>45433</v>
      </c>
    </row>
    <row r="351" spans="1:16" x14ac:dyDescent="0.35">
      <c r="A351" t="s">
        <v>16</v>
      </c>
      <c r="B351">
        <v>1</v>
      </c>
      <c r="C351">
        <v>3</v>
      </c>
      <c r="D351">
        <v>22</v>
      </c>
      <c r="E351">
        <v>7</v>
      </c>
      <c r="H351">
        <v>1</v>
      </c>
      <c r="I351">
        <v>1</v>
      </c>
      <c r="J351">
        <v>1</v>
      </c>
      <c r="O351" s="11">
        <v>45433</v>
      </c>
    </row>
    <row r="352" spans="1:16" x14ac:dyDescent="0.35">
      <c r="A352" t="s">
        <v>16</v>
      </c>
      <c r="B352">
        <v>1</v>
      </c>
      <c r="C352">
        <v>1</v>
      </c>
      <c r="D352">
        <v>29</v>
      </c>
      <c r="E352">
        <v>8</v>
      </c>
      <c r="H352">
        <v>1</v>
      </c>
      <c r="I352">
        <v>1</v>
      </c>
      <c r="J352">
        <v>1</v>
      </c>
      <c r="K352">
        <v>1</v>
      </c>
      <c r="O352" s="11">
        <v>45440</v>
      </c>
    </row>
    <row r="353" spans="1:15" x14ac:dyDescent="0.35">
      <c r="A353" t="s">
        <v>16</v>
      </c>
      <c r="B353">
        <v>1</v>
      </c>
      <c r="C353">
        <v>3</v>
      </c>
      <c r="D353">
        <v>29</v>
      </c>
      <c r="E353">
        <v>8</v>
      </c>
      <c r="H353">
        <v>1</v>
      </c>
      <c r="I353">
        <v>1</v>
      </c>
      <c r="J353">
        <v>1</v>
      </c>
      <c r="O353" s="11">
        <v>45440</v>
      </c>
    </row>
    <row r="354" spans="1:15" x14ac:dyDescent="0.35">
      <c r="A354" t="s">
        <v>16</v>
      </c>
      <c r="B354">
        <v>3</v>
      </c>
      <c r="C354">
        <v>1</v>
      </c>
      <c r="D354">
        <v>2</v>
      </c>
      <c r="E354">
        <v>1</v>
      </c>
      <c r="F354">
        <v>0</v>
      </c>
      <c r="O354" s="11">
        <v>45414</v>
      </c>
    </row>
    <row r="355" spans="1:15" x14ac:dyDescent="0.35">
      <c r="A355" t="s">
        <v>16</v>
      </c>
      <c r="B355">
        <v>3</v>
      </c>
      <c r="C355">
        <v>2</v>
      </c>
      <c r="D355">
        <v>2</v>
      </c>
      <c r="E355">
        <v>1</v>
      </c>
      <c r="G355">
        <v>1</v>
      </c>
      <c r="O355" s="11">
        <v>45414</v>
      </c>
    </row>
    <row r="356" spans="1:15" x14ac:dyDescent="0.35">
      <c r="A356" t="s">
        <v>16</v>
      </c>
      <c r="B356">
        <v>3</v>
      </c>
      <c r="C356">
        <v>3</v>
      </c>
      <c r="D356">
        <v>2</v>
      </c>
      <c r="E356">
        <v>1</v>
      </c>
      <c r="G356">
        <v>1</v>
      </c>
      <c r="O356" s="11">
        <v>45414</v>
      </c>
    </row>
    <row r="357" spans="1:15" x14ac:dyDescent="0.35">
      <c r="A357" t="s">
        <v>16</v>
      </c>
      <c r="B357">
        <v>3</v>
      </c>
      <c r="C357">
        <v>1</v>
      </c>
      <c r="D357">
        <v>4</v>
      </c>
      <c r="E357">
        <v>2</v>
      </c>
      <c r="F357">
        <v>0</v>
      </c>
      <c r="O357" s="11">
        <v>45418</v>
      </c>
    </row>
    <row r="358" spans="1:15" x14ac:dyDescent="0.35">
      <c r="A358" t="s">
        <v>16</v>
      </c>
      <c r="B358">
        <v>3</v>
      </c>
      <c r="C358">
        <v>2</v>
      </c>
      <c r="D358">
        <v>4</v>
      </c>
      <c r="E358">
        <v>2</v>
      </c>
      <c r="H358">
        <v>1</v>
      </c>
      <c r="I358">
        <v>1</v>
      </c>
      <c r="J358">
        <v>1</v>
      </c>
      <c r="O358" s="11">
        <v>45418</v>
      </c>
    </row>
    <row r="359" spans="1:15" x14ac:dyDescent="0.35">
      <c r="A359" t="s">
        <v>16</v>
      </c>
      <c r="B359">
        <v>3</v>
      </c>
      <c r="C359">
        <v>3</v>
      </c>
      <c r="D359">
        <v>4</v>
      </c>
      <c r="E359">
        <v>2</v>
      </c>
      <c r="G359">
        <v>1</v>
      </c>
      <c r="O359" s="11">
        <v>45418</v>
      </c>
    </row>
    <row r="360" spans="1:15" x14ac:dyDescent="0.35">
      <c r="A360" t="s">
        <v>16</v>
      </c>
      <c r="B360">
        <v>3</v>
      </c>
      <c r="C360">
        <v>1</v>
      </c>
      <c r="D360">
        <v>6</v>
      </c>
      <c r="E360">
        <v>3</v>
      </c>
      <c r="F360">
        <v>0</v>
      </c>
      <c r="O360" s="11">
        <v>45420</v>
      </c>
    </row>
    <row r="361" spans="1:15" x14ac:dyDescent="0.35">
      <c r="A361" t="s">
        <v>16</v>
      </c>
      <c r="B361">
        <v>3</v>
      </c>
      <c r="C361">
        <v>2</v>
      </c>
      <c r="D361">
        <v>6</v>
      </c>
      <c r="E361">
        <v>3</v>
      </c>
      <c r="H361">
        <v>1</v>
      </c>
      <c r="I361">
        <v>1</v>
      </c>
      <c r="J361">
        <v>1</v>
      </c>
      <c r="O361" s="11">
        <v>45420</v>
      </c>
    </row>
    <row r="362" spans="1:15" x14ac:dyDescent="0.35">
      <c r="A362" t="s">
        <v>16</v>
      </c>
      <c r="B362">
        <v>3</v>
      </c>
      <c r="C362">
        <v>3</v>
      </c>
      <c r="D362">
        <v>6</v>
      </c>
      <c r="E362">
        <v>3</v>
      </c>
      <c r="G362">
        <v>1</v>
      </c>
      <c r="O362" s="11">
        <v>45420</v>
      </c>
    </row>
    <row r="363" spans="1:15" x14ac:dyDescent="0.35">
      <c r="A363" t="s">
        <v>16</v>
      </c>
      <c r="B363">
        <v>3</v>
      </c>
      <c r="C363">
        <v>1</v>
      </c>
      <c r="D363">
        <v>8</v>
      </c>
      <c r="E363">
        <v>4</v>
      </c>
      <c r="F363">
        <v>0</v>
      </c>
      <c r="O363" s="11">
        <v>45422</v>
      </c>
    </row>
    <row r="364" spans="1:15" x14ac:dyDescent="0.35">
      <c r="A364" t="s">
        <v>16</v>
      </c>
      <c r="B364">
        <v>3</v>
      </c>
      <c r="C364">
        <v>2</v>
      </c>
      <c r="D364">
        <v>8</v>
      </c>
      <c r="E364">
        <v>4</v>
      </c>
      <c r="H364">
        <v>1</v>
      </c>
      <c r="I364">
        <v>1</v>
      </c>
      <c r="J364">
        <v>1</v>
      </c>
      <c r="O364" s="11">
        <v>45422</v>
      </c>
    </row>
    <row r="365" spans="1:15" x14ac:dyDescent="0.35">
      <c r="A365" t="s">
        <v>16</v>
      </c>
      <c r="B365">
        <v>3</v>
      </c>
      <c r="C365">
        <v>3</v>
      </c>
      <c r="D365">
        <v>8</v>
      </c>
      <c r="E365">
        <v>4</v>
      </c>
      <c r="G365">
        <v>1</v>
      </c>
      <c r="O365" s="11">
        <v>45422</v>
      </c>
    </row>
    <row r="366" spans="1:15" x14ac:dyDescent="0.35">
      <c r="A366" t="s">
        <v>16</v>
      </c>
      <c r="B366">
        <v>3</v>
      </c>
      <c r="C366">
        <v>1</v>
      </c>
      <c r="D366">
        <v>11</v>
      </c>
      <c r="E366">
        <v>5</v>
      </c>
      <c r="F366">
        <v>0</v>
      </c>
      <c r="O366" s="11">
        <v>45425</v>
      </c>
    </row>
    <row r="367" spans="1:15" x14ac:dyDescent="0.35">
      <c r="A367" t="s">
        <v>16</v>
      </c>
      <c r="B367">
        <v>3</v>
      </c>
      <c r="C367">
        <v>2</v>
      </c>
      <c r="D367">
        <v>11</v>
      </c>
      <c r="E367">
        <v>5</v>
      </c>
      <c r="H367">
        <v>1</v>
      </c>
      <c r="I367">
        <v>1</v>
      </c>
      <c r="J367">
        <v>1</v>
      </c>
      <c r="O367" s="11">
        <v>45425</v>
      </c>
    </row>
    <row r="368" spans="1:15" x14ac:dyDescent="0.35">
      <c r="A368" t="s">
        <v>16</v>
      </c>
      <c r="B368">
        <v>3</v>
      </c>
      <c r="C368">
        <v>3</v>
      </c>
      <c r="D368">
        <v>11</v>
      </c>
      <c r="E368">
        <v>5</v>
      </c>
      <c r="G368">
        <v>1</v>
      </c>
      <c r="I368">
        <v>1</v>
      </c>
      <c r="O368" s="11">
        <v>45425</v>
      </c>
    </row>
    <row r="369" spans="1:16" x14ac:dyDescent="0.35">
      <c r="A369" t="s">
        <v>16</v>
      </c>
      <c r="B369">
        <v>3</v>
      </c>
      <c r="C369">
        <v>1</v>
      </c>
      <c r="D369">
        <v>14</v>
      </c>
      <c r="E369">
        <v>6</v>
      </c>
      <c r="F369">
        <v>0</v>
      </c>
      <c r="O369" s="11">
        <v>45428</v>
      </c>
    </row>
    <row r="370" spans="1:16" x14ac:dyDescent="0.35">
      <c r="A370" t="s">
        <v>16</v>
      </c>
      <c r="B370">
        <v>3</v>
      </c>
      <c r="C370">
        <v>2</v>
      </c>
      <c r="D370">
        <v>14</v>
      </c>
      <c r="E370">
        <v>6</v>
      </c>
      <c r="H370">
        <v>1</v>
      </c>
      <c r="I370">
        <v>1</v>
      </c>
      <c r="J370">
        <v>1</v>
      </c>
      <c r="O370" s="11">
        <v>45428</v>
      </c>
    </row>
    <row r="371" spans="1:16" x14ac:dyDescent="0.35">
      <c r="A371" t="s">
        <v>16</v>
      </c>
      <c r="B371">
        <v>3</v>
      </c>
      <c r="C371">
        <v>3</v>
      </c>
      <c r="D371">
        <v>14</v>
      </c>
      <c r="E371">
        <v>6</v>
      </c>
      <c r="H371">
        <v>1</v>
      </c>
      <c r="I371">
        <v>1</v>
      </c>
      <c r="J371">
        <v>1</v>
      </c>
      <c r="O371" s="11">
        <v>45428</v>
      </c>
      <c r="P371" t="s">
        <v>108</v>
      </c>
    </row>
    <row r="372" spans="1:16" x14ac:dyDescent="0.35">
      <c r="A372" t="s">
        <v>16</v>
      </c>
      <c r="B372">
        <v>3</v>
      </c>
      <c r="C372">
        <v>1</v>
      </c>
      <c r="D372">
        <v>20</v>
      </c>
      <c r="E372">
        <v>7</v>
      </c>
      <c r="F372">
        <v>0</v>
      </c>
      <c r="O372" s="11">
        <v>45433</v>
      </c>
    </row>
    <row r="373" spans="1:16" x14ac:dyDescent="0.35">
      <c r="A373" t="s">
        <v>16</v>
      </c>
      <c r="B373">
        <v>3</v>
      </c>
      <c r="C373">
        <v>2</v>
      </c>
      <c r="D373">
        <v>20</v>
      </c>
      <c r="E373">
        <v>7</v>
      </c>
      <c r="H373">
        <v>1</v>
      </c>
      <c r="I373">
        <v>1</v>
      </c>
      <c r="J373">
        <v>1</v>
      </c>
      <c r="O373" s="11">
        <v>45433</v>
      </c>
    </row>
    <row r="374" spans="1:16" x14ac:dyDescent="0.35">
      <c r="A374" t="s">
        <v>16</v>
      </c>
      <c r="B374">
        <v>3</v>
      </c>
      <c r="C374">
        <v>1</v>
      </c>
      <c r="D374">
        <v>27</v>
      </c>
      <c r="E374">
        <v>8</v>
      </c>
      <c r="F374">
        <v>0</v>
      </c>
      <c r="O374" s="11">
        <v>45440</v>
      </c>
    </row>
    <row r="375" spans="1:16" x14ac:dyDescent="0.35">
      <c r="A375" t="s">
        <v>16</v>
      </c>
      <c r="B375">
        <v>3</v>
      </c>
      <c r="C375">
        <v>2</v>
      </c>
      <c r="D375">
        <v>27</v>
      </c>
      <c r="E375">
        <v>8</v>
      </c>
      <c r="H375">
        <v>1</v>
      </c>
      <c r="I375">
        <v>1</v>
      </c>
      <c r="J375">
        <v>1</v>
      </c>
      <c r="O375" s="11">
        <v>45440</v>
      </c>
    </row>
    <row r="376" spans="1:16" x14ac:dyDescent="0.35">
      <c r="A376" t="s">
        <v>16</v>
      </c>
      <c r="B376">
        <v>7</v>
      </c>
      <c r="C376">
        <v>1</v>
      </c>
      <c r="D376">
        <v>2</v>
      </c>
      <c r="E376">
        <v>1</v>
      </c>
      <c r="H376">
        <v>1</v>
      </c>
      <c r="I376">
        <v>1</v>
      </c>
      <c r="J376">
        <v>1</v>
      </c>
      <c r="O376" s="11">
        <v>45420</v>
      </c>
    </row>
    <row r="377" spans="1:16" x14ac:dyDescent="0.35">
      <c r="A377" t="s">
        <v>16</v>
      </c>
      <c r="B377">
        <v>7</v>
      </c>
      <c r="C377">
        <v>2</v>
      </c>
      <c r="D377">
        <v>2</v>
      </c>
      <c r="E377">
        <v>1</v>
      </c>
      <c r="H377">
        <v>1</v>
      </c>
      <c r="I377">
        <v>1</v>
      </c>
      <c r="O377" s="11">
        <v>45420</v>
      </c>
    </row>
    <row r="378" spans="1:16" x14ac:dyDescent="0.35">
      <c r="A378" t="s">
        <v>16</v>
      </c>
      <c r="B378">
        <v>7</v>
      </c>
      <c r="C378">
        <v>3</v>
      </c>
      <c r="D378">
        <v>2</v>
      </c>
      <c r="E378">
        <v>1</v>
      </c>
      <c r="H378">
        <v>1</v>
      </c>
      <c r="I378">
        <v>1</v>
      </c>
      <c r="J378">
        <v>1</v>
      </c>
      <c r="O378" s="11">
        <v>45420</v>
      </c>
    </row>
    <row r="379" spans="1:16" x14ac:dyDescent="0.35">
      <c r="A379" t="s">
        <v>16</v>
      </c>
      <c r="B379">
        <v>7</v>
      </c>
      <c r="C379">
        <v>1</v>
      </c>
      <c r="D379">
        <v>4</v>
      </c>
      <c r="E379">
        <v>2</v>
      </c>
      <c r="H379">
        <v>1</v>
      </c>
      <c r="I379">
        <v>1</v>
      </c>
      <c r="J379">
        <v>1</v>
      </c>
      <c r="O379" s="11">
        <v>45422</v>
      </c>
    </row>
    <row r="380" spans="1:16" x14ac:dyDescent="0.35">
      <c r="A380" t="s">
        <v>16</v>
      </c>
      <c r="B380">
        <v>7</v>
      </c>
      <c r="C380">
        <v>2</v>
      </c>
      <c r="D380">
        <v>4</v>
      </c>
      <c r="E380">
        <v>2</v>
      </c>
      <c r="H380">
        <v>1</v>
      </c>
      <c r="I380">
        <v>1</v>
      </c>
      <c r="J380">
        <v>1</v>
      </c>
      <c r="O380" s="11">
        <v>45422</v>
      </c>
    </row>
    <row r="381" spans="1:16" x14ac:dyDescent="0.35">
      <c r="A381" t="s">
        <v>16</v>
      </c>
      <c r="B381">
        <v>7</v>
      </c>
      <c r="C381">
        <v>3</v>
      </c>
      <c r="D381">
        <v>4</v>
      </c>
      <c r="E381">
        <v>2</v>
      </c>
      <c r="H381">
        <v>1</v>
      </c>
      <c r="I381">
        <v>1</v>
      </c>
      <c r="J381">
        <v>1</v>
      </c>
      <c r="O381" s="11">
        <v>45422</v>
      </c>
    </row>
    <row r="382" spans="1:16" x14ac:dyDescent="0.35">
      <c r="A382" t="s">
        <v>16</v>
      </c>
      <c r="B382">
        <v>7</v>
      </c>
      <c r="C382">
        <v>1</v>
      </c>
      <c r="D382">
        <v>7</v>
      </c>
      <c r="E382">
        <v>3</v>
      </c>
      <c r="H382">
        <v>1</v>
      </c>
      <c r="I382">
        <v>1</v>
      </c>
      <c r="J382">
        <v>1</v>
      </c>
      <c r="O382" s="11">
        <v>45425</v>
      </c>
    </row>
    <row r="383" spans="1:16" x14ac:dyDescent="0.35">
      <c r="A383" t="s">
        <v>16</v>
      </c>
      <c r="B383">
        <v>7</v>
      </c>
      <c r="C383">
        <v>2</v>
      </c>
      <c r="D383">
        <v>7</v>
      </c>
      <c r="E383">
        <v>3</v>
      </c>
      <c r="H383">
        <v>1</v>
      </c>
      <c r="I383">
        <v>1</v>
      </c>
      <c r="J383">
        <v>1</v>
      </c>
      <c r="O383" s="11">
        <v>45425</v>
      </c>
    </row>
    <row r="384" spans="1:16" x14ac:dyDescent="0.35">
      <c r="A384" t="s">
        <v>16</v>
      </c>
      <c r="B384">
        <v>7</v>
      </c>
      <c r="C384">
        <v>3</v>
      </c>
      <c r="D384">
        <v>7</v>
      </c>
      <c r="E384">
        <v>3</v>
      </c>
      <c r="H384">
        <v>1</v>
      </c>
      <c r="I384">
        <v>1</v>
      </c>
      <c r="J384">
        <v>1</v>
      </c>
      <c r="O384" s="11">
        <v>45425</v>
      </c>
    </row>
    <row r="385" spans="1:16" x14ac:dyDescent="0.35">
      <c r="A385" t="s">
        <v>16</v>
      </c>
      <c r="B385">
        <v>7</v>
      </c>
      <c r="C385">
        <v>1</v>
      </c>
      <c r="D385">
        <v>9</v>
      </c>
      <c r="E385">
        <v>4</v>
      </c>
      <c r="H385">
        <v>1</v>
      </c>
      <c r="I385">
        <v>1</v>
      </c>
      <c r="J385">
        <v>1</v>
      </c>
      <c r="O385" s="11">
        <v>45427</v>
      </c>
    </row>
    <row r="386" spans="1:16" x14ac:dyDescent="0.35">
      <c r="A386" t="s">
        <v>16</v>
      </c>
      <c r="B386">
        <v>7</v>
      </c>
      <c r="C386">
        <v>2</v>
      </c>
      <c r="D386">
        <v>9</v>
      </c>
      <c r="E386">
        <v>4</v>
      </c>
      <c r="H386">
        <v>1</v>
      </c>
      <c r="I386">
        <v>1</v>
      </c>
      <c r="J386">
        <v>1</v>
      </c>
      <c r="O386" s="11">
        <v>45427</v>
      </c>
    </row>
    <row r="387" spans="1:16" x14ac:dyDescent="0.35">
      <c r="A387" t="s">
        <v>16</v>
      </c>
      <c r="B387">
        <v>7</v>
      </c>
      <c r="C387">
        <v>3</v>
      </c>
      <c r="D387">
        <v>9</v>
      </c>
      <c r="E387">
        <v>4</v>
      </c>
      <c r="H387">
        <v>1</v>
      </c>
      <c r="I387">
        <v>1</v>
      </c>
      <c r="J387">
        <v>1</v>
      </c>
      <c r="O387" s="11">
        <v>45427</v>
      </c>
    </row>
    <row r="388" spans="1:16" x14ac:dyDescent="0.35">
      <c r="A388" t="s">
        <v>16</v>
      </c>
      <c r="B388">
        <v>7</v>
      </c>
      <c r="C388">
        <v>1</v>
      </c>
      <c r="D388">
        <v>11</v>
      </c>
      <c r="E388">
        <v>5</v>
      </c>
      <c r="H388">
        <v>1</v>
      </c>
      <c r="I388">
        <v>1</v>
      </c>
      <c r="J388">
        <v>1</v>
      </c>
      <c r="O388" s="11">
        <v>45429</v>
      </c>
    </row>
    <row r="389" spans="1:16" x14ac:dyDescent="0.35">
      <c r="A389" t="s">
        <v>16</v>
      </c>
      <c r="B389">
        <v>7</v>
      </c>
      <c r="C389">
        <v>2</v>
      </c>
      <c r="D389">
        <v>11</v>
      </c>
      <c r="E389">
        <v>5</v>
      </c>
      <c r="H389">
        <v>1</v>
      </c>
      <c r="I389">
        <v>1</v>
      </c>
      <c r="J389">
        <v>1</v>
      </c>
      <c r="O389" s="11">
        <v>45429</v>
      </c>
    </row>
    <row r="390" spans="1:16" x14ac:dyDescent="0.35">
      <c r="A390" t="s">
        <v>16</v>
      </c>
      <c r="B390">
        <v>7</v>
      </c>
      <c r="C390">
        <v>3</v>
      </c>
      <c r="D390">
        <v>11</v>
      </c>
      <c r="E390">
        <v>5</v>
      </c>
      <c r="H390">
        <v>1</v>
      </c>
      <c r="I390">
        <v>1</v>
      </c>
      <c r="J390">
        <v>1</v>
      </c>
      <c r="O390" s="11">
        <v>45429</v>
      </c>
    </row>
    <row r="391" spans="1:16" x14ac:dyDescent="0.35">
      <c r="A391" t="s">
        <v>16</v>
      </c>
      <c r="B391">
        <v>7</v>
      </c>
      <c r="C391">
        <v>1</v>
      </c>
      <c r="D391">
        <v>14</v>
      </c>
      <c r="E391">
        <v>6</v>
      </c>
      <c r="H391">
        <v>1</v>
      </c>
      <c r="I391">
        <v>1</v>
      </c>
      <c r="J391">
        <v>1</v>
      </c>
      <c r="O391" s="11">
        <v>45432</v>
      </c>
    </row>
    <row r="392" spans="1:16" x14ac:dyDescent="0.35">
      <c r="A392" t="s">
        <v>16</v>
      </c>
      <c r="B392">
        <v>7</v>
      </c>
      <c r="C392">
        <v>2</v>
      </c>
      <c r="D392">
        <v>14</v>
      </c>
      <c r="E392">
        <v>6</v>
      </c>
      <c r="H392">
        <v>1</v>
      </c>
      <c r="I392">
        <v>1</v>
      </c>
      <c r="J392">
        <v>1</v>
      </c>
      <c r="O392" s="11">
        <v>45432</v>
      </c>
    </row>
    <row r="393" spans="1:16" x14ac:dyDescent="0.35">
      <c r="A393" t="s">
        <v>16</v>
      </c>
      <c r="B393">
        <v>7</v>
      </c>
      <c r="C393">
        <v>3</v>
      </c>
      <c r="D393">
        <v>14</v>
      </c>
      <c r="E393">
        <v>6</v>
      </c>
      <c r="H393">
        <v>1</v>
      </c>
      <c r="I393">
        <v>1</v>
      </c>
      <c r="J393">
        <v>1</v>
      </c>
      <c r="O393" s="11">
        <v>45432</v>
      </c>
      <c r="P393" t="s">
        <v>108</v>
      </c>
    </row>
    <row r="394" spans="1:16" x14ac:dyDescent="0.35">
      <c r="A394" t="s">
        <v>16</v>
      </c>
      <c r="B394">
        <v>7</v>
      </c>
      <c r="C394">
        <v>1</v>
      </c>
      <c r="D394">
        <v>23</v>
      </c>
      <c r="E394">
        <v>7</v>
      </c>
      <c r="H394">
        <v>1</v>
      </c>
      <c r="I394">
        <v>1</v>
      </c>
      <c r="J394">
        <v>1</v>
      </c>
      <c r="K394">
        <v>1</v>
      </c>
      <c r="O394" s="11">
        <v>45440</v>
      </c>
    </row>
    <row r="395" spans="1:16" x14ac:dyDescent="0.35">
      <c r="A395" t="s">
        <v>16</v>
      </c>
      <c r="B395">
        <v>7</v>
      </c>
      <c r="C395">
        <v>2</v>
      </c>
      <c r="D395">
        <v>23</v>
      </c>
      <c r="E395">
        <v>7</v>
      </c>
      <c r="H395">
        <v>1</v>
      </c>
      <c r="I395">
        <v>1</v>
      </c>
      <c r="J395">
        <v>1</v>
      </c>
      <c r="K395">
        <v>1</v>
      </c>
      <c r="O395" s="11">
        <v>45440</v>
      </c>
    </row>
    <row r="396" spans="1:16" x14ac:dyDescent="0.35">
      <c r="A396" t="s">
        <v>16</v>
      </c>
      <c r="B396">
        <v>7</v>
      </c>
      <c r="C396">
        <v>1</v>
      </c>
      <c r="D396">
        <v>29</v>
      </c>
      <c r="E396">
        <v>8</v>
      </c>
      <c r="H396">
        <v>1</v>
      </c>
      <c r="J396">
        <v>1</v>
      </c>
      <c r="M396">
        <v>1</v>
      </c>
      <c r="O396" s="11">
        <v>45446</v>
      </c>
    </row>
    <row r="397" spans="1:16" x14ac:dyDescent="0.35">
      <c r="A397" t="s">
        <v>16</v>
      </c>
      <c r="B397">
        <v>7</v>
      </c>
      <c r="C397">
        <v>2</v>
      </c>
      <c r="D397">
        <v>29</v>
      </c>
      <c r="E397">
        <v>8</v>
      </c>
      <c r="H397">
        <v>1</v>
      </c>
      <c r="J397">
        <v>1</v>
      </c>
      <c r="M397">
        <v>1</v>
      </c>
      <c r="O397" s="11">
        <v>45446</v>
      </c>
    </row>
    <row r="398" spans="1:16" x14ac:dyDescent="0.35">
      <c r="A398" t="s">
        <v>16</v>
      </c>
      <c r="B398">
        <v>14</v>
      </c>
      <c r="C398">
        <v>1</v>
      </c>
      <c r="D398">
        <v>2</v>
      </c>
      <c r="E398">
        <v>1</v>
      </c>
      <c r="G398">
        <v>1</v>
      </c>
      <c r="J398">
        <v>1</v>
      </c>
      <c r="L398">
        <v>1</v>
      </c>
      <c r="O398" s="11">
        <v>45427</v>
      </c>
    </row>
    <row r="399" spans="1:16" x14ac:dyDescent="0.35">
      <c r="A399" t="s">
        <v>16</v>
      </c>
      <c r="B399">
        <v>14</v>
      </c>
      <c r="C399">
        <v>2</v>
      </c>
      <c r="D399">
        <v>2</v>
      </c>
      <c r="E399">
        <v>1</v>
      </c>
      <c r="H399">
        <v>1</v>
      </c>
      <c r="I399">
        <v>1</v>
      </c>
      <c r="J399">
        <v>1</v>
      </c>
      <c r="O399" s="11">
        <v>45427</v>
      </c>
    </row>
    <row r="400" spans="1:16" x14ac:dyDescent="0.35">
      <c r="A400" t="s">
        <v>16</v>
      </c>
      <c r="B400">
        <v>14</v>
      </c>
      <c r="C400">
        <v>3</v>
      </c>
      <c r="D400">
        <v>2</v>
      </c>
      <c r="E400">
        <v>1</v>
      </c>
      <c r="H400">
        <v>1</v>
      </c>
      <c r="I400">
        <v>1</v>
      </c>
      <c r="J400">
        <v>1</v>
      </c>
      <c r="O400" s="11">
        <v>45427</v>
      </c>
    </row>
    <row r="401" spans="1:16" x14ac:dyDescent="0.35">
      <c r="A401" t="s">
        <v>16</v>
      </c>
      <c r="B401">
        <v>14</v>
      </c>
      <c r="C401">
        <v>1</v>
      </c>
      <c r="D401">
        <v>4</v>
      </c>
      <c r="E401">
        <v>2</v>
      </c>
      <c r="G401">
        <v>1</v>
      </c>
      <c r="J401">
        <v>1</v>
      </c>
      <c r="L401">
        <v>1</v>
      </c>
      <c r="O401" s="11">
        <v>45429</v>
      </c>
    </row>
    <row r="402" spans="1:16" x14ac:dyDescent="0.35">
      <c r="A402" t="s">
        <v>16</v>
      </c>
      <c r="B402">
        <v>14</v>
      </c>
      <c r="C402">
        <v>2</v>
      </c>
      <c r="D402">
        <v>4</v>
      </c>
      <c r="E402">
        <v>2</v>
      </c>
      <c r="H402">
        <v>1</v>
      </c>
      <c r="I402">
        <v>1</v>
      </c>
      <c r="J402">
        <v>1</v>
      </c>
      <c r="O402" s="11">
        <v>45429</v>
      </c>
    </row>
    <row r="403" spans="1:16" x14ac:dyDescent="0.35">
      <c r="A403" t="s">
        <v>16</v>
      </c>
      <c r="B403">
        <v>14</v>
      </c>
      <c r="C403">
        <v>3</v>
      </c>
      <c r="D403">
        <v>4</v>
      </c>
      <c r="E403">
        <v>2</v>
      </c>
      <c r="H403">
        <v>1</v>
      </c>
      <c r="I403">
        <v>1</v>
      </c>
      <c r="J403">
        <v>1</v>
      </c>
      <c r="O403" s="11">
        <v>45429</v>
      </c>
    </row>
    <row r="404" spans="1:16" x14ac:dyDescent="0.35">
      <c r="A404" t="s">
        <v>16</v>
      </c>
      <c r="B404">
        <v>14</v>
      </c>
      <c r="C404">
        <v>1</v>
      </c>
      <c r="D404">
        <v>7</v>
      </c>
      <c r="E404">
        <v>3</v>
      </c>
      <c r="G404">
        <v>1</v>
      </c>
      <c r="J404">
        <v>1</v>
      </c>
      <c r="L404">
        <v>1</v>
      </c>
      <c r="O404" s="11">
        <v>45432</v>
      </c>
    </row>
    <row r="405" spans="1:16" x14ac:dyDescent="0.35">
      <c r="A405" t="s">
        <v>16</v>
      </c>
      <c r="B405">
        <v>14</v>
      </c>
      <c r="C405">
        <v>2</v>
      </c>
      <c r="D405">
        <v>7</v>
      </c>
      <c r="E405">
        <v>3</v>
      </c>
      <c r="H405">
        <v>1</v>
      </c>
      <c r="I405">
        <v>1</v>
      </c>
      <c r="J405">
        <v>1</v>
      </c>
      <c r="O405" s="11">
        <v>45432</v>
      </c>
    </row>
    <row r="406" spans="1:16" x14ac:dyDescent="0.35">
      <c r="A406" t="s">
        <v>16</v>
      </c>
      <c r="B406">
        <v>14</v>
      </c>
      <c r="C406">
        <v>3</v>
      </c>
      <c r="D406">
        <v>7</v>
      </c>
      <c r="E406">
        <v>3</v>
      </c>
      <c r="H406">
        <v>1</v>
      </c>
      <c r="I406">
        <v>1</v>
      </c>
      <c r="J406">
        <v>1</v>
      </c>
      <c r="O406" s="11">
        <v>45432</v>
      </c>
    </row>
    <row r="407" spans="1:16" x14ac:dyDescent="0.35">
      <c r="A407" t="s">
        <v>16</v>
      </c>
      <c r="B407">
        <v>14</v>
      </c>
      <c r="C407">
        <v>1</v>
      </c>
      <c r="D407">
        <v>9</v>
      </c>
      <c r="E407">
        <v>4</v>
      </c>
      <c r="G407">
        <v>1</v>
      </c>
      <c r="J407">
        <v>1</v>
      </c>
      <c r="L407">
        <v>1</v>
      </c>
      <c r="O407" s="11">
        <v>45434</v>
      </c>
    </row>
    <row r="408" spans="1:16" x14ac:dyDescent="0.35">
      <c r="A408" t="s">
        <v>16</v>
      </c>
      <c r="B408">
        <v>14</v>
      </c>
      <c r="C408">
        <v>2</v>
      </c>
      <c r="D408">
        <v>9</v>
      </c>
      <c r="E408">
        <v>4</v>
      </c>
      <c r="H408">
        <v>1</v>
      </c>
      <c r="I408">
        <v>1</v>
      </c>
      <c r="J408">
        <v>1</v>
      </c>
      <c r="O408" s="11">
        <v>45434</v>
      </c>
    </row>
    <row r="409" spans="1:16" x14ac:dyDescent="0.35">
      <c r="A409" t="s">
        <v>16</v>
      </c>
      <c r="B409">
        <v>14</v>
      </c>
      <c r="C409">
        <v>3</v>
      </c>
      <c r="D409">
        <v>9</v>
      </c>
      <c r="E409">
        <v>4</v>
      </c>
      <c r="H409">
        <v>1</v>
      </c>
      <c r="I409">
        <v>1</v>
      </c>
      <c r="J409">
        <v>1</v>
      </c>
      <c r="O409" s="11">
        <v>45434</v>
      </c>
    </row>
    <row r="410" spans="1:16" x14ac:dyDescent="0.35">
      <c r="A410" t="s">
        <v>16</v>
      </c>
      <c r="B410">
        <v>14</v>
      </c>
      <c r="C410">
        <v>1</v>
      </c>
      <c r="D410">
        <v>11</v>
      </c>
      <c r="E410">
        <v>5</v>
      </c>
      <c r="G410">
        <v>1</v>
      </c>
      <c r="J410">
        <v>1</v>
      </c>
      <c r="M410">
        <v>1</v>
      </c>
      <c r="O410" s="11">
        <v>45436</v>
      </c>
    </row>
    <row r="411" spans="1:16" x14ac:dyDescent="0.35">
      <c r="A411" t="s">
        <v>16</v>
      </c>
      <c r="B411">
        <v>14</v>
      </c>
      <c r="C411">
        <v>2</v>
      </c>
      <c r="D411">
        <v>11</v>
      </c>
      <c r="E411">
        <v>5</v>
      </c>
      <c r="H411">
        <v>1</v>
      </c>
      <c r="I411">
        <v>1</v>
      </c>
      <c r="J411">
        <v>1</v>
      </c>
      <c r="O411" s="11">
        <v>45436</v>
      </c>
    </row>
    <row r="412" spans="1:16" x14ac:dyDescent="0.35">
      <c r="A412" t="s">
        <v>16</v>
      </c>
      <c r="B412">
        <v>14</v>
      </c>
      <c r="C412">
        <v>3</v>
      </c>
      <c r="D412">
        <v>11</v>
      </c>
      <c r="E412">
        <v>5</v>
      </c>
      <c r="H412">
        <v>1</v>
      </c>
      <c r="I412">
        <v>1</v>
      </c>
      <c r="J412">
        <v>1</v>
      </c>
      <c r="O412" s="11">
        <v>45436</v>
      </c>
    </row>
    <row r="413" spans="1:16" x14ac:dyDescent="0.35">
      <c r="A413" t="s">
        <v>16</v>
      </c>
      <c r="B413">
        <v>14</v>
      </c>
      <c r="C413">
        <v>1</v>
      </c>
      <c r="D413">
        <v>14</v>
      </c>
      <c r="E413">
        <v>6</v>
      </c>
      <c r="G413">
        <v>1</v>
      </c>
      <c r="J413">
        <v>1</v>
      </c>
      <c r="M413">
        <v>1</v>
      </c>
      <c r="O413" s="11">
        <v>45439</v>
      </c>
    </row>
    <row r="414" spans="1:16" x14ac:dyDescent="0.35">
      <c r="A414" t="s">
        <v>16</v>
      </c>
      <c r="B414">
        <v>14</v>
      </c>
      <c r="C414">
        <v>2</v>
      </c>
      <c r="D414">
        <v>14</v>
      </c>
      <c r="E414">
        <v>6</v>
      </c>
      <c r="H414">
        <v>1</v>
      </c>
      <c r="I414">
        <v>1</v>
      </c>
      <c r="J414">
        <v>1</v>
      </c>
      <c r="O414" s="11">
        <v>45439</v>
      </c>
    </row>
    <row r="415" spans="1:16" x14ac:dyDescent="0.35">
      <c r="A415" t="s">
        <v>16</v>
      </c>
      <c r="B415">
        <v>14</v>
      </c>
      <c r="C415">
        <v>3</v>
      </c>
      <c r="D415">
        <v>14</v>
      </c>
      <c r="E415">
        <v>6</v>
      </c>
      <c r="H415">
        <v>1</v>
      </c>
      <c r="I415">
        <v>1</v>
      </c>
      <c r="J415">
        <v>1</v>
      </c>
      <c r="O415" s="11">
        <v>45439</v>
      </c>
      <c r="P415" t="s">
        <v>108</v>
      </c>
    </row>
    <row r="416" spans="1:16" x14ac:dyDescent="0.35">
      <c r="A416" t="s">
        <v>16</v>
      </c>
      <c r="B416">
        <v>14</v>
      </c>
      <c r="C416">
        <v>2</v>
      </c>
      <c r="D416">
        <v>21</v>
      </c>
      <c r="E416">
        <v>7</v>
      </c>
      <c r="H416">
        <v>1</v>
      </c>
      <c r="I416">
        <v>1</v>
      </c>
      <c r="J416">
        <v>1</v>
      </c>
      <c r="K416">
        <v>1</v>
      </c>
      <c r="O416" s="11">
        <v>45446</v>
      </c>
    </row>
    <row r="417" spans="1:15" x14ac:dyDescent="0.35">
      <c r="A417" t="s">
        <v>16</v>
      </c>
      <c r="B417">
        <v>14</v>
      </c>
      <c r="C417">
        <v>1</v>
      </c>
      <c r="D417">
        <v>21</v>
      </c>
      <c r="E417">
        <v>7</v>
      </c>
      <c r="G417">
        <v>1</v>
      </c>
      <c r="J417">
        <v>1</v>
      </c>
      <c r="M417">
        <v>1</v>
      </c>
      <c r="O417" s="11">
        <v>45446</v>
      </c>
    </row>
    <row r="418" spans="1:15" x14ac:dyDescent="0.35">
      <c r="A418" t="s">
        <v>16</v>
      </c>
      <c r="B418">
        <v>14</v>
      </c>
      <c r="C418">
        <v>1</v>
      </c>
      <c r="D418">
        <v>28</v>
      </c>
      <c r="E418">
        <v>8</v>
      </c>
      <c r="G418">
        <v>1</v>
      </c>
      <c r="J418">
        <v>1</v>
      </c>
      <c r="M418">
        <v>1</v>
      </c>
      <c r="O418" s="11">
        <v>45453</v>
      </c>
    </row>
    <row r="419" spans="1:15" x14ac:dyDescent="0.35">
      <c r="A419" t="s">
        <v>16</v>
      </c>
      <c r="B419">
        <v>14</v>
      </c>
      <c r="C419">
        <v>2</v>
      </c>
      <c r="D419">
        <v>28</v>
      </c>
      <c r="E419">
        <v>8</v>
      </c>
      <c r="H419">
        <v>1</v>
      </c>
      <c r="J419">
        <v>1</v>
      </c>
      <c r="M419">
        <v>1</v>
      </c>
      <c r="O419" s="11">
        <v>45453</v>
      </c>
    </row>
    <row r="420" spans="1:15" x14ac:dyDescent="0.35">
      <c r="A420" t="s">
        <v>16</v>
      </c>
      <c r="B420">
        <v>21</v>
      </c>
      <c r="C420">
        <v>1</v>
      </c>
      <c r="D420">
        <v>2</v>
      </c>
      <c r="E420">
        <v>1</v>
      </c>
      <c r="G420">
        <v>1</v>
      </c>
      <c r="J420">
        <v>1</v>
      </c>
      <c r="L420">
        <v>1</v>
      </c>
      <c r="O420" s="11">
        <v>45434</v>
      </c>
    </row>
    <row r="421" spans="1:15" x14ac:dyDescent="0.35">
      <c r="A421" t="s">
        <v>16</v>
      </c>
      <c r="B421">
        <v>21</v>
      </c>
      <c r="C421">
        <v>2</v>
      </c>
      <c r="D421">
        <v>2</v>
      </c>
      <c r="E421">
        <v>1</v>
      </c>
      <c r="G421">
        <v>1</v>
      </c>
      <c r="J421">
        <v>1</v>
      </c>
      <c r="O421" s="11">
        <v>45434</v>
      </c>
    </row>
    <row r="422" spans="1:15" x14ac:dyDescent="0.35">
      <c r="A422" t="s">
        <v>16</v>
      </c>
      <c r="B422">
        <v>21</v>
      </c>
      <c r="C422">
        <v>3</v>
      </c>
      <c r="D422">
        <v>2</v>
      </c>
      <c r="E422">
        <v>1</v>
      </c>
      <c r="H422">
        <v>1</v>
      </c>
      <c r="I422">
        <v>1</v>
      </c>
      <c r="J422">
        <v>1</v>
      </c>
      <c r="O422" s="11">
        <v>45434</v>
      </c>
    </row>
    <row r="423" spans="1:15" x14ac:dyDescent="0.35">
      <c r="A423" t="s">
        <v>16</v>
      </c>
      <c r="B423">
        <v>21</v>
      </c>
      <c r="C423">
        <v>1</v>
      </c>
      <c r="D423">
        <v>4</v>
      </c>
      <c r="E423">
        <v>2</v>
      </c>
      <c r="G423">
        <v>1</v>
      </c>
      <c r="J423">
        <v>1</v>
      </c>
      <c r="L423">
        <v>1</v>
      </c>
      <c r="O423" s="11">
        <v>45436</v>
      </c>
    </row>
    <row r="424" spans="1:15" x14ac:dyDescent="0.35">
      <c r="A424" t="s">
        <v>16</v>
      </c>
      <c r="B424">
        <v>21</v>
      </c>
      <c r="C424">
        <v>2</v>
      </c>
      <c r="D424">
        <v>4</v>
      </c>
      <c r="E424">
        <v>2</v>
      </c>
      <c r="H424">
        <v>1</v>
      </c>
      <c r="I424">
        <v>1</v>
      </c>
      <c r="J424">
        <v>1</v>
      </c>
      <c r="O424" s="11">
        <v>45436</v>
      </c>
    </row>
    <row r="425" spans="1:15" x14ac:dyDescent="0.35">
      <c r="A425" t="s">
        <v>16</v>
      </c>
      <c r="B425">
        <v>21</v>
      </c>
      <c r="C425">
        <v>3</v>
      </c>
      <c r="D425">
        <v>4</v>
      </c>
      <c r="E425">
        <v>2</v>
      </c>
      <c r="H425">
        <v>1</v>
      </c>
      <c r="I425">
        <v>1</v>
      </c>
      <c r="J425">
        <v>1</v>
      </c>
      <c r="O425" s="11">
        <v>45436</v>
      </c>
    </row>
    <row r="426" spans="1:15" x14ac:dyDescent="0.35">
      <c r="A426" t="s">
        <v>16</v>
      </c>
      <c r="B426">
        <v>21</v>
      </c>
      <c r="C426">
        <v>1</v>
      </c>
      <c r="D426">
        <v>7</v>
      </c>
      <c r="E426">
        <v>3</v>
      </c>
      <c r="G426">
        <v>1</v>
      </c>
      <c r="J426">
        <v>1</v>
      </c>
      <c r="L426">
        <v>1</v>
      </c>
      <c r="O426" s="11">
        <v>45439</v>
      </c>
    </row>
    <row r="427" spans="1:15" x14ac:dyDescent="0.35">
      <c r="A427" t="s">
        <v>16</v>
      </c>
      <c r="B427">
        <v>21</v>
      </c>
      <c r="C427">
        <v>2</v>
      </c>
      <c r="D427">
        <v>7</v>
      </c>
      <c r="E427">
        <v>3</v>
      </c>
      <c r="H427">
        <v>1</v>
      </c>
      <c r="I427">
        <v>1</v>
      </c>
      <c r="J427">
        <v>1</v>
      </c>
      <c r="O427" s="11">
        <v>45439</v>
      </c>
    </row>
    <row r="428" spans="1:15" x14ac:dyDescent="0.35">
      <c r="A428" t="s">
        <v>16</v>
      </c>
      <c r="B428">
        <v>21</v>
      </c>
      <c r="C428">
        <v>3</v>
      </c>
      <c r="D428">
        <v>7</v>
      </c>
      <c r="E428">
        <v>3</v>
      </c>
      <c r="H428">
        <v>1</v>
      </c>
      <c r="I428">
        <v>1</v>
      </c>
      <c r="J428">
        <v>1</v>
      </c>
      <c r="O428" s="11">
        <v>45439</v>
      </c>
    </row>
    <row r="429" spans="1:15" x14ac:dyDescent="0.35">
      <c r="A429" t="s">
        <v>16</v>
      </c>
      <c r="B429">
        <v>21</v>
      </c>
      <c r="C429">
        <v>1</v>
      </c>
      <c r="D429">
        <v>9</v>
      </c>
      <c r="E429">
        <v>4</v>
      </c>
      <c r="G429">
        <v>1</v>
      </c>
      <c r="J429">
        <v>1</v>
      </c>
      <c r="L429">
        <v>1</v>
      </c>
      <c r="O429" s="11">
        <v>45441</v>
      </c>
    </row>
    <row r="430" spans="1:15" x14ac:dyDescent="0.35">
      <c r="A430" t="s">
        <v>16</v>
      </c>
      <c r="B430">
        <v>21</v>
      </c>
      <c r="C430">
        <v>2</v>
      </c>
      <c r="D430">
        <v>9</v>
      </c>
      <c r="E430">
        <v>4</v>
      </c>
      <c r="H430">
        <v>1</v>
      </c>
      <c r="I430">
        <v>1</v>
      </c>
      <c r="J430">
        <v>1</v>
      </c>
      <c r="O430" s="11">
        <v>45441</v>
      </c>
    </row>
    <row r="431" spans="1:15" x14ac:dyDescent="0.35">
      <c r="A431" t="s">
        <v>16</v>
      </c>
      <c r="B431">
        <v>21</v>
      </c>
      <c r="C431">
        <v>3</v>
      </c>
      <c r="D431">
        <v>9</v>
      </c>
      <c r="E431">
        <v>4</v>
      </c>
      <c r="H431">
        <v>1</v>
      </c>
      <c r="I431">
        <v>1</v>
      </c>
      <c r="J431">
        <v>1</v>
      </c>
      <c r="O431" s="11">
        <v>45441</v>
      </c>
    </row>
    <row r="432" spans="1:15" x14ac:dyDescent="0.35">
      <c r="A432" t="s">
        <v>16</v>
      </c>
      <c r="B432">
        <v>21</v>
      </c>
      <c r="C432">
        <v>2</v>
      </c>
      <c r="D432">
        <v>11</v>
      </c>
      <c r="E432">
        <v>5</v>
      </c>
      <c r="H432">
        <v>1</v>
      </c>
      <c r="I432">
        <v>1</v>
      </c>
      <c r="J432">
        <v>1</v>
      </c>
      <c r="O432" s="11">
        <v>45443</v>
      </c>
    </row>
    <row r="433" spans="1:16" x14ac:dyDescent="0.35">
      <c r="A433" t="s">
        <v>16</v>
      </c>
      <c r="B433">
        <v>21</v>
      </c>
      <c r="C433">
        <v>3</v>
      </c>
      <c r="D433">
        <v>11</v>
      </c>
      <c r="E433">
        <v>5</v>
      </c>
      <c r="H433">
        <v>1</v>
      </c>
      <c r="I433">
        <v>1</v>
      </c>
      <c r="J433">
        <v>1</v>
      </c>
      <c r="O433" s="11">
        <v>45443</v>
      </c>
    </row>
    <row r="434" spans="1:16" x14ac:dyDescent="0.35">
      <c r="A434" t="s">
        <v>16</v>
      </c>
      <c r="B434">
        <v>21</v>
      </c>
      <c r="C434">
        <v>1</v>
      </c>
      <c r="D434">
        <v>11</v>
      </c>
      <c r="E434">
        <v>5</v>
      </c>
      <c r="G434">
        <v>1</v>
      </c>
      <c r="J434">
        <v>1</v>
      </c>
      <c r="M434">
        <v>1</v>
      </c>
      <c r="O434" s="11">
        <v>45443</v>
      </c>
    </row>
    <row r="435" spans="1:16" x14ac:dyDescent="0.35">
      <c r="A435" t="s">
        <v>16</v>
      </c>
      <c r="B435">
        <v>21</v>
      </c>
      <c r="C435">
        <v>2</v>
      </c>
      <c r="D435">
        <v>14</v>
      </c>
      <c r="E435">
        <v>6</v>
      </c>
      <c r="H435">
        <v>1</v>
      </c>
      <c r="I435">
        <v>1</v>
      </c>
      <c r="J435">
        <v>1</v>
      </c>
      <c r="O435" s="11">
        <v>45446</v>
      </c>
    </row>
    <row r="436" spans="1:16" x14ac:dyDescent="0.35">
      <c r="A436" t="s">
        <v>16</v>
      </c>
      <c r="B436">
        <v>21</v>
      </c>
      <c r="C436">
        <v>3</v>
      </c>
      <c r="D436">
        <v>14</v>
      </c>
      <c r="E436">
        <v>6</v>
      </c>
      <c r="H436">
        <v>1</v>
      </c>
      <c r="I436">
        <v>1</v>
      </c>
      <c r="J436">
        <v>1</v>
      </c>
      <c r="O436" s="11">
        <v>45446</v>
      </c>
      <c r="P436" t="s">
        <v>108</v>
      </c>
    </row>
    <row r="437" spans="1:16" x14ac:dyDescent="0.35">
      <c r="A437" t="s">
        <v>16</v>
      </c>
      <c r="B437">
        <v>21</v>
      </c>
      <c r="C437">
        <v>1</v>
      </c>
      <c r="D437">
        <v>14</v>
      </c>
      <c r="E437">
        <v>6</v>
      </c>
      <c r="G437">
        <v>1</v>
      </c>
      <c r="J437">
        <v>1</v>
      </c>
      <c r="M437">
        <v>1</v>
      </c>
      <c r="O437" s="11">
        <v>45446</v>
      </c>
    </row>
    <row r="438" spans="1:16" x14ac:dyDescent="0.35">
      <c r="A438" t="s">
        <v>16</v>
      </c>
      <c r="B438">
        <v>21</v>
      </c>
      <c r="C438">
        <v>1</v>
      </c>
      <c r="D438">
        <v>21</v>
      </c>
      <c r="E438">
        <v>7</v>
      </c>
      <c r="G438">
        <v>1</v>
      </c>
      <c r="J438">
        <v>1</v>
      </c>
      <c r="M438">
        <v>1</v>
      </c>
      <c r="O438" s="11">
        <v>45453</v>
      </c>
    </row>
    <row r="439" spans="1:16" x14ac:dyDescent="0.35">
      <c r="A439" t="s">
        <v>16</v>
      </c>
      <c r="B439">
        <v>21</v>
      </c>
      <c r="C439">
        <v>2</v>
      </c>
      <c r="D439">
        <v>21</v>
      </c>
      <c r="E439">
        <v>7</v>
      </c>
      <c r="H439">
        <v>1</v>
      </c>
      <c r="J439">
        <v>1</v>
      </c>
      <c r="M439">
        <v>1</v>
      </c>
      <c r="O439" s="11">
        <v>45453</v>
      </c>
    </row>
    <row r="440" spans="1:16" x14ac:dyDescent="0.35">
      <c r="A440" t="s">
        <v>16</v>
      </c>
      <c r="B440">
        <v>21</v>
      </c>
      <c r="C440">
        <v>1</v>
      </c>
      <c r="D440">
        <v>28</v>
      </c>
      <c r="E440">
        <v>8</v>
      </c>
      <c r="G440">
        <v>1</v>
      </c>
      <c r="J440">
        <v>1</v>
      </c>
      <c r="M440">
        <v>1</v>
      </c>
      <c r="O440" s="11">
        <v>45460</v>
      </c>
    </row>
    <row r="441" spans="1:16" x14ac:dyDescent="0.35">
      <c r="A441" t="s">
        <v>16</v>
      </c>
      <c r="B441">
        <v>21</v>
      </c>
      <c r="C441">
        <v>2</v>
      </c>
      <c r="D441">
        <v>28</v>
      </c>
      <c r="E441">
        <v>8</v>
      </c>
      <c r="H441">
        <v>1</v>
      </c>
      <c r="J441">
        <v>1</v>
      </c>
      <c r="M441">
        <v>1</v>
      </c>
      <c r="O441" s="11">
        <v>45460</v>
      </c>
    </row>
    <row r="442" spans="1:16" x14ac:dyDescent="0.35">
      <c r="A442" t="s">
        <v>19</v>
      </c>
      <c r="B442">
        <v>1</v>
      </c>
      <c r="C442">
        <v>1</v>
      </c>
      <c r="D442">
        <v>2</v>
      </c>
      <c r="E442">
        <v>1</v>
      </c>
      <c r="F442">
        <v>0</v>
      </c>
      <c r="O442" s="11">
        <v>45414</v>
      </c>
    </row>
    <row r="443" spans="1:16" x14ac:dyDescent="0.35">
      <c r="A443" t="s">
        <v>19</v>
      </c>
      <c r="B443">
        <v>1</v>
      </c>
      <c r="C443">
        <v>2</v>
      </c>
      <c r="D443">
        <v>2</v>
      </c>
      <c r="E443">
        <v>1</v>
      </c>
      <c r="F443">
        <v>0</v>
      </c>
      <c r="O443" s="11">
        <v>45414</v>
      </c>
    </row>
    <row r="444" spans="1:16" x14ac:dyDescent="0.35">
      <c r="A444" t="s">
        <v>19</v>
      </c>
      <c r="B444">
        <v>1</v>
      </c>
      <c r="C444">
        <v>3</v>
      </c>
      <c r="D444">
        <v>2</v>
      </c>
      <c r="E444">
        <v>1</v>
      </c>
      <c r="F444">
        <v>0</v>
      </c>
      <c r="O444" s="11">
        <v>45414</v>
      </c>
    </row>
    <row r="445" spans="1:16" x14ac:dyDescent="0.35">
      <c r="A445" t="s">
        <v>19</v>
      </c>
      <c r="B445">
        <v>1</v>
      </c>
      <c r="C445">
        <v>1</v>
      </c>
      <c r="D445">
        <v>4</v>
      </c>
      <c r="E445">
        <v>2</v>
      </c>
      <c r="F445">
        <v>0</v>
      </c>
      <c r="O445" s="11">
        <v>45416</v>
      </c>
    </row>
    <row r="446" spans="1:16" x14ac:dyDescent="0.35">
      <c r="A446" t="s">
        <v>19</v>
      </c>
      <c r="B446">
        <v>1</v>
      </c>
      <c r="C446">
        <v>2</v>
      </c>
      <c r="D446">
        <v>4</v>
      </c>
      <c r="E446">
        <v>2</v>
      </c>
      <c r="F446">
        <v>0</v>
      </c>
      <c r="O446" s="11">
        <v>45416</v>
      </c>
    </row>
    <row r="447" spans="1:16" x14ac:dyDescent="0.35">
      <c r="A447" t="s">
        <v>19</v>
      </c>
      <c r="B447">
        <v>1</v>
      </c>
      <c r="C447">
        <v>3</v>
      </c>
      <c r="D447">
        <v>4</v>
      </c>
      <c r="E447">
        <v>2</v>
      </c>
      <c r="F447">
        <v>0</v>
      </c>
      <c r="O447" s="11">
        <v>45416</v>
      </c>
    </row>
    <row r="448" spans="1:16" x14ac:dyDescent="0.35">
      <c r="A448" t="s">
        <v>19</v>
      </c>
      <c r="B448">
        <v>1</v>
      </c>
      <c r="C448">
        <v>1</v>
      </c>
      <c r="D448">
        <v>6</v>
      </c>
      <c r="E448">
        <v>3</v>
      </c>
      <c r="F448">
        <v>0</v>
      </c>
      <c r="O448" s="11">
        <v>45418</v>
      </c>
    </row>
    <row r="449" spans="1:16" x14ac:dyDescent="0.35">
      <c r="A449" t="s">
        <v>19</v>
      </c>
      <c r="B449">
        <v>1</v>
      </c>
      <c r="C449">
        <v>2</v>
      </c>
      <c r="D449">
        <v>6</v>
      </c>
      <c r="E449">
        <v>3</v>
      </c>
      <c r="F449">
        <v>0</v>
      </c>
      <c r="O449" s="11">
        <v>45418</v>
      </c>
    </row>
    <row r="450" spans="1:16" x14ac:dyDescent="0.35">
      <c r="A450" t="s">
        <v>19</v>
      </c>
      <c r="B450">
        <v>1</v>
      </c>
      <c r="C450">
        <v>3</v>
      </c>
      <c r="D450">
        <v>6</v>
      </c>
      <c r="E450">
        <v>3</v>
      </c>
      <c r="F450">
        <v>0</v>
      </c>
      <c r="O450" s="11">
        <v>45418</v>
      </c>
    </row>
    <row r="451" spans="1:16" x14ac:dyDescent="0.35">
      <c r="A451" t="s">
        <v>19</v>
      </c>
      <c r="B451">
        <v>1</v>
      </c>
      <c r="C451">
        <v>1</v>
      </c>
      <c r="D451">
        <v>8</v>
      </c>
      <c r="E451">
        <v>4</v>
      </c>
      <c r="F451">
        <v>0</v>
      </c>
      <c r="O451" s="11">
        <v>45420</v>
      </c>
    </row>
    <row r="452" spans="1:16" x14ac:dyDescent="0.35">
      <c r="A452" t="s">
        <v>19</v>
      </c>
      <c r="B452">
        <v>1</v>
      </c>
      <c r="C452">
        <v>2</v>
      </c>
      <c r="D452">
        <v>8</v>
      </c>
      <c r="E452">
        <v>4</v>
      </c>
      <c r="G452">
        <v>1</v>
      </c>
      <c r="O452" s="11">
        <v>45420</v>
      </c>
    </row>
    <row r="453" spans="1:16" x14ac:dyDescent="0.35">
      <c r="A453" t="s">
        <v>19</v>
      </c>
      <c r="B453">
        <v>1</v>
      </c>
      <c r="C453">
        <v>3</v>
      </c>
      <c r="D453">
        <v>8</v>
      </c>
      <c r="E453">
        <v>4</v>
      </c>
      <c r="F453">
        <v>0</v>
      </c>
      <c r="O453" s="11">
        <v>45420</v>
      </c>
    </row>
    <row r="454" spans="1:16" x14ac:dyDescent="0.35">
      <c r="A454" t="s">
        <v>19</v>
      </c>
      <c r="B454">
        <v>1</v>
      </c>
      <c r="C454">
        <v>1</v>
      </c>
      <c r="D454">
        <v>10</v>
      </c>
      <c r="E454">
        <v>5</v>
      </c>
      <c r="F454">
        <v>0</v>
      </c>
      <c r="O454" s="11">
        <v>45422</v>
      </c>
    </row>
    <row r="455" spans="1:16" x14ac:dyDescent="0.35">
      <c r="A455" t="s">
        <v>19</v>
      </c>
      <c r="B455">
        <v>1</v>
      </c>
      <c r="C455">
        <v>2</v>
      </c>
      <c r="D455">
        <v>10</v>
      </c>
      <c r="E455">
        <v>5</v>
      </c>
      <c r="G455">
        <v>1</v>
      </c>
      <c r="O455" s="11">
        <v>45422</v>
      </c>
    </row>
    <row r="456" spans="1:16" x14ac:dyDescent="0.35">
      <c r="A456" t="s">
        <v>19</v>
      </c>
      <c r="B456">
        <v>1</v>
      </c>
      <c r="C456">
        <v>3</v>
      </c>
      <c r="D456">
        <v>10</v>
      </c>
      <c r="E456">
        <v>5</v>
      </c>
      <c r="F456">
        <v>0</v>
      </c>
      <c r="O456" s="11">
        <v>45422</v>
      </c>
    </row>
    <row r="457" spans="1:16" x14ac:dyDescent="0.35">
      <c r="A457" t="s">
        <v>19</v>
      </c>
      <c r="B457">
        <v>1</v>
      </c>
      <c r="C457">
        <v>1</v>
      </c>
      <c r="D457">
        <v>14</v>
      </c>
      <c r="E457">
        <v>6</v>
      </c>
      <c r="F457">
        <v>0</v>
      </c>
      <c r="O457" s="11">
        <v>45425</v>
      </c>
    </row>
    <row r="458" spans="1:16" x14ac:dyDescent="0.35">
      <c r="A458" t="s">
        <v>19</v>
      </c>
      <c r="B458">
        <v>1</v>
      </c>
      <c r="C458">
        <v>2</v>
      </c>
      <c r="D458">
        <v>14</v>
      </c>
      <c r="E458">
        <v>6</v>
      </c>
      <c r="G458">
        <v>1</v>
      </c>
      <c r="I458">
        <v>1</v>
      </c>
      <c r="O458" s="11">
        <v>45425</v>
      </c>
      <c r="P458" t="s">
        <v>108</v>
      </c>
    </row>
    <row r="459" spans="1:16" x14ac:dyDescent="0.35">
      <c r="A459" t="s">
        <v>19</v>
      </c>
      <c r="B459">
        <v>1</v>
      </c>
      <c r="C459">
        <v>3</v>
      </c>
      <c r="D459">
        <v>14</v>
      </c>
      <c r="E459">
        <v>6</v>
      </c>
      <c r="F459">
        <v>0</v>
      </c>
      <c r="O459" s="11">
        <v>45425</v>
      </c>
    </row>
    <row r="460" spans="1:16" x14ac:dyDescent="0.35">
      <c r="A460" t="s">
        <v>19</v>
      </c>
      <c r="B460">
        <v>1</v>
      </c>
      <c r="C460">
        <v>1</v>
      </c>
      <c r="D460">
        <v>22</v>
      </c>
      <c r="E460">
        <v>7</v>
      </c>
      <c r="F460">
        <v>0</v>
      </c>
      <c r="O460" s="11">
        <v>45433</v>
      </c>
    </row>
    <row r="461" spans="1:16" x14ac:dyDescent="0.35">
      <c r="A461" t="s">
        <v>19</v>
      </c>
      <c r="B461">
        <v>1</v>
      </c>
      <c r="C461">
        <v>3</v>
      </c>
      <c r="D461">
        <v>22</v>
      </c>
      <c r="E461">
        <v>7</v>
      </c>
      <c r="F461">
        <v>0</v>
      </c>
      <c r="O461" s="11">
        <v>45433</v>
      </c>
    </row>
    <row r="462" spans="1:16" x14ac:dyDescent="0.35">
      <c r="A462" t="s">
        <v>19</v>
      </c>
      <c r="B462">
        <v>1</v>
      </c>
      <c r="C462">
        <v>1</v>
      </c>
      <c r="D462">
        <v>29</v>
      </c>
      <c r="E462">
        <v>8</v>
      </c>
      <c r="F462">
        <v>0</v>
      </c>
      <c r="O462" s="11">
        <v>45440</v>
      </c>
    </row>
    <row r="463" spans="1:16" x14ac:dyDescent="0.35">
      <c r="A463" t="s">
        <v>19</v>
      </c>
      <c r="B463">
        <v>1</v>
      </c>
      <c r="C463">
        <v>3</v>
      </c>
      <c r="D463">
        <v>29</v>
      </c>
      <c r="E463">
        <v>8</v>
      </c>
      <c r="F463">
        <v>0</v>
      </c>
      <c r="O463" s="11">
        <v>45440</v>
      </c>
    </row>
    <row r="464" spans="1:16" x14ac:dyDescent="0.35">
      <c r="A464" t="s">
        <v>19</v>
      </c>
      <c r="B464">
        <v>3</v>
      </c>
      <c r="C464">
        <v>1</v>
      </c>
      <c r="D464">
        <v>2</v>
      </c>
      <c r="E464">
        <v>1</v>
      </c>
      <c r="G464">
        <v>1</v>
      </c>
      <c r="O464" s="11">
        <v>45414</v>
      </c>
    </row>
    <row r="465" spans="1:16" x14ac:dyDescent="0.35">
      <c r="A465" t="s">
        <v>19</v>
      </c>
      <c r="B465">
        <v>3</v>
      </c>
      <c r="C465">
        <v>2</v>
      </c>
      <c r="D465">
        <v>2</v>
      </c>
      <c r="E465">
        <v>1</v>
      </c>
      <c r="G465">
        <v>1</v>
      </c>
      <c r="O465" s="11">
        <v>45414</v>
      </c>
    </row>
    <row r="466" spans="1:16" x14ac:dyDescent="0.35">
      <c r="A466" t="s">
        <v>19</v>
      </c>
      <c r="B466">
        <v>3</v>
      </c>
      <c r="C466">
        <v>3</v>
      </c>
      <c r="D466">
        <v>2</v>
      </c>
      <c r="E466">
        <v>1</v>
      </c>
      <c r="G466">
        <v>1</v>
      </c>
      <c r="O466" s="11">
        <v>45414</v>
      </c>
    </row>
    <row r="467" spans="1:16" x14ac:dyDescent="0.35">
      <c r="A467" t="s">
        <v>19</v>
      </c>
      <c r="B467">
        <v>3</v>
      </c>
      <c r="C467">
        <v>1</v>
      </c>
      <c r="D467">
        <v>4</v>
      </c>
      <c r="E467">
        <v>2</v>
      </c>
      <c r="H467">
        <v>1</v>
      </c>
      <c r="I467">
        <v>1</v>
      </c>
      <c r="J467">
        <v>1</v>
      </c>
      <c r="O467" s="11">
        <v>45418</v>
      </c>
    </row>
    <row r="468" spans="1:16" x14ac:dyDescent="0.35">
      <c r="A468" t="s">
        <v>19</v>
      </c>
      <c r="B468">
        <v>3</v>
      </c>
      <c r="C468">
        <v>2</v>
      </c>
      <c r="D468">
        <v>4</v>
      </c>
      <c r="E468">
        <v>2</v>
      </c>
      <c r="H468">
        <v>1</v>
      </c>
      <c r="I468">
        <v>1</v>
      </c>
      <c r="O468" s="11">
        <v>45418</v>
      </c>
    </row>
    <row r="469" spans="1:16" x14ac:dyDescent="0.35">
      <c r="A469" t="s">
        <v>19</v>
      </c>
      <c r="B469">
        <v>3</v>
      </c>
      <c r="C469">
        <v>3</v>
      </c>
      <c r="D469">
        <v>4</v>
      </c>
      <c r="E469">
        <v>2</v>
      </c>
      <c r="H469">
        <v>1</v>
      </c>
      <c r="I469">
        <v>1</v>
      </c>
      <c r="O469" s="11">
        <v>45418</v>
      </c>
    </row>
    <row r="470" spans="1:16" x14ac:dyDescent="0.35">
      <c r="A470" t="s">
        <v>19</v>
      </c>
      <c r="B470">
        <v>3</v>
      </c>
      <c r="C470">
        <v>1</v>
      </c>
      <c r="D470">
        <v>6</v>
      </c>
      <c r="E470">
        <v>3</v>
      </c>
      <c r="H470">
        <v>1</v>
      </c>
      <c r="I470">
        <v>1</v>
      </c>
      <c r="J470">
        <v>1</v>
      </c>
      <c r="O470" s="11">
        <v>45420</v>
      </c>
    </row>
    <row r="471" spans="1:16" x14ac:dyDescent="0.35">
      <c r="A471" t="s">
        <v>19</v>
      </c>
      <c r="B471">
        <v>3</v>
      </c>
      <c r="C471">
        <v>2</v>
      </c>
      <c r="D471">
        <v>6</v>
      </c>
      <c r="E471">
        <v>3</v>
      </c>
      <c r="H471">
        <v>1</v>
      </c>
      <c r="I471">
        <v>1</v>
      </c>
      <c r="O471" s="11">
        <v>45420</v>
      </c>
    </row>
    <row r="472" spans="1:16" x14ac:dyDescent="0.35">
      <c r="A472" t="s">
        <v>19</v>
      </c>
      <c r="B472">
        <v>3</v>
      </c>
      <c r="C472">
        <v>3</v>
      </c>
      <c r="D472">
        <v>6</v>
      </c>
      <c r="E472">
        <v>3</v>
      </c>
      <c r="H472">
        <v>1</v>
      </c>
      <c r="I472">
        <v>1</v>
      </c>
      <c r="O472" s="11">
        <v>45420</v>
      </c>
    </row>
    <row r="473" spans="1:16" x14ac:dyDescent="0.35">
      <c r="A473" t="s">
        <v>19</v>
      </c>
      <c r="B473">
        <v>3</v>
      </c>
      <c r="C473">
        <v>1</v>
      </c>
      <c r="D473">
        <v>8</v>
      </c>
      <c r="E473">
        <v>4</v>
      </c>
      <c r="H473">
        <v>1</v>
      </c>
      <c r="I473">
        <v>1</v>
      </c>
      <c r="J473">
        <v>1</v>
      </c>
      <c r="O473" s="11">
        <v>45422</v>
      </c>
    </row>
    <row r="474" spans="1:16" x14ac:dyDescent="0.35">
      <c r="A474" t="s">
        <v>19</v>
      </c>
      <c r="B474">
        <v>3</v>
      </c>
      <c r="C474">
        <v>2</v>
      </c>
      <c r="D474">
        <v>8</v>
      </c>
      <c r="E474">
        <v>4</v>
      </c>
      <c r="H474">
        <v>1</v>
      </c>
      <c r="I474">
        <v>1</v>
      </c>
      <c r="O474" s="11">
        <v>45422</v>
      </c>
    </row>
    <row r="475" spans="1:16" x14ac:dyDescent="0.35">
      <c r="A475" t="s">
        <v>19</v>
      </c>
      <c r="B475">
        <v>3</v>
      </c>
      <c r="C475">
        <v>3</v>
      </c>
      <c r="D475">
        <v>8</v>
      </c>
      <c r="E475">
        <v>4</v>
      </c>
      <c r="H475">
        <v>1</v>
      </c>
      <c r="I475">
        <v>1</v>
      </c>
      <c r="O475" s="11">
        <v>45422</v>
      </c>
    </row>
    <row r="476" spans="1:16" x14ac:dyDescent="0.35">
      <c r="A476" t="s">
        <v>19</v>
      </c>
      <c r="B476">
        <v>3</v>
      </c>
      <c r="C476">
        <v>1</v>
      </c>
      <c r="D476">
        <v>11</v>
      </c>
      <c r="E476">
        <v>5</v>
      </c>
      <c r="H476">
        <v>1</v>
      </c>
      <c r="I476">
        <v>1</v>
      </c>
      <c r="J476">
        <v>1</v>
      </c>
      <c r="O476" s="11">
        <v>45425</v>
      </c>
    </row>
    <row r="477" spans="1:16" x14ac:dyDescent="0.35">
      <c r="A477" t="s">
        <v>19</v>
      </c>
      <c r="B477">
        <v>3</v>
      </c>
      <c r="C477">
        <v>2</v>
      </c>
      <c r="D477">
        <v>11</v>
      </c>
      <c r="E477">
        <v>5</v>
      </c>
      <c r="H477">
        <v>1</v>
      </c>
      <c r="I477">
        <v>1</v>
      </c>
      <c r="J477">
        <v>1</v>
      </c>
      <c r="O477" s="11">
        <v>45425</v>
      </c>
    </row>
    <row r="478" spans="1:16" x14ac:dyDescent="0.35">
      <c r="A478" t="s">
        <v>19</v>
      </c>
      <c r="B478">
        <v>3</v>
      </c>
      <c r="C478">
        <v>3</v>
      </c>
      <c r="D478">
        <v>11</v>
      </c>
      <c r="E478">
        <v>5</v>
      </c>
      <c r="H478">
        <v>1</v>
      </c>
      <c r="I478">
        <v>1</v>
      </c>
      <c r="J478">
        <v>1</v>
      </c>
      <c r="O478" s="11">
        <v>45425</v>
      </c>
    </row>
    <row r="479" spans="1:16" x14ac:dyDescent="0.35">
      <c r="A479" t="s">
        <v>19</v>
      </c>
      <c r="B479">
        <v>3</v>
      </c>
      <c r="C479">
        <v>1</v>
      </c>
      <c r="D479">
        <v>14</v>
      </c>
      <c r="E479">
        <v>6</v>
      </c>
      <c r="H479">
        <v>1</v>
      </c>
      <c r="I479">
        <v>1</v>
      </c>
      <c r="J479">
        <v>1</v>
      </c>
      <c r="O479" s="11">
        <v>45428</v>
      </c>
      <c r="P479" t="s">
        <v>108</v>
      </c>
    </row>
    <row r="480" spans="1:16" x14ac:dyDescent="0.35">
      <c r="A480" t="s">
        <v>19</v>
      </c>
      <c r="B480">
        <v>3</v>
      </c>
      <c r="C480">
        <v>2</v>
      </c>
      <c r="D480">
        <v>14</v>
      </c>
      <c r="E480">
        <v>6</v>
      </c>
      <c r="H480">
        <v>1</v>
      </c>
      <c r="I480">
        <v>1</v>
      </c>
      <c r="J480">
        <v>1</v>
      </c>
      <c r="O480" s="11">
        <v>45428</v>
      </c>
    </row>
    <row r="481" spans="1:15" x14ac:dyDescent="0.35">
      <c r="A481" t="s">
        <v>19</v>
      </c>
      <c r="B481">
        <v>3</v>
      </c>
      <c r="C481">
        <v>3</v>
      </c>
      <c r="D481">
        <v>14</v>
      </c>
      <c r="E481">
        <v>6</v>
      </c>
      <c r="H481">
        <v>1</v>
      </c>
      <c r="I481">
        <v>1</v>
      </c>
      <c r="J481">
        <v>1</v>
      </c>
      <c r="O481" s="11">
        <v>45428</v>
      </c>
    </row>
    <row r="482" spans="1:15" x14ac:dyDescent="0.35">
      <c r="A482" t="s">
        <v>19</v>
      </c>
      <c r="B482">
        <v>3</v>
      </c>
      <c r="C482">
        <v>2</v>
      </c>
      <c r="D482">
        <v>20</v>
      </c>
      <c r="E482">
        <v>7</v>
      </c>
      <c r="H482">
        <v>1</v>
      </c>
      <c r="I482">
        <v>1</v>
      </c>
      <c r="J482">
        <v>1</v>
      </c>
      <c r="O482" s="11">
        <v>45433</v>
      </c>
    </row>
    <row r="483" spans="1:15" x14ac:dyDescent="0.35">
      <c r="A483" t="s">
        <v>19</v>
      </c>
      <c r="B483">
        <v>3</v>
      </c>
      <c r="C483">
        <v>3</v>
      </c>
      <c r="D483">
        <v>20</v>
      </c>
      <c r="E483">
        <v>7</v>
      </c>
      <c r="H483">
        <v>1</v>
      </c>
      <c r="I483">
        <v>1</v>
      </c>
      <c r="J483">
        <v>1</v>
      </c>
      <c r="O483" s="11">
        <v>45433</v>
      </c>
    </row>
    <row r="484" spans="1:15" x14ac:dyDescent="0.35">
      <c r="A484" t="s">
        <v>19</v>
      </c>
      <c r="B484">
        <v>3</v>
      </c>
      <c r="C484">
        <v>2</v>
      </c>
      <c r="D484">
        <v>27</v>
      </c>
      <c r="E484">
        <v>8</v>
      </c>
      <c r="H484">
        <v>1</v>
      </c>
      <c r="I484">
        <v>1</v>
      </c>
      <c r="J484">
        <v>1</v>
      </c>
      <c r="O484" s="11">
        <v>45440</v>
      </c>
    </row>
    <row r="485" spans="1:15" x14ac:dyDescent="0.35">
      <c r="A485" t="s">
        <v>19</v>
      </c>
      <c r="B485">
        <v>3</v>
      </c>
      <c r="C485">
        <v>3</v>
      </c>
      <c r="D485">
        <v>27</v>
      </c>
      <c r="E485">
        <v>8</v>
      </c>
      <c r="H485">
        <v>1</v>
      </c>
      <c r="I485">
        <v>1</v>
      </c>
      <c r="J485">
        <v>1</v>
      </c>
      <c r="O485" s="11">
        <v>45440</v>
      </c>
    </row>
    <row r="486" spans="1:15" x14ac:dyDescent="0.35">
      <c r="A486" t="s">
        <v>19</v>
      </c>
      <c r="B486">
        <v>7</v>
      </c>
      <c r="C486">
        <v>1</v>
      </c>
      <c r="D486">
        <v>2</v>
      </c>
      <c r="E486">
        <v>1</v>
      </c>
      <c r="H486">
        <v>1</v>
      </c>
      <c r="J486">
        <v>1</v>
      </c>
      <c r="O486" s="11">
        <v>45420</v>
      </c>
    </row>
    <row r="487" spans="1:15" x14ac:dyDescent="0.35">
      <c r="A487" t="s">
        <v>19</v>
      </c>
      <c r="B487">
        <v>7</v>
      </c>
      <c r="C487">
        <v>2</v>
      </c>
      <c r="D487">
        <v>2</v>
      </c>
      <c r="E487">
        <v>1</v>
      </c>
      <c r="H487">
        <v>1</v>
      </c>
      <c r="J487">
        <v>1</v>
      </c>
      <c r="O487" s="11">
        <v>45420</v>
      </c>
    </row>
    <row r="488" spans="1:15" x14ac:dyDescent="0.35">
      <c r="A488" t="s">
        <v>19</v>
      </c>
      <c r="B488">
        <v>7</v>
      </c>
      <c r="C488">
        <v>3</v>
      </c>
      <c r="D488">
        <v>2</v>
      </c>
      <c r="E488">
        <v>1</v>
      </c>
      <c r="H488">
        <v>1</v>
      </c>
      <c r="I488">
        <v>1</v>
      </c>
      <c r="J488">
        <v>1</v>
      </c>
      <c r="O488" s="11">
        <v>45420</v>
      </c>
    </row>
    <row r="489" spans="1:15" x14ac:dyDescent="0.35">
      <c r="A489" t="s">
        <v>19</v>
      </c>
      <c r="B489">
        <v>7</v>
      </c>
      <c r="C489">
        <v>1</v>
      </c>
      <c r="D489">
        <v>4</v>
      </c>
      <c r="E489">
        <v>2</v>
      </c>
      <c r="H489">
        <v>1</v>
      </c>
      <c r="I489">
        <v>1</v>
      </c>
      <c r="J489">
        <v>1</v>
      </c>
      <c r="O489" s="11">
        <v>45422</v>
      </c>
    </row>
    <row r="490" spans="1:15" x14ac:dyDescent="0.35">
      <c r="A490" t="s">
        <v>19</v>
      </c>
      <c r="B490">
        <v>7</v>
      </c>
      <c r="C490">
        <v>2</v>
      </c>
      <c r="D490">
        <v>4</v>
      </c>
      <c r="E490">
        <v>2</v>
      </c>
      <c r="H490">
        <v>1</v>
      </c>
      <c r="J490">
        <v>1</v>
      </c>
      <c r="O490" s="11">
        <v>45422</v>
      </c>
    </row>
    <row r="491" spans="1:15" x14ac:dyDescent="0.35">
      <c r="A491" t="s">
        <v>19</v>
      </c>
      <c r="B491">
        <v>7</v>
      </c>
      <c r="C491">
        <v>3</v>
      </c>
      <c r="D491">
        <v>4</v>
      </c>
      <c r="E491">
        <v>2</v>
      </c>
      <c r="H491">
        <v>1</v>
      </c>
      <c r="I491">
        <v>1</v>
      </c>
      <c r="J491">
        <v>1</v>
      </c>
      <c r="O491" s="11">
        <v>45422</v>
      </c>
    </row>
    <row r="492" spans="1:15" x14ac:dyDescent="0.35">
      <c r="A492" t="s">
        <v>19</v>
      </c>
      <c r="B492">
        <v>7</v>
      </c>
      <c r="C492">
        <v>1</v>
      </c>
      <c r="D492">
        <v>7</v>
      </c>
      <c r="E492">
        <v>3</v>
      </c>
      <c r="H492">
        <v>1</v>
      </c>
      <c r="I492">
        <v>1</v>
      </c>
      <c r="J492">
        <v>1</v>
      </c>
      <c r="O492" s="11">
        <v>45425</v>
      </c>
    </row>
    <row r="493" spans="1:15" x14ac:dyDescent="0.35">
      <c r="A493" t="s">
        <v>19</v>
      </c>
      <c r="B493">
        <v>7</v>
      </c>
      <c r="C493">
        <v>2</v>
      </c>
      <c r="D493">
        <v>7</v>
      </c>
      <c r="E493">
        <v>3</v>
      </c>
      <c r="H493">
        <v>1</v>
      </c>
      <c r="I493">
        <v>1</v>
      </c>
      <c r="J493">
        <v>1</v>
      </c>
      <c r="O493" s="11">
        <v>45425</v>
      </c>
    </row>
    <row r="494" spans="1:15" x14ac:dyDescent="0.35">
      <c r="A494" t="s">
        <v>19</v>
      </c>
      <c r="B494">
        <v>7</v>
      </c>
      <c r="C494">
        <v>3</v>
      </c>
      <c r="D494">
        <v>7</v>
      </c>
      <c r="E494">
        <v>3</v>
      </c>
      <c r="H494">
        <v>1</v>
      </c>
      <c r="I494">
        <v>1</v>
      </c>
      <c r="J494">
        <v>1</v>
      </c>
      <c r="O494" s="11">
        <v>45425</v>
      </c>
    </row>
    <row r="495" spans="1:15" x14ac:dyDescent="0.35">
      <c r="A495" t="s">
        <v>19</v>
      </c>
      <c r="B495">
        <v>7</v>
      </c>
      <c r="C495">
        <v>1</v>
      </c>
      <c r="D495">
        <v>9</v>
      </c>
      <c r="E495">
        <v>4</v>
      </c>
      <c r="H495">
        <v>1</v>
      </c>
      <c r="I495">
        <v>1</v>
      </c>
      <c r="J495">
        <v>1</v>
      </c>
      <c r="O495" s="11">
        <v>45427</v>
      </c>
    </row>
    <row r="496" spans="1:15" x14ac:dyDescent="0.35">
      <c r="A496" t="s">
        <v>19</v>
      </c>
      <c r="B496">
        <v>7</v>
      </c>
      <c r="C496">
        <v>2</v>
      </c>
      <c r="D496">
        <v>9</v>
      </c>
      <c r="E496">
        <v>4</v>
      </c>
      <c r="H496">
        <v>1</v>
      </c>
      <c r="I496">
        <v>1</v>
      </c>
      <c r="J496">
        <v>1</v>
      </c>
      <c r="O496" s="11">
        <v>45427</v>
      </c>
    </row>
    <row r="497" spans="1:16" x14ac:dyDescent="0.35">
      <c r="A497" t="s">
        <v>19</v>
      </c>
      <c r="B497">
        <v>7</v>
      </c>
      <c r="C497">
        <v>3</v>
      </c>
      <c r="D497">
        <v>9</v>
      </c>
      <c r="E497">
        <v>4</v>
      </c>
      <c r="H497">
        <v>1</v>
      </c>
      <c r="I497">
        <v>1</v>
      </c>
      <c r="J497">
        <v>1</v>
      </c>
      <c r="O497" s="11">
        <v>45427</v>
      </c>
    </row>
    <row r="498" spans="1:16" x14ac:dyDescent="0.35">
      <c r="A498" t="s">
        <v>19</v>
      </c>
      <c r="B498">
        <v>7</v>
      </c>
      <c r="C498">
        <v>1</v>
      </c>
      <c r="D498">
        <v>11</v>
      </c>
      <c r="E498">
        <v>5</v>
      </c>
      <c r="H498">
        <v>1</v>
      </c>
      <c r="I498">
        <v>1</v>
      </c>
      <c r="J498">
        <v>1</v>
      </c>
      <c r="O498" s="11">
        <v>45429</v>
      </c>
    </row>
    <row r="499" spans="1:16" x14ac:dyDescent="0.35">
      <c r="A499" t="s">
        <v>19</v>
      </c>
      <c r="B499">
        <v>7</v>
      </c>
      <c r="C499">
        <v>2</v>
      </c>
      <c r="D499">
        <v>11</v>
      </c>
      <c r="E499">
        <v>5</v>
      </c>
      <c r="H499">
        <v>1</v>
      </c>
      <c r="I499">
        <v>1</v>
      </c>
      <c r="J499">
        <v>1</v>
      </c>
      <c r="O499" s="11">
        <v>45429</v>
      </c>
    </row>
    <row r="500" spans="1:16" x14ac:dyDescent="0.35">
      <c r="A500" t="s">
        <v>19</v>
      </c>
      <c r="B500">
        <v>7</v>
      </c>
      <c r="C500">
        <v>3</v>
      </c>
      <c r="D500">
        <v>11</v>
      </c>
      <c r="E500">
        <v>5</v>
      </c>
      <c r="H500">
        <v>1</v>
      </c>
      <c r="I500">
        <v>1</v>
      </c>
      <c r="J500">
        <v>1</v>
      </c>
      <c r="O500" s="11">
        <v>45429</v>
      </c>
    </row>
    <row r="501" spans="1:16" x14ac:dyDescent="0.35">
      <c r="A501" t="s">
        <v>19</v>
      </c>
      <c r="B501">
        <v>7</v>
      </c>
      <c r="C501">
        <v>1</v>
      </c>
      <c r="D501">
        <v>14</v>
      </c>
      <c r="E501">
        <v>6</v>
      </c>
      <c r="H501">
        <v>1</v>
      </c>
      <c r="I501">
        <v>1</v>
      </c>
      <c r="J501">
        <v>1</v>
      </c>
      <c r="O501" s="11">
        <v>45432</v>
      </c>
    </row>
    <row r="502" spans="1:16" x14ac:dyDescent="0.35">
      <c r="A502" t="s">
        <v>19</v>
      </c>
      <c r="B502">
        <v>7</v>
      </c>
      <c r="C502">
        <v>2</v>
      </c>
      <c r="D502">
        <v>14</v>
      </c>
      <c r="E502">
        <v>6</v>
      </c>
      <c r="H502">
        <v>1</v>
      </c>
      <c r="I502">
        <v>1</v>
      </c>
      <c r="J502">
        <v>1</v>
      </c>
      <c r="O502" s="11">
        <v>45432</v>
      </c>
      <c r="P502" t="s">
        <v>108</v>
      </c>
    </row>
    <row r="503" spans="1:16" x14ac:dyDescent="0.35">
      <c r="A503" t="s">
        <v>19</v>
      </c>
      <c r="B503">
        <v>7</v>
      </c>
      <c r="C503">
        <v>3</v>
      </c>
      <c r="D503">
        <v>14</v>
      </c>
      <c r="E503">
        <v>6</v>
      </c>
      <c r="H503">
        <v>1</v>
      </c>
      <c r="I503">
        <v>1</v>
      </c>
      <c r="J503">
        <v>1</v>
      </c>
      <c r="O503" s="11">
        <v>45432</v>
      </c>
    </row>
    <row r="504" spans="1:16" x14ac:dyDescent="0.35">
      <c r="A504" t="s">
        <v>19</v>
      </c>
      <c r="B504">
        <v>7</v>
      </c>
      <c r="C504">
        <v>1</v>
      </c>
      <c r="D504">
        <v>23</v>
      </c>
      <c r="E504">
        <v>7</v>
      </c>
      <c r="H504">
        <v>1</v>
      </c>
      <c r="I504">
        <v>1</v>
      </c>
      <c r="J504">
        <v>1</v>
      </c>
      <c r="K504">
        <v>1</v>
      </c>
      <c r="O504" s="11">
        <v>45440</v>
      </c>
    </row>
    <row r="505" spans="1:16" x14ac:dyDescent="0.35">
      <c r="A505" t="s">
        <v>19</v>
      </c>
      <c r="B505">
        <v>7</v>
      </c>
      <c r="C505">
        <v>3</v>
      </c>
      <c r="D505">
        <v>23</v>
      </c>
      <c r="E505">
        <v>7</v>
      </c>
      <c r="H505">
        <v>1</v>
      </c>
      <c r="I505">
        <v>1</v>
      </c>
      <c r="J505">
        <v>1</v>
      </c>
      <c r="K505">
        <v>1</v>
      </c>
      <c r="O505" s="11">
        <v>45440</v>
      </c>
    </row>
    <row r="506" spans="1:16" x14ac:dyDescent="0.35">
      <c r="A506" t="s">
        <v>19</v>
      </c>
      <c r="B506">
        <v>7</v>
      </c>
      <c r="C506">
        <v>1</v>
      </c>
      <c r="D506">
        <v>29</v>
      </c>
      <c r="E506">
        <v>8</v>
      </c>
      <c r="H506">
        <v>1</v>
      </c>
      <c r="J506">
        <v>1</v>
      </c>
      <c r="M506">
        <v>1</v>
      </c>
      <c r="O506" s="11">
        <v>45446</v>
      </c>
    </row>
    <row r="507" spans="1:16" x14ac:dyDescent="0.35">
      <c r="A507" t="s">
        <v>19</v>
      </c>
      <c r="B507">
        <v>7</v>
      </c>
      <c r="C507">
        <v>3</v>
      </c>
      <c r="D507">
        <v>29</v>
      </c>
      <c r="E507">
        <v>8</v>
      </c>
      <c r="H507">
        <v>1</v>
      </c>
      <c r="J507">
        <v>1</v>
      </c>
      <c r="M507">
        <v>1</v>
      </c>
      <c r="O507" s="11">
        <v>45446</v>
      </c>
    </row>
    <row r="508" spans="1:16" x14ac:dyDescent="0.35">
      <c r="A508" t="s">
        <v>19</v>
      </c>
      <c r="B508">
        <v>14</v>
      </c>
      <c r="C508">
        <v>1</v>
      </c>
      <c r="D508">
        <v>2</v>
      </c>
      <c r="E508">
        <v>1</v>
      </c>
      <c r="G508">
        <v>1</v>
      </c>
      <c r="I508">
        <v>1</v>
      </c>
      <c r="J508">
        <v>1</v>
      </c>
      <c r="O508" s="11">
        <v>45427</v>
      </c>
    </row>
    <row r="509" spans="1:16" x14ac:dyDescent="0.35">
      <c r="A509" t="s">
        <v>19</v>
      </c>
      <c r="B509">
        <v>14</v>
      </c>
      <c r="C509">
        <v>2</v>
      </c>
      <c r="D509">
        <v>2</v>
      </c>
      <c r="E509">
        <v>1</v>
      </c>
      <c r="G509">
        <v>1</v>
      </c>
      <c r="I509">
        <v>1</v>
      </c>
      <c r="J509">
        <v>1</v>
      </c>
      <c r="O509" s="11">
        <v>45427</v>
      </c>
    </row>
    <row r="510" spans="1:16" x14ac:dyDescent="0.35">
      <c r="A510" t="s">
        <v>19</v>
      </c>
      <c r="B510">
        <v>14</v>
      </c>
      <c r="C510">
        <v>3</v>
      </c>
      <c r="D510">
        <v>2</v>
      </c>
      <c r="E510">
        <v>1</v>
      </c>
      <c r="G510">
        <v>1</v>
      </c>
      <c r="I510">
        <v>1</v>
      </c>
      <c r="J510">
        <v>1</v>
      </c>
      <c r="O510" s="11">
        <v>45427</v>
      </c>
    </row>
    <row r="511" spans="1:16" x14ac:dyDescent="0.35">
      <c r="A511" t="s">
        <v>19</v>
      </c>
      <c r="B511">
        <v>14</v>
      </c>
      <c r="C511">
        <v>1</v>
      </c>
      <c r="D511">
        <v>4</v>
      </c>
      <c r="E511">
        <v>2</v>
      </c>
      <c r="H511">
        <v>1</v>
      </c>
      <c r="I511">
        <v>1</v>
      </c>
      <c r="J511">
        <v>1</v>
      </c>
      <c r="O511" s="11">
        <v>45429</v>
      </c>
    </row>
    <row r="512" spans="1:16" x14ac:dyDescent="0.35">
      <c r="A512" t="s">
        <v>19</v>
      </c>
      <c r="B512">
        <v>14</v>
      </c>
      <c r="C512">
        <v>2</v>
      </c>
      <c r="D512">
        <v>4</v>
      </c>
      <c r="E512">
        <v>2</v>
      </c>
      <c r="H512">
        <v>1</v>
      </c>
      <c r="I512">
        <v>1</v>
      </c>
      <c r="J512">
        <v>1</v>
      </c>
      <c r="O512" s="11">
        <v>45429</v>
      </c>
    </row>
    <row r="513" spans="1:16" x14ac:dyDescent="0.35">
      <c r="A513" t="s">
        <v>19</v>
      </c>
      <c r="B513">
        <v>14</v>
      </c>
      <c r="C513">
        <v>3</v>
      </c>
      <c r="D513">
        <v>4</v>
      </c>
      <c r="E513">
        <v>2</v>
      </c>
      <c r="H513">
        <v>1</v>
      </c>
      <c r="I513">
        <v>1</v>
      </c>
      <c r="J513">
        <v>1</v>
      </c>
      <c r="O513" s="11">
        <v>45429</v>
      </c>
    </row>
    <row r="514" spans="1:16" x14ac:dyDescent="0.35">
      <c r="A514" t="s">
        <v>19</v>
      </c>
      <c r="B514">
        <v>14</v>
      </c>
      <c r="C514">
        <v>1</v>
      </c>
      <c r="D514">
        <v>7</v>
      </c>
      <c r="E514">
        <v>3</v>
      </c>
      <c r="H514">
        <v>1</v>
      </c>
      <c r="I514">
        <v>1</v>
      </c>
      <c r="J514">
        <v>1</v>
      </c>
      <c r="O514" s="11">
        <v>45432</v>
      </c>
    </row>
    <row r="515" spans="1:16" x14ac:dyDescent="0.35">
      <c r="A515" t="s">
        <v>19</v>
      </c>
      <c r="B515">
        <v>14</v>
      </c>
      <c r="C515">
        <v>2</v>
      </c>
      <c r="D515">
        <v>7</v>
      </c>
      <c r="E515">
        <v>3</v>
      </c>
      <c r="H515">
        <v>1</v>
      </c>
      <c r="I515">
        <v>1</v>
      </c>
      <c r="J515">
        <v>1</v>
      </c>
      <c r="O515" s="11">
        <v>45432</v>
      </c>
    </row>
    <row r="516" spans="1:16" x14ac:dyDescent="0.35">
      <c r="A516" t="s">
        <v>19</v>
      </c>
      <c r="B516">
        <v>14</v>
      </c>
      <c r="C516">
        <v>3</v>
      </c>
      <c r="D516">
        <v>7</v>
      </c>
      <c r="E516">
        <v>3</v>
      </c>
      <c r="H516">
        <v>1</v>
      </c>
      <c r="I516">
        <v>1</v>
      </c>
      <c r="J516">
        <v>1</v>
      </c>
      <c r="O516" s="11">
        <v>45432</v>
      </c>
    </row>
    <row r="517" spans="1:16" x14ac:dyDescent="0.35">
      <c r="A517" t="s">
        <v>19</v>
      </c>
      <c r="B517">
        <v>14</v>
      </c>
      <c r="C517">
        <v>1</v>
      </c>
      <c r="D517">
        <v>9</v>
      </c>
      <c r="E517">
        <v>4</v>
      </c>
      <c r="H517">
        <v>1</v>
      </c>
      <c r="I517">
        <v>1</v>
      </c>
      <c r="J517">
        <v>1</v>
      </c>
      <c r="O517" s="11">
        <v>45434</v>
      </c>
    </row>
    <row r="518" spans="1:16" x14ac:dyDescent="0.35">
      <c r="A518" t="s">
        <v>19</v>
      </c>
      <c r="B518">
        <v>14</v>
      </c>
      <c r="C518">
        <v>2</v>
      </c>
      <c r="D518">
        <v>9</v>
      </c>
      <c r="E518">
        <v>4</v>
      </c>
      <c r="H518">
        <v>1</v>
      </c>
      <c r="I518">
        <v>1</v>
      </c>
      <c r="J518">
        <v>1</v>
      </c>
      <c r="O518" s="11">
        <v>45434</v>
      </c>
    </row>
    <row r="519" spans="1:16" x14ac:dyDescent="0.35">
      <c r="A519" t="s">
        <v>19</v>
      </c>
      <c r="B519">
        <v>14</v>
      </c>
      <c r="C519">
        <v>3</v>
      </c>
      <c r="D519">
        <v>9</v>
      </c>
      <c r="E519">
        <v>4</v>
      </c>
      <c r="H519">
        <v>1</v>
      </c>
      <c r="I519">
        <v>1</v>
      </c>
      <c r="J519">
        <v>1</v>
      </c>
      <c r="O519" s="11">
        <v>45434</v>
      </c>
    </row>
    <row r="520" spans="1:16" x14ac:dyDescent="0.35">
      <c r="A520" t="s">
        <v>19</v>
      </c>
      <c r="B520">
        <v>14</v>
      </c>
      <c r="C520">
        <v>1</v>
      </c>
      <c r="D520">
        <v>11</v>
      </c>
      <c r="E520">
        <v>5</v>
      </c>
      <c r="H520">
        <v>1</v>
      </c>
      <c r="I520">
        <v>1</v>
      </c>
      <c r="J520">
        <v>1</v>
      </c>
      <c r="O520" s="11">
        <v>45436</v>
      </c>
    </row>
    <row r="521" spans="1:16" x14ac:dyDescent="0.35">
      <c r="A521" t="s">
        <v>19</v>
      </c>
      <c r="B521">
        <v>14</v>
      </c>
      <c r="C521">
        <v>2</v>
      </c>
      <c r="D521">
        <v>11</v>
      </c>
      <c r="E521">
        <v>5</v>
      </c>
      <c r="H521">
        <v>1</v>
      </c>
      <c r="I521">
        <v>1</v>
      </c>
      <c r="J521">
        <v>1</v>
      </c>
      <c r="O521" s="11">
        <v>45436</v>
      </c>
    </row>
    <row r="522" spans="1:16" x14ac:dyDescent="0.35">
      <c r="A522" t="s">
        <v>19</v>
      </c>
      <c r="B522">
        <v>14</v>
      </c>
      <c r="C522">
        <v>3</v>
      </c>
      <c r="D522">
        <v>11</v>
      </c>
      <c r="E522">
        <v>5</v>
      </c>
      <c r="H522">
        <v>1</v>
      </c>
      <c r="I522">
        <v>1</v>
      </c>
      <c r="J522">
        <v>1</v>
      </c>
      <c r="O522" s="11">
        <v>45436</v>
      </c>
    </row>
    <row r="523" spans="1:16" x14ac:dyDescent="0.35">
      <c r="A523" t="s">
        <v>19</v>
      </c>
      <c r="B523">
        <v>14</v>
      </c>
      <c r="C523">
        <v>1</v>
      </c>
      <c r="D523">
        <v>14</v>
      </c>
      <c r="E523">
        <v>6</v>
      </c>
      <c r="H523">
        <v>1</v>
      </c>
      <c r="I523">
        <v>1</v>
      </c>
      <c r="J523">
        <v>1</v>
      </c>
      <c r="O523" s="11">
        <v>45439</v>
      </c>
      <c r="P523" t="s">
        <v>108</v>
      </c>
    </row>
    <row r="524" spans="1:16" x14ac:dyDescent="0.35">
      <c r="A524" t="s">
        <v>19</v>
      </c>
      <c r="B524">
        <v>14</v>
      </c>
      <c r="C524">
        <v>2</v>
      </c>
      <c r="D524">
        <v>14</v>
      </c>
      <c r="E524">
        <v>6</v>
      </c>
      <c r="H524">
        <v>1</v>
      </c>
      <c r="I524">
        <v>1</v>
      </c>
      <c r="J524">
        <v>1</v>
      </c>
      <c r="O524" s="11">
        <v>45439</v>
      </c>
    </row>
    <row r="525" spans="1:16" x14ac:dyDescent="0.35">
      <c r="A525" t="s">
        <v>19</v>
      </c>
      <c r="B525">
        <v>14</v>
      </c>
      <c r="C525">
        <v>3</v>
      </c>
      <c r="D525">
        <v>14</v>
      </c>
      <c r="E525">
        <v>6</v>
      </c>
      <c r="H525">
        <v>1</v>
      </c>
      <c r="I525">
        <v>1</v>
      </c>
      <c r="J525">
        <v>1</v>
      </c>
      <c r="O525" s="11">
        <v>45439</v>
      </c>
    </row>
    <row r="526" spans="1:16" x14ac:dyDescent="0.35">
      <c r="A526" t="s">
        <v>19</v>
      </c>
      <c r="B526">
        <v>14</v>
      </c>
      <c r="C526">
        <v>2</v>
      </c>
      <c r="D526">
        <v>21</v>
      </c>
      <c r="E526">
        <v>7</v>
      </c>
      <c r="H526">
        <v>1</v>
      </c>
      <c r="I526">
        <v>1</v>
      </c>
      <c r="J526">
        <v>1</v>
      </c>
      <c r="K526">
        <v>1</v>
      </c>
      <c r="O526" s="11">
        <v>45446</v>
      </c>
    </row>
    <row r="527" spans="1:16" x14ac:dyDescent="0.35">
      <c r="A527" t="s">
        <v>19</v>
      </c>
      <c r="B527">
        <v>14</v>
      </c>
      <c r="C527">
        <v>3</v>
      </c>
      <c r="D527">
        <v>21</v>
      </c>
      <c r="E527">
        <v>7</v>
      </c>
      <c r="H527">
        <v>1</v>
      </c>
      <c r="I527">
        <v>1</v>
      </c>
      <c r="J527">
        <v>1</v>
      </c>
      <c r="K527">
        <v>1</v>
      </c>
      <c r="O527" s="11">
        <v>45446</v>
      </c>
    </row>
    <row r="528" spans="1:16" x14ac:dyDescent="0.35">
      <c r="A528" t="s">
        <v>19</v>
      </c>
      <c r="B528">
        <v>14</v>
      </c>
      <c r="C528">
        <v>2</v>
      </c>
      <c r="D528">
        <v>28</v>
      </c>
      <c r="E528">
        <v>8</v>
      </c>
      <c r="H528">
        <v>1</v>
      </c>
      <c r="J528">
        <v>1</v>
      </c>
      <c r="M528">
        <v>1</v>
      </c>
      <c r="O528" s="11">
        <v>45453</v>
      </c>
    </row>
    <row r="529" spans="1:15" x14ac:dyDescent="0.35">
      <c r="A529" t="s">
        <v>19</v>
      </c>
      <c r="B529">
        <v>14</v>
      </c>
      <c r="C529">
        <v>3</v>
      </c>
      <c r="D529">
        <v>28</v>
      </c>
      <c r="E529">
        <v>8</v>
      </c>
      <c r="H529">
        <v>1</v>
      </c>
      <c r="J529">
        <v>1</v>
      </c>
      <c r="M529">
        <v>1</v>
      </c>
      <c r="O529" s="11">
        <v>45453</v>
      </c>
    </row>
    <row r="530" spans="1:15" x14ac:dyDescent="0.35">
      <c r="A530" t="s">
        <v>19</v>
      </c>
      <c r="B530">
        <v>21</v>
      </c>
      <c r="C530">
        <v>1</v>
      </c>
      <c r="D530">
        <v>2</v>
      </c>
      <c r="E530">
        <v>1</v>
      </c>
      <c r="G530">
        <v>1</v>
      </c>
      <c r="I530">
        <v>1</v>
      </c>
      <c r="J530">
        <v>1</v>
      </c>
      <c r="O530" s="11">
        <v>45434</v>
      </c>
    </row>
    <row r="531" spans="1:15" x14ac:dyDescent="0.35">
      <c r="A531" t="s">
        <v>19</v>
      </c>
      <c r="B531">
        <v>21</v>
      </c>
      <c r="C531">
        <v>2</v>
      </c>
      <c r="D531">
        <v>2</v>
      </c>
      <c r="E531">
        <v>1</v>
      </c>
      <c r="G531">
        <v>1</v>
      </c>
      <c r="I531">
        <v>1</v>
      </c>
      <c r="J531">
        <v>1</v>
      </c>
      <c r="O531" s="11">
        <v>45434</v>
      </c>
    </row>
    <row r="532" spans="1:15" x14ac:dyDescent="0.35">
      <c r="A532" t="s">
        <v>19</v>
      </c>
      <c r="B532">
        <v>21</v>
      </c>
      <c r="C532">
        <v>3</v>
      </c>
      <c r="D532">
        <v>2</v>
      </c>
      <c r="E532">
        <v>1</v>
      </c>
      <c r="G532">
        <v>1</v>
      </c>
      <c r="I532">
        <v>1</v>
      </c>
      <c r="J532">
        <v>1</v>
      </c>
      <c r="O532" s="11">
        <v>45434</v>
      </c>
    </row>
    <row r="533" spans="1:15" x14ac:dyDescent="0.35">
      <c r="A533" t="s">
        <v>19</v>
      </c>
      <c r="B533">
        <v>21</v>
      </c>
      <c r="C533">
        <v>1</v>
      </c>
      <c r="D533">
        <v>4</v>
      </c>
      <c r="E533">
        <v>2</v>
      </c>
      <c r="H533">
        <v>1</v>
      </c>
      <c r="I533">
        <v>1</v>
      </c>
      <c r="J533">
        <v>1</v>
      </c>
      <c r="O533" s="11">
        <v>45436</v>
      </c>
    </row>
    <row r="534" spans="1:15" x14ac:dyDescent="0.35">
      <c r="A534" t="s">
        <v>19</v>
      </c>
      <c r="B534">
        <v>21</v>
      </c>
      <c r="C534">
        <v>2</v>
      </c>
      <c r="D534">
        <v>4</v>
      </c>
      <c r="E534">
        <v>2</v>
      </c>
      <c r="H534">
        <v>1</v>
      </c>
      <c r="I534">
        <v>1</v>
      </c>
      <c r="J534">
        <v>1</v>
      </c>
      <c r="O534" s="11">
        <v>45436</v>
      </c>
    </row>
    <row r="535" spans="1:15" x14ac:dyDescent="0.35">
      <c r="A535" t="s">
        <v>19</v>
      </c>
      <c r="B535">
        <v>21</v>
      </c>
      <c r="C535">
        <v>3</v>
      </c>
      <c r="D535">
        <v>4</v>
      </c>
      <c r="E535">
        <v>2</v>
      </c>
      <c r="H535">
        <v>1</v>
      </c>
      <c r="I535">
        <v>1</v>
      </c>
      <c r="J535">
        <v>1</v>
      </c>
      <c r="O535" s="11">
        <v>45436</v>
      </c>
    </row>
    <row r="536" spans="1:15" x14ac:dyDescent="0.35">
      <c r="A536" t="s">
        <v>19</v>
      </c>
      <c r="B536">
        <v>21</v>
      </c>
      <c r="C536">
        <v>1</v>
      </c>
      <c r="D536">
        <v>7</v>
      </c>
      <c r="E536">
        <v>3</v>
      </c>
      <c r="H536">
        <v>1</v>
      </c>
      <c r="I536">
        <v>1</v>
      </c>
      <c r="J536">
        <v>1</v>
      </c>
      <c r="O536" s="11">
        <v>45439</v>
      </c>
    </row>
    <row r="537" spans="1:15" x14ac:dyDescent="0.35">
      <c r="A537" t="s">
        <v>19</v>
      </c>
      <c r="B537">
        <v>21</v>
      </c>
      <c r="C537">
        <v>2</v>
      </c>
      <c r="D537">
        <v>7</v>
      </c>
      <c r="E537">
        <v>3</v>
      </c>
      <c r="H537">
        <v>1</v>
      </c>
      <c r="I537">
        <v>1</v>
      </c>
      <c r="J537">
        <v>1</v>
      </c>
      <c r="O537" s="11">
        <v>45439</v>
      </c>
    </row>
    <row r="538" spans="1:15" x14ac:dyDescent="0.35">
      <c r="A538" t="s">
        <v>19</v>
      </c>
      <c r="B538">
        <v>21</v>
      </c>
      <c r="C538">
        <v>3</v>
      </c>
      <c r="D538">
        <v>7</v>
      </c>
      <c r="E538">
        <v>3</v>
      </c>
      <c r="H538">
        <v>1</v>
      </c>
      <c r="I538">
        <v>1</v>
      </c>
      <c r="J538">
        <v>1</v>
      </c>
      <c r="O538" s="11">
        <v>45439</v>
      </c>
    </row>
    <row r="539" spans="1:15" x14ac:dyDescent="0.35">
      <c r="A539" t="s">
        <v>19</v>
      </c>
      <c r="B539">
        <v>21</v>
      </c>
      <c r="C539">
        <v>1</v>
      </c>
      <c r="D539">
        <v>9</v>
      </c>
      <c r="E539">
        <v>4</v>
      </c>
      <c r="H539">
        <v>1</v>
      </c>
      <c r="I539">
        <v>1</v>
      </c>
      <c r="J539">
        <v>1</v>
      </c>
      <c r="O539" s="11">
        <v>45441</v>
      </c>
    </row>
    <row r="540" spans="1:15" x14ac:dyDescent="0.35">
      <c r="A540" t="s">
        <v>19</v>
      </c>
      <c r="B540">
        <v>21</v>
      </c>
      <c r="C540">
        <v>2</v>
      </c>
      <c r="D540">
        <v>9</v>
      </c>
      <c r="E540">
        <v>4</v>
      </c>
      <c r="H540">
        <v>1</v>
      </c>
      <c r="I540">
        <v>1</v>
      </c>
      <c r="J540">
        <v>1</v>
      </c>
      <c r="O540" s="11">
        <v>45441</v>
      </c>
    </row>
    <row r="541" spans="1:15" x14ac:dyDescent="0.35">
      <c r="A541" t="s">
        <v>19</v>
      </c>
      <c r="B541">
        <v>21</v>
      </c>
      <c r="C541">
        <v>3</v>
      </c>
      <c r="D541">
        <v>9</v>
      </c>
      <c r="E541">
        <v>4</v>
      </c>
      <c r="H541">
        <v>1</v>
      </c>
      <c r="I541">
        <v>1</v>
      </c>
      <c r="J541">
        <v>1</v>
      </c>
      <c r="O541" s="11">
        <v>45441</v>
      </c>
    </row>
    <row r="542" spans="1:15" x14ac:dyDescent="0.35">
      <c r="A542" t="s">
        <v>19</v>
      </c>
      <c r="B542">
        <v>21</v>
      </c>
      <c r="C542">
        <v>1</v>
      </c>
      <c r="D542">
        <v>11</v>
      </c>
      <c r="E542">
        <v>5</v>
      </c>
      <c r="H542">
        <v>1</v>
      </c>
      <c r="I542">
        <v>1</v>
      </c>
      <c r="J542">
        <v>1</v>
      </c>
      <c r="O542" s="11">
        <v>45443</v>
      </c>
    </row>
    <row r="543" spans="1:15" x14ac:dyDescent="0.35">
      <c r="A543" t="s">
        <v>19</v>
      </c>
      <c r="B543">
        <v>21</v>
      </c>
      <c r="C543">
        <v>2</v>
      </c>
      <c r="D543">
        <v>11</v>
      </c>
      <c r="E543">
        <v>5</v>
      </c>
      <c r="H543">
        <v>1</v>
      </c>
      <c r="I543">
        <v>1</v>
      </c>
      <c r="J543">
        <v>1</v>
      </c>
      <c r="O543" s="11">
        <v>45443</v>
      </c>
    </row>
    <row r="544" spans="1:15" x14ac:dyDescent="0.35">
      <c r="A544" t="s">
        <v>19</v>
      </c>
      <c r="B544">
        <v>21</v>
      </c>
      <c r="C544">
        <v>3</v>
      </c>
      <c r="D544">
        <v>11</v>
      </c>
      <c r="E544">
        <v>5</v>
      </c>
      <c r="H544">
        <v>1</v>
      </c>
      <c r="I544">
        <v>1</v>
      </c>
      <c r="J544">
        <v>1</v>
      </c>
      <c r="O544" s="11">
        <v>45443</v>
      </c>
    </row>
    <row r="545" spans="1:16" x14ac:dyDescent="0.35">
      <c r="A545" t="s">
        <v>19</v>
      </c>
      <c r="B545">
        <v>21</v>
      </c>
      <c r="C545">
        <v>1</v>
      </c>
      <c r="D545">
        <v>14</v>
      </c>
      <c r="E545">
        <v>6</v>
      </c>
      <c r="H545">
        <v>1</v>
      </c>
      <c r="I545">
        <v>1</v>
      </c>
      <c r="J545">
        <v>1</v>
      </c>
      <c r="O545" s="11">
        <v>45446</v>
      </c>
      <c r="P545" t="s">
        <v>108</v>
      </c>
    </row>
    <row r="546" spans="1:16" x14ac:dyDescent="0.35">
      <c r="A546" t="s">
        <v>19</v>
      </c>
      <c r="B546">
        <v>21</v>
      </c>
      <c r="C546">
        <v>2</v>
      </c>
      <c r="D546">
        <v>14</v>
      </c>
      <c r="E546">
        <v>6</v>
      </c>
      <c r="H546">
        <v>1</v>
      </c>
      <c r="I546">
        <v>1</v>
      </c>
      <c r="J546">
        <v>1</v>
      </c>
      <c r="O546" s="11">
        <v>45446</v>
      </c>
    </row>
    <row r="547" spans="1:16" x14ac:dyDescent="0.35">
      <c r="A547" t="s">
        <v>19</v>
      </c>
      <c r="B547">
        <v>21</v>
      </c>
      <c r="C547">
        <v>3</v>
      </c>
      <c r="D547">
        <v>14</v>
      </c>
      <c r="E547">
        <v>6</v>
      </c>
      <c r="H547">
        <v>1</v>
      </c>
      <c r="I547">
        <v>1</v>
      </c>
      <c r="J547">
        <v>1</v>
      </c>
      <c r="O547" s="11">
        <v>45446</v>
      </c>
    </row>
    <row r="548" spans="1:16" x14ac:dyDescent="0.35">
      <c r="A548" t="s">
        <v>19</v>
      </c>
      <c r="B548">
        <v>21</v>
      </c>
      <c r="C548">
        <v>2</v>
      </c>
      <c r="D548">
        <v>21</v>
      </c>
      <c r="E548">
        <v>7</v>
      </c>
      <c r="H548">
        <v>1</v>
      </c>
      <c r="J548">
        <v>1</v>
      </c>
      <c r="M548">
        <v>1</v>
      </c>
      <c r="O548" s="11">
        <v>45453</v>
      </c>
    </row>
    <row r="549" spans="1:16" x14ac:dyDescent="0.35">
      <c r="A549" t="s">
        <v>19</v>
      </c>
      <c r="B549">
        <v>21</v>
      </c>
      <c r="C549">
        <v>3</v>
      </c>
      <c r="D549">
        <v>21</v>
      </c>
      <c r="E549">
        <v>7</v>
      </c>
      <c r="H549">
        <v>1</v>
      </c>
      <c r="J549">
        <v>1</v>
      </c>
      <c r="M549">
        <v>1</v>
      </c>
      <c r="O549" s="11">
        <v>45453</v>
      </c>
    </row>
    <row r="550" spans="1:16" x14ac:dyDescent="0.35">
      <c r="A550" t="s">
        <v>19</v>
      </c>
      <c r="B550">
        <v>21</v>
      </c>
      <c r="C550">
        <v>2</v>
      </c>
      <c r="D550">
        <v>28</v>
      </c>
      <c r="E550">
        <v>8</v>
      </c>
      <c r="H550">
        <v>1</v>
      </c>
      <c r="J550">
        <v>1</v>
      </c>
      <c r="M550">
        <v>1</v>
      </c>
      <c r="O550" s="11">
        <v>45460</v>
      </c>
    </row>
    <row r="551" spans="1:16" x14ac:dyDescent="0.35">
      <c r="A551" t="s">
        <v>19</v>
      </c>
      <c r="B551">
        <v>21</v>
      </c>
      <c r="C551">
        <v>3</v>
      </c>
      <c r="D551">
        <v>28</v>
      </c>
      <c r="E551">
        <v>8</v>
      </c>
      <c r="H551">
        <v>1</v>
      </c>
      <c r="J551">
        <v>1</v>
      </c>
      <c r="M551">
        <v>1</v>
      </c>
      <c r="O551" s="11">
        <v>45460</v>
      </c>
    </row>
    <row r="552" spans="1:16" x14ac:dyDescent="0.35">
      <c r="A552" t="s">
        <v>20</v>
      </c>
      <c r="B552">
        <v>1</v>
      </c>
      <c r="C552">
        <v>1</v>
      </c>
      <c r="D552">
        <v>2</v>
      </c>
      <c r="E552">
        <v>1</v>
      </c>
      <c r="F552">
        <v>0</v>
      </c>
      <c r="O552" s="11">
        <v>45414</v>
      </c>
    </row>
    <row r="553" spans="1:16" x14ac:dyDescent="0.35">
      <c r="A553" t="s">
        <v>20</v>
      </c>
      <c r="B553">
        <v>1</v>
      </c>
      <c r="C553">
        <v>2</v>
      </c>
      <c r="D553">
        <v>2</v>
      </c>
      <c r="E553">
        <v>1</v>
      </c>
      <c r="F553">
        <v>0</v>
      </c>
      <c r="O553" s="11">
        <v>45414</v>
      </c>
    </row>
    <row r="554" spans="1:16" x14ac:dyDescent="0.35">
      <c r="A554" t="s">
        <v>20</v>
      </c>
      <c r="B554">
        <v>1</v>
      </c>
      <c r="C554">
        <v>3</v>
      </c>
      <c r="D554">
        <v>2</v>
      </c>
      <c r="E554">
        <v>1</v>
      </c>
      <c r="F554">
        <v>0</v>
      </c>
      <c r="O554" s="11">
        <v>45414</v>
      </c>
    </row>
    <row r="555" spans="1:16" x14ac:dyDescent="0.35">
      <c r="A555" t="s">
        <v>20</v>
      </c>
      <c r="B555">
        <v>1</v>
      </c>
      <c r="C555">
        <v>1</v>
      </c>
      <c r="D555">
        <v>4</v>
      </c>
      <c r="E555">
        <v>2</v>
      </c>
      <c r="G555">
        <v>1</v>
      </c>
      <c r="O555" s="11">
        <v>45416</v>
      </c>
    </row>
    <row r="556" spans="1:16" x14ac:dyDescent="0.35">
      <c r="A556" t="s">
        <v>20</v>
      </c>
      <c r="B556">
        <v>1</v>
      </c>
      <c r="C556">
        <v>2</v>
      </c>
      <c r="D556">
        <v>4</v>
      </c>
      <c r="E556">
        <v>2</v>
      </c>
      <c r="G556">
        <v>1</v>
      </c>
      <c r="O556" s="11">
        <v>45416</v>
      </c>
    </row>
    <row r="557" spans="1:16" x14ac:dyDescent="0.35">
      <c r="A557" t="s">
        <v>20</v>
      </c>
      <c r="B557">
        <v>1</v>
      </c>
      <c r="C557">
        <v>3</v>
      </c>
      <c r="D557">
        <v>4</v>
      </c>
      <c r="E557">
        <v>2</v>
      </c>
      <c r="G557">
        <v>1</v>
      </c>
      <c r="O557" s="11">
        <v>45416</v>
      </c>
    </row>
    <row r="558" spans="1:16" x14ac:dyDescent="0.35">
      <c r="A558" t="s">
        <v>20</v>
      </c>
      <c r="B558">
        <v>1</v>
      </c>
      <c r="C558">
        <v>1</v>
      </c>
      <c r="D558">
        <v>6</v>
      </c>
      <c r="E558">
        <v>3</v>
      </c>
      <c r="G558">
        <v>1</v>
      </c>
      <c r="O558" s="11">
        <v>45418</v>
      </c>
    </row>
    <row r="559" spans="1:16" x14ac:dyDescent="0.35">
      <c r="A559" t="s">
        <v>20</v>
      </c>
      <c r="B559">
        <v>1</v>
      </c>
      <c r="C559">
        <v>2</v>
      </c>
      <c r="D559">
        <v>6</v>
      </c>
      <c r="E559">
        <v>3</v>
      </c>
      <c r="G559">
        <v>1</v>
      </c>
      <c r="O559" s="11">
        <v>45418</v>
      </c>
    </row>
    <row r="560" spans="1:16" x14ac:dyDescent="0.35">
      <c r="A560" t="s">
        <v>20</v>
      </c>
      <c r="B560">
        <v>1</v>
      </c>
      <c r="C560">
        <v>3</v>
      </c>
      <c r="D560">
        <v>6</v>
      </c>
      <c r="E560">
        <v>3</v>
      </c>
      <c r="G560">
        <v>1</v>
      </c>
      <c r="I560">
        <v>1</v>
      </c>
      <c r="O560" s="11">
        <v>45418</v>
      </c>
    </row>
    <row r="561" spans="1:16" x14ac:dyDescent="0.35">
      <c r="A561" t="s">
        <v>20</v>
      </c>
      <c r="B561">
        <v>1</v>
      </c>
      <c r="C561">
        <v>1</v>
      </c>
      <c r="D561">
        <v>8</v>
      </c>
      <c r="E561">
        <v>4</v>
      </c>
      <c r="G561">
        <v>1</v>
      </c>
      <c r="O561" s="11">
        <v>45420</v>
      </c>
    </row>
    <row r="562" spans="1:16" x14ac:dyDescent="0.35">
      <c r="A562" t="s">
        <v>20</v>
      </c>
      <c r="B562">
        <v>1</v>
      </c>
      <c r="C562">
        <v>2</v>
      </c>
      <c r="D562">
        <v>8</v>
      </c>
      <c r="E562">
        <v>4</v>
      </c>
      <c r="G562">
        <v>1</v>
      </c>
      <c r="O562" s="11">
        <v>45420</v>
      </c>
    </row>
    <row r="563" spans="1:16" x14ac:dyDescent="0.35">
      <c r="A563" t="s">
        <v>20</v>
      </c>
      <c r="B563">
        <v>1</v>
      </c>
      <c r="C563">
        <v>3</v>
      </c>
      <c r="D563">
        <v>8</v>
      </c>
      <c r="E563">
        <v>4</v>
      </c>
      <c r="G563">
        <v>1</v>
      </c>
      <c r="I563">
        <v>1</v>
      </c>
      <c r="O563" s="11">
        <v>45420</v>
      </c>
    </row>
    <row r="564" spans="1:16" x14ac:dyDescent="0.35">
      <c r="A564" t="s">
        <v>20</v>
      </c>
      <c r="B564">
        <v>1</v>
      </c>
      <c r="C564">
        <v>1</v>
      </c>
      <c r="D564">
        <v>10</v>
      </c>
      <c r="E564">
        <v>5</v>
      </c>
      <c r="H564">
        <v>1</v>
      </c>
      <c r="I564">
        <v>1</v>
      </c>
      <c r="O564" s="11">
        <v>45422</v>
      </c>
    </row>
    <row r="565" spans="1:16" x14ac:dyDescent="0.35">
      <c r="A565" t="s">
        <v>20</v>
      </c>
      <c r="B565">
        <v>1</v>
      </c>
      <c r="C565">
        <v>2</v>
      </c>
      <c r="D565">
        <v>10</v>
      </c>
      <c r="E565">
        <v>5</v>
      </c>
      <c r="G565">
        <v>1</v>
      </c>
      <c r="I565">
        <v>1</v>
      </c>
      <c r="O565" s="11">
        <v>45422</v>
      </c>
    </row>
    <row r="566" spans="1:16" x14ac:dyDescent="0.35">
      <c r="A566" t="s">
        <v>20</v>
      </c>
      <c r="B566">
        <v>1</v>
      </c>
      <c r="C566">
        <v>3</v>
      </c>
      <c r="D566">
        <v>10</v>
      </c>
      <c r="E566">
        <v>5</v>
      </c>
      <c r="G566">
        <v>1</v>
      </c>
      <c r="I566">
        <v>1</v>
      </c>
      <c r="O566" s="11">
        <v>45422</v>
      </c>
    </row>
    <row r="567" spans="1:16" x14ac:dyDescent="0.35">
      <c r="A567" t="s">
        <v>20</v>
      </c>
      <c r="B567">
        <v>1</v>
      </c>
      <c r="C567">
        <v>1</v>
      </c>
      <c r="D567">
        <v>14</v>
      </c>
      <c r="E567">
        <v>6</v>
      </c>
      <c r="H567">
        <v>1</v>
      </c>
      <c r="I567">
        <v>1</v>
      </c>
      <c r="O567" s="11">
        <v>45425</v>
      </c>
      <c r="P567" t="s">
        <v>108</v>
      </c>
    </row>
    <row r="568" spans="1:16" x14ac:dyDescent="0.35">
      <c r="A568" t="s">
        <v>20</v>
      </c>
      <c r="B568">
        <v>1</v>
      </c>
      <c r="C568">
        <v>2</v>
      </c>
      <c r="D568">
        <v>14</v>
      </c>
      <c r="E568">
        <v>6</v>
      </c>
      <c r="G568">
        <v>1</v>
      </c>
      <c r="I568">
        <v>1</v>
      </c>
      <c r="O568" s="11">
        <v>45425</v>
      </c>
    </row>
    <row r="569" spans="1:16" x14ac:dyDescent="0.35">
      <c r="A569" t="s">
        <v>20</v>
      </c>
      <c r="B569">
        <v>1</v>
      </c>
      <c r="C569">
        <v>3</v>
      </c>
      <c r="D569">
        <v>14</v>
      </c>
      <c r="E569">
        <v>6</v>
      </c>
      <c r="H569">
        <v>1</v>
      </c>
      <c r="I569">
        <v>1</v>
      </c>
      <c r="O569" s="11">
        <v>45425</v>
      </c>
    </row>
    <row r="570" spans="1:16" x14ac:dyDescent="0.35">
      <c r="A570" t="s">
        <v>20</v>
      </c>
      <c r="B570">
        <v>1</v>
      </c>
      <c r="C570">
        <v>2</v>
      </c>
      <c r="D570">
        <v>22</v>
      </c>
      <c r="E570">
        <v>7</v>
      </c>
      <c r="H570">
        <v>1</v>
      </c>
      <c r="I570">
        <v>1</v>
      </c>
      <c r="J570">
        <v>1</v>
      </c>
      <c r="O570" s="11">
        <v>45433</v>
      </c>
    </row>
    <row r="571" spans="1:16" x14ac:dyDescent="0.35">
      <c r="A571" t="s">
        <v>20</v>
      </c>
      <c r="B571">
        <v>1</v>
      </c>
      <c r="C571">
        <v>3</v>
      </c>
      <c r="D571">
        <v>22</v>
      </c>
      <c r="E571">
        <v>7</v>
      </c>
      <c r="H571">
        <v>1</v>
      </c>
      <c r="I571">
        <v>1</v>
      </c>
      <c r="J571">
        <v>1</v>
      </c>
      <c r="O571" s="11">
        <v>45433</v>
      </c>
    </row>
    <row r="572" spans="1:16" x14ac:dyDescent="0.35">
      <c r="A572" t="s">
        <v>20</v>
      </c>
      <c r="B572">
        <v>1</v>
      </c>
      <c r="C572">
        <v>2</v>
      </c>
      <c r="D572">
        <v>29</v>
      </c>
      <c r="E572">
        <v>8</v>
      </c>
      <c r="H572">
        <v>1</v>
      </c>
      <c r="I572">
        <v>1</v>
      </c>
      <c r="J572">
        <v>1</v>
      </c>
      <c r="O572" s="11">
        <v>45440</v>
      </c>
    </row>
    <row r="573" spans="1:16" x14ac:dyDescent="0.35">
      <c r="A573" t="s">
        <v>20</v>
      </c>
      <c r="B573">
        <v>1</v>
      </c>
      <c r="C573">
        <v>3</v>
      </c>
      <c r="D573">
        <v>29</v>
      </c>
      <c r="E573">
        <v>8</v>
      </c>
      <c r="H573">
        <v>1</v>
      </c>
      <c r="I573">
        <v>1</v>
      </c>
      <c r="J573">
        <v>1</v>
      </c>
      <c r="O573" s="11">
        <v>45440</v>
      </c>
    </row>
    <row r="574" spans="1:16" x14ac:dyDescent="0.35">
      <c r="A574" t="s">
        <v>20</v>
      </c>
      <c r="B574">
        <v>3</v>
      </c>
      <c r="C574">
        <v>1</v>
      </c>
      <c r="D574">
        <v>2</v>
      </c>
      <c r="E574">
        <v>1</v>
      </c>
      <c r="G574">
        <v>1</v>
      </c>
      <c r="O574" s="11">
        <v>45414</v>
      </c>
    </row>
    <row r="575" spans="1:16" x14ac:dyDescent="0.35">
      <c r="A575" t="s">
        <v>20</v>
      </c>
      <c r="B575">
        <v>3</v>
      </c>
      <c r="C575">
        <v>2</v>
      </c>
      <c r="D575">
        <v>2</v>
      </c>
      <c r="E575">
        <v>1</v>
      </c>
      <c r="G575">
        <v>1</v>
      </c>
      <c r="O575" s="11">
        <v>45414</v>
      </c>
    </row>
    <row r="576" spans="1:16" x14ac:dyDescent="0.35">
      <c r="A576" t="s">
        <v>20</v>
      </c>
      <c r="B576">
        <v>3</v>
      </c>
      <c r="C576">
        <v>3</v>
      </c>
      <c r="D576">
        <v>2</v>
      </c>
      <c r="E576">
        <v>1</v>
      </c>
      <c r="G576">
        <v>1</v>
      </c>
      <c r="O576" s="11">
        <v>45414</v>
      </c>
    </row>
    <row r="577" spans="1:16" x14ac:dyDescent="0.35">
      <c r="A577" t="s">
        <v>20</v>
      </c>
      <c r="B577">
        <v>3</v>
      </c>
      <c r="C577">
        <v>1</v>
      </c>
      <c r="D577">
        <v>4</v>
      </c>
      <c r="E577">
        <v>2</v>
      </c>
      <c r="H577">
        <v>1</v>
      </c>
      <c r="O577" s="11">
        <v>45418</v>
      </c>
    </row>
    <row r="578" spans="1:16" x14ac:dyDescent="0.35">
      <c r="A578" t="s">
        <v>20</v>
      </c>
      <c r="B578">
        <v>3</v>
      </c>
      <c r="C578">
        <v>2</v>
      </c>
      <c r="D578">
        <v>4</v>
      </c>
      <c r="E578">
        <v>2</v>
      </c>
      <c r="H578">
        <v>1</v>
      </c>
      <c r="I578">
        <v>1</v>
      </c>
      <c r="O578" s="11">
        <v>45418</v>
      </c>
    </row>
    <row r="579" spans="1:16" x14ac:dyDescent="0.35">
      <c r="A579" t="s">
        <v>20</v>
      </c>
      <c r="B579">
        <v>3</v>
      </c>
      <c r="C579">
        <v>3</v>
      </c>
      <c r="D579">
        <v>4</v>
      </c>
      <c r="E579">
        <v>2</v>
      </c>
      <c r="H579">
        <v>1</v>
      </c>
      <c r="I579">
        <v>1</v>
      </c>
      <c r="J579">
        <v>1</v>
      </c>
      <c r="O579" s="11">
        <v>45418</v>
      </c>
    </row>
    <row r="580" spans="1:16" x14ac:dyDescent="0.35">
      <c r="A580" t="s">
        <v>20</v>
      </c>
      <c r="B580">
        <v>3</v>
      </c>
      <c r="C580">
        <v>1</v>
      </c>
      <c r="D580">
        <v>6</v>
      </c>
      <c r="E580">
        <v>3</v>
      </c>
      <c r="H580">
        <v>1</v>
      </c>
      <c r="O580" s="11">
        <v>45420</v>
      </c>
    </row>
    <row r="581" spans="1:16" x14ac:dyDescent="0.35">
      <c r="A581" t="s">
        <v>20</v>
      </c>
      <c r="B581">
        <v>3</v>
      </c>
      <c r="C581">
        <v>2</v>
      </c>
      <c r="D581">
        <v>6</v>
      </c>
      <c r="E581">
        <v>3</v>
      </c>
      <c r="H581">
        <v>1</v>
      </c>
      <c r="I581">
        <v>1</v>
      </c>
      <c r="O581" s="11">
        <v>45420</v>
      </c>
    </row>
    <row r="582" spans="1:16" x14ac:dyDescent="0.35">
      <c r="A582" t="s">
        <v>20</v>
      </c>
      <c r="B582">
        <v>3</v>
      </c>
      <c r="C582">
        <v>3</v>
      </c>
      <c r="D582">
        <v>6</v>
      </c>
      <c r="E582">
        <v>3</v>
      </c>
      <c r="H582">
        <v>1</v>
      </c>
      <c r="I582">
        <v>1</v>
      </c>
      <c r="J582">
        <v>1</v>
      </c>
      <c r="O582" s="11">
        <v>45420</v>
      </c>
    </row>
    <row r="583" spans="1:16" x14ac:dyDescent="0.35">
      <c r="A583" t="s">
        <v>20</v>
      </c>
      <c r="B583">
        <v>3</v>
      </c>
      <c r="C583">
        <v>1</v>
      </c>
      <c r="D583">
        <v>8</v>
      </c>
      <c r="E583">
        <v>4</v>
      </c>
      <c r="H583">
        <v>1</v>
      </c>
      <c r="O583" s="11">
        <v>45422</v>
      </c>
    </row>
    <row r="584" spans="1:16" x14ac:dyDescent="0.35">
      <c r="A584" t="s">
        <v>20</v>
      </c>
      <c r="B584">
        <v>3</v>
      </c>
      <c r="C584">
        <v>2</v>
      </c>
      <c r="D584">
        <v>8</v>
      </c>
      <c r="E584">
        <v>4</v>
      </c>
      <c r="H584">
        <v>1</v>
      </c>
      <c r="I584">
        <v>1</v>
      </c>
      <c r="O584" s="11">
        <v>45422</v>
      </c>
    </row>
    <row r="585" spans="1:16" x14ac:dyDescent="0.35">
      <c r="A585" t="s">
        <v>20</v>
      </c>
      <c r="B585">
        <v>3</v>
      </c>
      <c r="C585">
        <v>3</v>
      </c>
      <c r="D585">
        <v>8</v>
      </c>
      <c r="E585">
        <v>4</v>
      </c>
      <c r="H585">
        <v>1</v>
      </c>
      <c r="I585">
        <v>1</v>
      </c>
      <c r="J585">
        <v>1</v>
      </c>
      <c r="O585" s="11">
        <v>45422</v>
      </c>
    </row>
    <row r="586" spans="1:16" x14ac:dyDescent="0.35">
      <c r="A586" t="s">
        <v>20</v>
      </c>
      <c r="B586">
        <v>3</v>
      </c>
      <c r="C586">
        <v>1</v>
      </c>
      <c r="D586">
        <v>11</v>
      </c>
      <c r="E586">
        <v>5</v>
      </c>
      <c r="H586">
        <v>1</v>
      </c>
      <c r="I586">
        <v>1</v>
      </c>
      <c r="O586" s="11">
        <v>45425</v>
      </c>
    </row>
    <row r="587" spans="1:16" x14ac:dyDescent="0.35">
      <c r="A587" t="s">
        <v>20</v>
      </c>
      <c r="B587">
        <v>3</v>
      </c>
      <c r="C587">
        <v>2</v>
      </c>
      <c r="D587">
        <v>11</v>
      </c>
      <c r="E587">
        <v>5</v>
      </c>
      <c r="H587">
        <v>1</v>
      </c>
      <c r="I587">
        <v>1</v>
      </c>
      <c r="J587">
        <v>1</v>
      </c>
      <c r="O587" s="11">
        <v>45425</v>
      </c>
    </row>
    <row r="588" spans="1:16" x14ac:dyDescent="0.35">
      <c r="A588" t="s">
        <v>20</v>
      </c>
      <c r="B588">
        <v>3</v>
      </c>
      <c r="C588">
        <v>3</v>
      </c>
      <c r="D588">
        <v>11</v>
      </c>
      <c r="E588">
        <v>5</v>
      </c>
      <c r="H588">
        <v>1</v>
      </c>
      <c r="I588">
        <v>1</v>
      </c>
      <c r="J588">
        <v>1</v>
      </c>
      <c r="O588" s="11">
        <v>45425</v>
      </c>
    </row>
    <row r="589" spans="1:16" x14ac:dyDescent="0.35">
      <c r="A589" t="s">
        <v>20</v>
      </c>
      <c r="B589">
        <v>3</v>
      </c>
      <c r="C589">
        <v>1</v>
      </c>
      <c r="D589">
        <v>14</v>
      </c>
      <c r="E589">
        <v>6</v>
      </c>
      <c r="H589">
        <v>1</v>
      </c>
      <c r="I589">
        <v>1</v>
      </c>
      <c r="O589" s="11">
        <v>45428</v>
      </c>
    </row>
    <row r="590" spans="1:16" x14ac:dyDescent="0.35">
      <c r="A590" t="s">
        <v>20</v>
      </c>
      <c r="B590">
        <v>3</v>
      </c>
      <c r="C590">
        <v>2</v>
      </c>
      <c r="D590">
        <v>14</v>
      </c>
      <c r="E590">
        <v>6</v>
      </c>
      <c r="H590">
        <v>1</v>
      </c>
      <c r="I590">
        <v>1</v>
      </c>
      <c r="J590">
        <v>1</v>
      </c>
      <c r="O590" s="11">
        <v>45428</v>
      </c>
    </row>
    <row r="591" spans="1:16" x14ac:dyDescent="0.35">
      <c r="A591" t="s">
        <v>20</v>
      </c>
      <c r="B591">
        <v>3</v>
      </c>
      <c r="C591">
        <v>3</v>
      </c>
      <c r="D591">
        <v>14</v>
      </c>
      <c r="E591">
        <v>6</v>
      </c>
      <c r="H591">
        <v>1</v>
      </c>
      <c r="I591">
        <v>1</v>
      </c>
      <c r="J591">
        <v>1</v>
      </c>
      <c r="O591" s="11">
        <v>45428</v>
      </c>
      <c r="P591" t="s">
        <v>108</v>
      </c>
    </row>
    <row r="592" spans="1:16" x14ac:dyDescent="0.35">
      <c r="A592" t="s">
        <v>20</v>
      </c>
      <c r="B592">
        <v>3</v>
      </c>
      <c r="C592">
        <v>1</v>
      </c>
      <c r="D592">
        <v>20</v>
      </c>
      <c r="E592">
        <v>7</v>
      </c>
      <c r="H592">
        <v>1</v>
      </c>
      <c r="I592">
        <v>1</v>
      </c>
      <c r="O592" s="11">
        <v>45433</v>
      </c>
    </row>
    <row r="593" spans="1:15" x14ac:dyDescent="0.35">
      <c r="A593" t="s">
        <v>20</v>
      </c>
      <c r="B593">
        <v>3</v>
      </c>
      <c r="C593">
        <v>2</v>
      </c>
      <c r="D593">
        <v>20</v>
      </c>
      <c r="E593">
        <v>7</v>
      </c>
      <c r="H593">
        <v>1</v>
      </c>
      <c r="I593">
        <v>1</v>
      </c>
      <c r="J593">
        <v>1</v>
      </c>
      <c r="O593" s="11">
        <v>45433</v>
      </c>
    </row>
    <row r="594" spans="1:15" x14ac:dyDescent="0.35">
      <c r="A594" t="s">
        <v>20</v>
      </c>
      <c r="B594">
        <v>3</v>
      </c>
      <c r="C594">
        <v>1</v>
      </c>
      <c r="D594">
        <v>27</v>
      </c>
      <c r="E594">
        <v>8</v>
      </c>
      <c r="H594">
        <v>1</v>
      </c>
      <c r="I594">
        <v>1</v>
      </c>
      <c r="J594">
        <v>1</v>
      </c>
      <c r="O594" s="11">
        <v>45440</v>
      </c>
    </row>
    <row r="595" spans="1:15" x14ac:dyDescent="0.35">
      <c r="A595" t="s">
        <v>20</v>
      </c>
      <c r="B595">
        <v>3</v>
      </c>
      <c r="C595">
        <v>2</v>
      </c>
      <c r="D595">
        <v>27</v>
      </c>
      <c r="E595">
        <v>8</v>
      </c>
      <c r="H595">
        <v>1</v>
      </c>
      <c r="I595">
        <v>1</v>
      </c>
      <c r="J595">
        <v>1</v>
      </c>
      <c r="O595" s="11">
        <v>45440</v>
      </c>
    </row>
    <row r="596" spans="1:15" x14ac:dyDescent="0.35">
      <c r="A596" t="s">
        <v>20</v>
      </c>
      <c r="B596">
        <v>7</v>
      </c>
      <c r="C596">
        <v>1</v>
      </c>
      <c r="D596">
        <v>2</v>
      </c>
      <c r="E596">
        <v>1</v>
      </c>
      <c r="H596">
        <v>1</v>
      </c>
      <c r="I596">
        <v>1</v>
      </c>
      <c r="J596">
        <v>1</v>
      </c>
      <c r="O596" s="11">
        <v>45420</v>
      </c>
    </row>
    <row r="597" spans="1:15" x14ac:dyDescent="0.35">
      <c r="A597" t="s">
        <v>20</v>
      </c>
      <c r="B597">
        <v>7</v>
      </c>
      <c r="C597">
        <v>2</v>
      </c>
      <c r="D597">
        <v>2</v>
      </c>
      <c r="E597">
        <v>1</v>
      </c>
      <c r="H597">
        <v>1</v>
      </c>
      <c r="I597">
        <v>1</v>
      </c>
      <c r="J597">
        <v>1</v>
      </c>
      <c r="O597" s="11">
        <v>45420</v>
      </c>
    </row>
    <row r="598" spans="1:15" x14ac:dyDescent="0.35">
      <c r="A598" t="s">
        <v>20</v>
      </c>
      <c r="B598">
        <v>7</v>
      </c>
      <c r="C598">
        <v>3</v>
      </c>
      <c r="D598">
        <v>2</v>
      </c>
      <c r="E598">
        <v>1</v>
      </c>
      <c r="H598">
        <v>1</v>
      </c>
      <c r="J598">
        <v>1</v>
      </c>
      <c r="O598" s="11">
        <v>45420</v>
      </c>
    </row>
    <row r="599" spans="1:15" x14ac:dyDescent="0.35">
      <c r="A599" t="s">
        <v>20</v>
      </c>
      <c r="B599">
        <v>7</v>
      </c>
      <c r="C599">
        <v>1</v>
      </c>
      <c r="D599">
        <v>4</v>
      </c>
      <c r="E599">
        <v>2</v>
      </c>
      <c r="H599">
        <v>1</v>
      </c>
      <c r="I599">
        <v>1</v>
      </c>
      <c r="J599">
        <v>1</v>
      </c>
      <c r="O599" s="11">
        <v>45422</v>
      </c>
    </row>
    <row r="600" spans="1:15" x14ac:dyDescent="0.35">
      <c r="A600" t="s">
        <v>20</v>
      </c>
      <c r="B600">
        <v>7</v>
      </c>
      <c r="C600">
        <v>2</v>
      </c>
      <c r="D600">
        <v>4</v>
      </c>
      <c r="E600">
        <v>2</v>
      </c>
      <c r="H600">
        <v>1</v>
      </c>
      <c r="I600">
        <v>1</v>
      </c>
      <c r="J600">
        <v>1</v>
      </c>
      <c r="O600" s="11">
        <v>45422</v>
      </c>
    </row>
    <row r="601" spans="1:15" x14ac:dyDescent="0.35">
      <c r="A601" t="s">
        <v>20</v>
      </c>
      <c r="B601">
        <v>7</v>
      </c>
      <c r="C601">
        <v>3</v>
      </c>
      <c r="D601">
        <v>4</v>
      </c>
      <c r="E601">
        <v>2</v>
      </c>
      <c r="H601">
        <v>1</v>
      </c>
      <c r="I601">
        <v>1</v>
      </c>
      <c r="J601">
        <v>1</v>
      </c>
      <c r="O601" s="11">
        <v>45422</v>
      </c>
    </row>
    <row r="602" spans="1:15" x14ac:dyDescent="0.35">
      <c r="A602" t="s">
        <v>20</v>
      </c>
      <c r="B602">
        <v>7</v>
      </c>
      <c r="C602">
        <v>1</v>
      </c>
      <c r="D602">
        <v>7</v>
      </c>
      <c r="E602">
        <v>3</v>
      </c>
      <c r="H602">
        <v>1</v>
      </c>
      <c r="I602">
        <v>1</v>
      </c>
      <c r="J602">
        <v>1</v>
      </c>
      <c r="O602" s="11">
        <v>45425</v>
      </c>
    </row>
    <row r="603" spans="1:15" x14ac:dyDescent="0.35">
      <c r="A603" t="s">
        <v>20</v>
      </c>
      <c r="B603">
        <v>7</v>
      </c>
      <c r="C603">
        <v>2</v>
      </c>
      <c r="D603">
        <v>7</v>
      </c>
      <c r="E603">
        <v>3</v>
      </c>
      <c r="H603">
        <v>1</v>
      </c>
      <c r="I603">
        <v>1</v>
      </c>
      <c r="J603">
        <v>1</v>
      </c>
      <c r="O603" s="11">
        <v>45425</v>
      </c>
    </row>
    <row r="604" spans="1:15" x14ac:dyDescent="0.35">
      <c r="A604" t="s">
        <v>20</v>
      </c>
      <c r="B604">
        <v>7</v>
      </c>
      <c r="C604">
        <v>3</v>
      </c>
      <c r="D604">
        <v>7</v>
      </c>
      <c r="E604">
        <v>3</v>
      </c>
      <c r="H604">
        <v>1</v>
      </c>
      <c r="I604">
        <v>1</v>
      </c>
      <c r="J604">
        <v>1</v>
      </c>
      <c r="O604" s="11">
        <v>45425</v>
      </c>
    </row>
    <row r="605" spans="1:15" x14ac:dyDescent="0.35">
      <c r="A605" t="s">
        <v>20</v>
      </c>
      <c r="B605">
        <v>7</v>
      </c>
      <c r="C605">
        <v>1</v>
      </c>
      <c r="D605">
        <v>9</v>
      </c>
      <c r="E605">
        <v>4</v>
      </c>
      <c r="H605">
        <v>1</v>
      </c>
      <c r="I605">
        <v>1</v>
      </c>
      <c r="J605">
        <v>1</v>
      </c>
      <c r="O605" s="11">
        <v>45427</v>
      </c>
    </row>
    <row r="606" spans="1:15" x14ac:dyDescent="0.35">
      <c r="A606" t="s">
        <v>20</v>
      </c>
      <c r="B606">
        <v>7</v>
      </c>
      <c r="C606">
        <v>2</v>
      </c>
      <c r="D606">
        <v>9</v>
      </c>
      <c r="E606">
        <v>4</v>
      </c>
      <c r="H606">
        <v>1</v>
      </c>
      <c r="I606">
        <v>1</v>
      </c>
      <c r="J606">
        <v>1</v>
      </c>
      <c r="O606" s="11">
        <v>45427</v>
      </c>
    </row>
    <row r="607" spans="1:15" x14ac:dyDescent="0.35">
      <c r="A607" t="s">
        <v>20</v>
      </c>
      <c r="B607">
        <v>7</v>
      </c>
      <c r="C607">
        <v>3</v>
      </c>
      <c r="D607">
        <v>9</v>
      </c>
      <c r="E607">
        <v>4</v>
      </c>
      <c r="H607">
        <v>1</v>
      </c>
      <c r="I607">
        <v>1</v>
      </c>
      <c r="J607">
        <v>1</v>
      </c>
      <c r="O607" s="11">
        <v>45427</v>
      </c>
    </row>
    <row r="608" spans="1:15" x14ac:dyDescent="0.35">
      <c r="A608" t="s">
        <v>20</v>
      </c>
      <c r="B608">
        <v>7</v>
      </c>
      <c r="C608">
        <v>1</v>
      </c>
      <c r="D608">
        <v>11</v>
      </c>
      <c r="E608">
        <v>5</v>
      </c>
      <c r="H608">
        <v>1</v>
      </c>
      <c r="I608">
        <v>1</v>
      </c>
      <c r="J608">
        <v>1</v>
      </c>
      <c r="O608" s="11">
        <v>45429</v>
      </c>
    </row>
    <row r="609" spans="1:16" x14ac:dyDescent="0.35">
      <c r="A609" t="s">
        <v>20</v>
      </c>
      <c r="B609">
        <v>7</v>
      </c>
      <c r="C609">
        <v>2</v>
      </c>
      <c r="D609">
        <v>11</v>
      </c>
      <c r="E609">
        <v>5</v>
      </c>
      <c r="H609">
        <v>1</v>
      </c>
      <c r="I609">
        <v>1</v>
      </c>
      <c r="J609">
        <v>1</v>
      </c>
      <c r="O609" s="11">
        <v>45429</v>
      </c>
    </row>
    <row r="610" spans="1:16" x14ac:dyDescent="0.35">
      <c r="A610" t="s">
        <v>20</v>
      </c>
      <c r="B610">
        <v>7</v>
      </c>
      <c r="C610">
        <v>3</v>
      </c>
      <c r="D610">
        <v>11</v>
      </c>
      <c r="E610">
        <v>5</v>
      </c>
      <c r="H610">
        <v>1</v>
      </c>
      <c r="I610">
        <v>1</v>
      </c>
      <c r="J610">
        <v>1</v>
      </c>
      <c r="O610" s="11">
        <v>45429</v>
      </c>
    </row>
    <row r="611" spans="1:16" x14ac:dyDescent="0.35">
      <c r="A611" t="s">
        <v>20</v>
      </c>
      <c r="B611">
        <v>7</v>
      </c>
      <c r="C611">
        <v>1</v>
      </c>
      <c r="D611">
        <v>14</v>
      </c>
      <c r="E611">
        <v>6</v>
      </c>
      <c r="H611">
        <v>1</v>
      </c>
      <c r="I611">
        <v>1</v>
      </c>
      <c r="J611">
        <v>1</v>
      </c>
      <c r="O611" s="11">
        <v>45432</v>
      </c>
    </row>
    <row r="612" spans="1:16" x14ac:dyDescent="0.35">
      <c r="A612" t="s">
        <v>20</v>
      </c>
      <c r="B612">
        <v>7</v>
      </c>
      <c r="C612">
        <v>2</v>
      </c>
      <c r="D612">
        <v>14</v>
      </c>
      <c r="E612">
        <v>6</v>
      </c>
      <c r="H612">
        <v>1</v>
      </c>
      <c r="I612">
        <v>1</v>
      </c>
      <c r="J612">
        <v>1</v>
      </c>
      <c r="O612" s="11">
        <v>45432</v>
      </c>
      <c r="P612" t="s">
        <v>108</v>
      </c>
    </row>
    <row r="613" spans="1:16" x14ac:dyDescent="0.35">
      <c r="A613" t="s">
        <v>20</v>
      </c>
      <c r="B613">
        <v>7</v>
      </c>
      <c r="C613">
        <v>3</v>
      </c>
      <c r="D613">
        <v>14</v>
      </c>
      <c r="E613">
        <v>6</v>
      </c>
      <c r="H613">
        <v>1</v>
      </c>
      <c r="I613">
        <v>1</v>
      </c>
      <c r="J613">
        <v>1</v>
      </c>
      <c r="O613" s="11">
        <v>45432</v>
      </c>
    </row>
    <row r="614" spans="1:16" x14ac:dyDescent="0.35">
      <c r="A614" t="s">
        <v>20</v>
      </c>
      <c r="B614">
        <v>7</v>
      </c>
      <c r="C614">
        <v>1</v>
      </c>
      <c r="D614">
        <v>23</v>
      </c>
      <c r="E614">
        <v>7</v>
      </c>
      <c r="H614">
        <v>1</v>
      </c>
      <c r="I614">
        <v>1</v>
      </c>
      <c r="J614">
        <v>1</v>
      </c>
      <c r="K614">
        <v>1</v>
      </c>
      <c r="O614" s="11">
        <v>45440</v>
      </c>
    </row>
    <row r="615" spans="1:16" x14ac:dyDescent="0.35">
      <c r="A615" t="s">
        <v>20</v>
      </c>
      <c r="B615">
        <v>7</v>
      </c>
      <c r="C615">
        <v>3</v>
      </c>
      <c r="D615">
        <v>23</v>
      </c>
      <c r="E615">
        <v>7</v>
      </c>
      <c r="H615">
        <v>1</v>
      </c>
      <c r="I615">
        <v>1</v>
      </c>
      <c r="J615">
        <v>1</v>
      </c>
      <c r="K615">
        <v>1</v>
      </c>
      <c r="O615" s="11">
        <v>45440</v>
      </c>
    </row>
    <row r="616" spans="1:16" x14ac:dyDescent="0.35">
      <c r="A616" t="s">
        <v>20</v>
      </c>
      <c r="B616">
        <v>7</v>
      </c>
      <c r="C616">
        <v>1</v>
      </c>
      <c r="D616">
        <v>29</v>
      </c>
      <c r="E616">
        <v>8</v>
      </c>
      <c r="H616">
        <v>1</v>
      </c>
      <c r="J616">
        <v>1</v>
      </c>
      <c r="M616">
        <v>1</v>
      </c>
      <c r="O616" s="11">
        <v>45446</v>
      </c>
    </row>
    <row r="617" spans="1:16" x14ac:dyDescent="0.35">
      <c r="A617" t="s">
        <v>20</v>
      </c>
      <c r="B617">
        <v>7</v>
      </c>
      <c r="C617">
        <v>3</v>
      </c>
      <c r="D617">
        <v>29</v>
      </c>
      <c r="E617">
        <v>8</v>
      </c>
      <c r="H617">
        <v>1</v>
      </c>
      <c r="J617">
        <v>1</v>
      </c>
      <c r="M617">
        <v>1</v>
      </c>
      <c r="O617" s="11">
        <v>45446</v>
      </c>
    </row>
    <row r="618" spans="1:16" x14ac:dyDescent="0.35">
      <c r="A618" t="s">
        <v>20</v>
      </c>
      <c r="B618">
        <v>14</v>
      </c>
      <c r="C618">
        <v>1</v>
      </c>
      <c r="D618">
        <v>2</v>
      </c>
      <c r="E618">
        <v>1</v>
      </c>
      <c r="G618">
        <v>1</v>
      </c>
      <c r="I618">
        <v>1</v>
      </c>
      <c r="J618">
        <v>1</v>
      </c>
      <c r="O618" s="11">
        <v>45427</v>
      </c>
    </row>
    <row r="619" spans="1:16" x14ac:dyDescent="0.35">
      <c r="A619" t="s">
        <v>20</v>
      </c>
      <c r="B619">
        <v>14</v>
      </c>
      <c r="C619">
        <v>2</v>
      </c>
      <c r="D619">
        <v>2</v>
      </c>
      <c r="E619">
        <v>1</v>
      </c>
      <c r="G619">
        <v>1</v>
      </c>
      <c r="I619">
        <v>1</v>
      </c>
      <c r="J619">
        <v>1</v>
      </c>
      <c r="O619" s="11">
        <v>45427</v>
      </c>
    </row>
    <row r="620" spans="1:16" x14ac:dyDescent="0.35">
      <c r="A620" t="s">
        <v>20</v>
      </c>
      <c r="B620">
        <v>14</v>
      </c>
      <c r="C620">
        <v>3</v>
      </c>
      <c r="D620">
        <v>2</v>
      </c>
      <c r="E620">
        <v>1</v>
      </c>
      <c r="G620">
        <v>1</v>
      </c>
      <c r="I620">
        <v>1</v>
      </c>
      <c r="J620">
        <v>1</v>
      </c>
      <c r="O620" s="11">
        <v>45427</v>
      </c>
    </row>
    <row r="621" spans="1:16" x14ac:dyDescent="0.35">
      <c r="A621" t="s">
        <v>20</v>
      </c>
      <c r="B621">
        <v>14</v>
      </c>
      <c r="C621">
        <v>1</v>
      </c>
      <c r="D621">
        <v>4</v>
      </c>
      <c r="E621">
        <v>2</v>
      </c>
      <c r="H621">
        <v>1</v>
      </c>
      <c r="I621">
        <v>1</v>
      </c>
      <c r="J621">
        <v>1</v>
      </c>
      <c r="O621" s="11">
        <v>45429</v>
      </c>
    </row>
    <row r="622" spans="1:16" x14ac:dyDescent="0.35">
      <c r="A622" t="s">
        <v>20</v>
      </c>
      <c r="B622">
        <v>14</v>
      </c>
      <c r="C622">
        <v>2</v>
      </c>
      <c r="D622">
        <v>4</v>
      </c>
      <c r="E622">
        <v>2</v>
      </c>
      <c r="H622">
        <v>1</v>
      </c>
      <c r="I622">
        <v>1</v>
      </c>
      <c r="J622">
        <v>1</v>
      </c>
      <c r="O622" s="11">
        <v>45429</v>
      </c>
    </row>
    <row r="623" spans="1:16" x14ac:dyDescent="0.35">
      <c r="A623" t="s">
        <v>20</v>
      </c>
      <c r="B623">
        <v>14</v>
      </c>
      <c r="C623">
        <v>3</v>
      </c>
      <c r="D623">
        <v>4</v>
      </c>
      <c r="E623">
        <v>2</v>
      </c>
      <c r="H623">
        <v>1</v>
      </c>
      <c r="I623">
        <v>1</v>
      </c>
      <c r="J623">
        <v>1</v>
      </c>
      <c r="O623" s="11">
        <v>45429</v>
      </c>
    </row>
    <row r="624" spans="1:16" x14ac:dyDescent="0.35">
      <c r="A624" t="s">
        <v>20</v>
      </c>
      <c r="B624">
        <v>14</v>
      </c>
      <c r="C624">
        <v>1</v>
      </c>
      <c r="D624">
        <v>7</v>
      </c>
      <c r="E624">
        <v>3</v>
      </c>
      <c r="H624">
        <v>1</v>
      </c>
      <c r="I624">
        <v>1</v>
      </c>
      <c r="J624">
        <v>1</v>
      </c>
      <c r="O624" s="11">
        <v>45432</v>
      </c>
    </row>
    <row r="625" spans="1:16" x14ac:dyDescent="0.35">
      <c r="A625" t="s">
        <v>20</v>
      </c>
      <c r="B625">
        <v>14</v>
      </c>
      <c r="C625">
        <v>2</v>
      </c>
      <c r="D625">
        <v>7</v>
      </c>
      <c r="E625">
        <v>3</v>
      </c>
      <c r="H625">
        <v>1</v>
      </c>
      <c r="I625">
        <v>1</v>
      </c>
      <c r="J625">
        <v>1</v>
      </c>
      <c r="O625" s="11">
        <v>45432</v>
      </c>
    </row>
    <row r="626" spans="1:16" x14ac:dyDescent="0.35">
      <c r="A626" t="s">
        <v>20</v>
      </c>
      <c r="B626">
        <v>14</v>
      </c>
      <c r="C626">
        <v>3</v>
      </c>
      <c r="D626">
        <v>7</v>
      </c>
      <c r="E626">
        <v>3</v>
      </c>
      <c r="H626">
        <v>1</v>
      </c>
      <c r="I626">
        <v>1</v>
      </c>
      <c r="J626">
        <v>1</v>
      </c>
      <c r="O626" s="11">
        <v>45432</v>
      </c>
    </row>
    <row r="627" spans="1:16" x14ac:dyDescent="0.35">
      <c r="A627" t="s">
        <v>20</v>
      </c>
      <c r="B627">
        <v>14</v>
      </c>
      <c r="C627">
        <v>1</v>
      </c>
      <c r="D627">
        <v>9</v>
      </c>
      <c r="E627">
        <v>4</v>
      </c>
      <c r="H627">
        <v>1</v>
      </c>
      <c r="I627">
        <v>1</v>
      </c>
      <c r="J627">
        <v>1</v>
      </c>
      <c r="O627" s="11">
        <v>45434</v>
      </c>
    </row>
    <row r="628" spans="1:16" x14ac:dyDescent="0.35">
      <c r="A628" t="s">
        <v>20</v>
      </c>
      <c r="B628">
        <v>14</v>
      </c>
      <c r="C628">
        <v>2</v>
      </c>
      <c r="D628">
        <v>9</v>
      </c>
      <c r="E628">
        <v>4</v>
      </c>
      <c r="H628">
        <v>1</v>
      </c>
      <c r="I628">
        <v>1</v>
      </c>
      <c r="J628">
        <v>1</v>
      </c>
      <c r="O628" s="11">
        <v>45434</v>
      </c>
    </row>
    <row r="629" spans="1:16" x14ac:dyDescent="0.35">
      <c r="A629" t="s">
        <v>20</v>
      </c>
      <c r="B629">
        <v>14</v>
      </c>
      <c r="C629">
        <v>3</v>
      </c>
      <c r="D629">
        <v>9</v>
      </c>
      <c r="E629">
        <v>4</v>
      </c>
      <c r="H629">
        <v>1</v>
      </c>
      <c r="I629">
        <v>1</v>
      </c>
      <c r="J629">
        <v>1</v>
      </c>
      <c r="O629" s="11">
        <v>45434</v>
      </c>
    </row>
    <row r="630" spans="1:16" x14ac:dyDescent="0.35">
      <c r="A630" t="s">
        <v>20</v>
      </c>
      <c r="B630">
        <v>14</v>
      </c>
      <c r="C630">
        <v>1</v>
      </c>
      <c r="D630">
        <v>11</v>
      </c>
      <c r="E630">
        <v>5</v>
      </c>
      <c r="H630">
        <v>1</v>
      </c>
      <c r="I630">
        <v>1</v>
      </c>
      <c r="J630">
        <v>1</v>
      </c>
      <c r="O630" s="11">
        <v>45436</v>
      </c>
    </row>
    <row r="631" spans="1:16" x14ac:dyDescent="0.35">
      <c r="A631" t="s">
        <v>20</v>
      </c>
      <c r="B631">
        <v>14</v>
      </c>
      <c r="C631">
        <v>2</v>
      </c>
      <c r="D631">
        <v>11</v>
      </c>
      <c r="E631">
        <v>5</v>
      </c>
      <c r="H631">
        <v>1</v>
      </c>
      <c r="I631">
        <v>1</v>
      </c>
      <c r="J631">
        <v>1</v>
      </c>
      <c r="O631" s="11">
        <v>45436</v>
      </c>
    </row>
    <row r="632" spans="1:16" x14ac:dyDescent="0.35">
      <c r="A632" t="s">
        <v>20</v>
      </c>
      <c r="B632">
        <v>14</v>
      </c>
      <c r="C632">
        <v>3</v>
      </c>
      <c r="D632">
        <v>11</v>
      </c>
      <c r="E632">
        <v>5</v>
      </c>
      <c r="H632">
        <v>1</v>
      </c>
      <c r="I632">
        <v>1</v>
      </c>
      <c r="J632">
        <v>1</v>
      </c>
      <c r="O632" s="11">
        <v>45436</v>
      </c>
    </row>
    <row r="633" spans="1:16" x14ac:dyDescent="0.35">
      <c r="A633" t="s">
        <v>20</v>
      </c>
      <c r="B633">
        <v>14</v>
      </c>
      <c r="C633">
        <v>1</v>
      </c>
      <c r="D633">
        <v>14</v>
      </c>
      <c r="E633">
        <v>6</v>
      </c>
      <c r="H633">
        <v>1</v>
      </c>
      <c r="I633">
        <v>1</v>
      </c>
      <c r="J633">
        <v>1</v>
      </c>
      <c r="O633" s="11">
        <v>45439</v>
      </c>
      <c r="P633" t="s">
        <v>108</v>
      </c>
    </row>
    <row r="634" spans="1:16" x14ac:dyDescent="0.35">
      <c r="A634" t="s">
        <v>20</v>
      </c>
      <c r="B634">
        <v>14</v>
      </c>
      <c r="C634">
        <v>2</v>
      </c>
      <c r="D634">
        <v>14</v>
      </c>
      <c r="E634">
        <v>6</v>
      </c>
      <c r="H634">
        <v>1</v>
      </c>
      <c r="I634">
        <v>1</v>
      </c>
      <c r="J634">
        <v>1</v>
      </c>
      <c r="O634" s="11">
        <v>45439</v>
      </c>
    </row>
    <row r="635" spans="1:16" x14ac:dyDescent="0.35">
      <c r="A635" t="s">
        <v>20</v>
      </c>
      <c r="B635">
        <v>14</v>
      </c>
      <c r="C635">
        <v>3</v>
      </c>
      <c r="D635">
        <v>14</v>
      </c>
      <c r="E635">
        <v>6</v>
      </c>
      <c r="H635">
        <v>1</v>
      </c>
      <c r="I635">
        <v>1</v>
      </c>
      <c r="J635">
        <v>1</v>
      </c>
      <c r="O635" s="11">
        <v>45439</v>
      </c>
    </row>
    <row r="636" spans="1:16" x14ac:dyDescent="0.35">
      <c r="A636" t="s">
        <v>20</v>
      </c>
      <c r="B636">
        <v>14</v>
      </c>
      <c r="C636">
        <v>2</v>
      </c>
      <c r="D636">
        <v>21</v>
      </c>
      <c r="E636">
        <v>7</v>
      </c>
      <c r="H636">
        <v>1</v>
      </c>
      <c r="I636">
        <v>1</v>
      </c>
      <c r="J636">
        <v>1</v>
      </c>
      <c r="K636">
        <v>1</v>
      </c>
      <c r="O636" s="11">
        <v>45446</v>
      </c>
    </row>
    <row r="637" spans="1:16" x14ac:dyDescent="0.35">
      <c r="A637" t="s">
        <v>20</v>
      </c>
      <c r="B637">
        <v>14</v>
      </c>
      <c r="C637">
        <v>3</v>
      </c>
      <c r="D637">
        <v>21</v>
      </c>
      <c r="E637">
        <v>7</v>
      </c>
      <c r="H637">
        <v>1</v>
      </c>
      <c r="I637">
        <v>1</v>
      </c>
      <c r="J637">
        <v>1</v>
      </c>
      <c r="K637">
        <v>1</v>
      </c>
      <c r="O637" s="11">
        <v>45446</v>
      </c>
    </row>
    <row r="638" spans="1:16" x14ac:dyDescent="0.35">
      <c r="A638" t="s">
        <v>20</v>
      </c>
      <c r="B638">
        <v>14</v>
      </c>
      <c r="C638">
        <v>2</v>
      </c>
      <c r="D638">
        <v>28</v>
      </c>
      <c r="E638">
        <v>8</v>
      </c>
      <c r="H638">
        <v>1</v>
      </c>
      <c r="J638">
        <v>1</v>
      </c>
      <c r="M638">
        <v>1</v>
      </c>
      <c r="O638" s="11">
        <v>45453</v>
      </c>
    </row>
    <row r="639" spans="1:16" x14ac:dyDescent="0.35">
      <c r="A639" t="s">
        <v>20</v>
      </c>
      <c r="B639">
        <v>14</v>
      </c>
      <c r="C639">
        <v>3</v>
      </c>
      <c r="D639">
        <v>28</v>
      </c>
      <c r="E639">
        <v>8</v>
      </c>
      <c r="H639">
        <v>1</v>
      </c>
      <c r="J639">
        <v>1</v>
      </c>
      <c r="M639">
        <v>1</v>
      </c>
      <c r="O639" s="11">
        <v>45453</v>
      </c>
    </row>
    <row r="640" spans="1:16" x14ac:dyDescent="0.35">
      <c r="A640" t="s">
        <v>20</v>
      </c>
      <c r="B640">
        <v>21</v>
      </c>
      <c r="C640">
        <v>1</v>
      </c>
      <c r="D640">
        <v>2</v>
      </c>
      <c r="E640">
        <v>1</v>
      </c>
      <c r="G640">
        <v>1</v>
      </c>
      <c r="I640">
        <v>1</v>
      </c>
      <c r="J640">
        <v>1</v>
      </c>
      <c r="O640" s="11">
        <v>45434</v>
      </c>
    </row>
    <row r="641" spans="1:15" x14ac:dyDescent="0.35">
      <c r="A641" t="s">
        <v>20</v>
      </c>
      <c r="B641">
        <v>21</v>
      </c>
      <c r="C641">
        <v>2</v>
      </c>
      <c r="D641">
        <v>2</v>
      </c>
      <c r="E641">
        <v>1</v>
      </c>
      <c r="G641">
        <v>1</v>
      </c>
      <c r="I641">
        <v>1</v>
      </c>
      <c r="J641">
        <v>1</v>
      </c>
      <c r="O641" s="11">
        <v>45434</v>
      </c>
    </row>
    <row r="642" spans="1:15" x14ac:dyDescent="0.35">
      <c r="A642" t="s">
        <v>20</v>
      </c>
      <c r="B642">
        <v>21</v>
      </c>
      <c r="C642">
        <v>3</v>
      </c>
      <c r="D642">
        <v>2</v>
      </c>
      <c r="E642">
        <v>1</v>
      </c>
      <c r="G642">
        <v>1</v>
      </c>
      <c r="I642">
        <v>1</v>
      </c>
      <c r="J642">
        <v>1</v>
      </c>
      <c r="O642" s="11">
        <v>45434</v>
      </c>
    </row>
    <row r="643" spans="1:15" x14ac:dyDescent="0.35">
      <c r="A643" t="s">
        <v>20</v>
      </c>
      <c r="B643">
        <v>21</v>
      </c>
      <c r="C643">
        <v>1</v>
      </c>
      <c r="D643">
        <v>4</v>
      </c>
      <c r="E643">
        <v>2</v>
      </c>
      <c r="H643">
        <v>1</v>
      </c>
      <c r="I643">
        <v>1</v>
      </c>
      <c r="J643">
        <v>1</v>
      </c>
      <c r="O643" s="11">
        <v>45436</v>
      </c>
    </row>
    <row r="644" spans="1:15" x14ac:dyDescent="0.35">
      <c r="A644" t="s">
        <v>20</v>
      </c>
      <c r="B644">
        <v>21</v>
      </c>
      <c r="C644">
        <v>2</v>
      </c>
      <c r="D644">
        <v>4</v>
      </c>
      <c r="E644">
        <v>2</v>
      </c>
      <c r="H644">
        <v>1</v>
      </c>
      <c r="I644">
        <v>1</v>
      </c>
      <c r="J644">
        <v>1</v>
      </c>
      <c r="O644" s="11">
        <v>45436</v>
      </c>
    </row>
    <row r="645" spans="1:15" x14ac:dyDescent="0.35">
      <c r="A645" t="s">
        <v>20</v>
      </c>
      <c r="B645">
        <v>21</v>
      </c>
      <c r="C645">
        <v>3</v>
      </c>
      <c r="D645">
        <v>4</v>
      </c>
      <c r="E645">
        <v>2</v>
      </c>
      <c r="H645">
        <v>1</v>
      </c>
      <c r="I645">
        <v>1</v>
      </c>
      <c r="J645">
        <v>1</v>
      </c>
      <c r="O645" s="11">
        <v>45436</v>
      </c>
    </row>
    <row r="646" spans="1:15" x14ac:dyDescent="0.35">
      <c r="A646" t="s">
        <v>20</v>
      </c>
      <c r="B646">
        <v>21</v>
      </c>
      <c r="C646">
        <v>1</v>
      </c>
      <c r="D646">
        <v>7</v>
      </c>
      <c r="E646">
        <v>3</v>
      </c>
      <c r="H646">
        <v>1</v>
      </c>
      <c r="I646">
        <v>1</v>
      </c>
      <c r="J646">
        <v>1</v>
      </c>
      <c r="O646" s="11">
        <v>45439</v>
      </c>
    </row>
    <row r="647" spans="1:15" x14ac:dyDescent="0.35">
      <c r="A647" t="s">
        <v>20</v>
      </c>
      <c r="B647">
        <v>21</v>
      </c>
      <c r="C647">
        <v>2</v>
      </c>
      <c r="D647">
        <v>7</v>
      </c>
      <c r="E647">
        <v>3</v>
      </c>
      <c r="H647">
        <v>1</v>
      </c>
      <c r="I647">
        <v>1</v>
      </c>
      <c r="J647">
        <v>1</v>
      </c>
      <c r="O647" s="11">
        <v>45439</v>
      </c>
    </row>
    <row r="648" spans="1:15" x14ac:dyDescent="0.35">
      <c r="A648" t="s">
        <v>20</v>
      </c>
      <c r="B648">
        <v>21</v>
      </c>
      <c r="C648">
        <v>3</v>
      </c>
      <c r="D648">
        <v>7</v>
      </c>
      <c r="E648">
        <v>3</v>
      </c>
      <c r="H648">
        <v>1</v>
      </c>
      <c r="I648">
        <v>1</v>
      </c>
      <c r="J648">
        <v>1</v>
      </c>
      <c r="O648" s="11">
        <v>45439</v>
      </c>
    </row>
    <row r="649" spans="1:15" x14ac:dyDescent="0.35">
      <c r="A649" t="s">
        <v>20</v>
      </c>
      <c r="B649">
        <v>21</v>
      </c>
      <c r="C649">
        <v>1</v>
      </c>
      <c r="D649">
        <v>9</v>
      </c>
      <c r="E649">
        <v>4</v>
      </c>
      <c r="H649">
        <v>1</v>
      </c>
      <c r="I649">
        <v>1</v>
      </c>
      <c r="J649">
        <v>1</v>
      </c>
      <c r="O649" s="11">
        <v>45441</v>
      </c>
    </row>
    <row r="650" spans="1:15" x14ac:dyDescent="0.35">
      <c r="A650" t="s">
        <v>20</v>
      </c>
      <c r="B650">
        <v>21</v>
      </c>
      <c r="C650">
        <v>2</v>
      </c>
      <c r="D650">
        <v>9</v>
      </c>
      <c r="E650">
        <v>4</v>
      </c>
      <c r="H650">
        <v>1</v>
      </c>
      <c r="I650">
        <v>1</v>
      </c>
      <c r="J650">
        <v>1</v>
      </c>
      <c r="O650" s="11">
        <v>45441</v>
      </c>
    </row>
    <row r="651" spans="1:15" x14ac:dyDescent="0.35">
      <c r="A651" t="s">
        <v>20</v>
      </c>
      <c r="B651">
        <v>21</v>
      </c>
      <c r="C651">
        <v>3</v>
      </c>
      <c r="D651">
        <v>9</v>
      </c>
      <c r="E651">
        <v>4</v>
      </c>
      <c r="H651">
        <v>1</v>
      </c>
      <c r="I651">
        <v>1</v>
      </c>
      <c r="J651">
        <v>1</v>
      </c>
      <c r="O651" s="11">
        <v>45441</v>
      </c>
    </row>
    <row r="652" spans="1:15" x14ac:dyDescent="0.35">
      <c r="A652" t="s">
        <v>20</v>
      </c>
      <c r="B652">
        <v>21</v>
      </c>
      <c r="C652">
        <v>1</v>
      </c>
      <c r="D652">
        <v>11</v>
      </c>
      <c r="E652">
        <v>5</v>
      </c>
      <c r="H652">
        <v>1</v>
      </c>
      <c r="I652">
        <v>1</v>
      </c>
      <c r="J652">
        <v>1</v>
      </c>
      <c r="K652">
        <v>1</v>
      </c>
      <c r="O652" s="11">
        <v>45443</v>
      </c>
    </row>
    <row r="653" spans="1:15" x14ac:dyDescent="0.35">
      <c r="A653" t="s">
        <v>20</v>
      </c>
      <c r="B653">
        <v>21</v>
      </c>
      <c r="C653">
        <v>2</v>
      </c>
      <c r="D653">
        <v>11</v>
      </c>
      <c r="E653">
        <v>5</v>
      </c>
      <c r="H653">
        <v>1</v>
      </c>
      <c r="I653">
        <v>1</v>
      </c>
      <c r="J653">
        <v>1</v>
      </c>
      <c r="K653">
        <v>1</v>
      </c>
      <c r="O653" s="11">
        <v>45443</v>
      </c>
    </row>
    <row r="654" spans="1:15" x14ac:dyDescent="0.35">
      <c r="A654" t="s">
        <v>20</v>
      </c>
      <c r="B654">
        <v>21</v>
      </c>
      <c r="C654">
        <v>3</v>
      </c>
      <c r="D654">
        <v>11</v>
      </c>
      <c r="E654">
        <v>5</v>
      </c>
      <c r="H654">
        <v>1</v>
      </c>
      <c r="I654">
        <v>1</v>
      </c>
      <c r="J654">
        <v>1</v>
      </c>
      <c r="K654">
        <v>1</v>
      </c>
      <c r="O654" s="11">
        <v>45443</v>
      </c>
    </row>
    <row r="655" spans="1:15" x14ac:dyDescent="0.35">
      <c r="A655" t="s">
        <v>20</v>
      </c>
      <c r="B655">
        <v>21</v>
      </c>
      <c r="C655">
        <v>1</v>
      </c>
      <c r="D655">
        <v>14</v>
      </c>
      <c r="E655">
        <v>6</v>
      </c>
      <c r="H655">
        <v>1</v>
      </c>
      <c r="I655">
        <v>1</v>
      </c>
      <c r="J655">
        <v>1</v>
      </c>
      <c r="K655">
        <v>1</v>
      </c>
      <c r="O655" s="11">
        <v>45446</v>
      </c>
    </row>
    <row r="656" spans="1:15" x14ac:dyDescent="0.35">
      <c r="A656" t="s">
        <v>20</v>
      </c>
      <c r="B656">
        <v>21</v>
      </c>
      <c r="C656">
        <v>2</v>
      </c>
      <c r="D656">
        <v>14</v>
      </c>
      <c r="E656">
        <v>6</v>
      </c>
      <c r="H656">
        <v>1</v>
      </c>
      <c r="I656">
        <v>1</v>
      </c>
      <c r="J656">
        <v>1</v>
      </c>
      <c r="K656">
        <v>1</v>
      </c>
      <c r="O656" s="11">
        <v>45446</v>
      </c>
    </row>
    <row r="657" spans="1:16" x14ac:dyDescent="0.35">
      <c r="A657" t="s">
        <v>20</v>
      </c>
      <c r="B657">
        <v>21</v>
      </c>
      <c r="C657">
        <v>3</v>
      </c>
      <c r="D657">
        <v>14</v>
      </c>
      <c r="E657">
        <v>6</v>
      </c>
      <c r="H657">
        <v>1</v>
      </c>
      <c r="I657">
        <v>1</v>
      </c>
      <c r="J657">
        <v>1</v>
      </c>
      <c r="K657">
        <v>1</v>
      </c>
      <c r="O657" s="11">
        <v>45446</v>
      </c>
      <c r="P657" t="s">
        <v>108</v>
      </c>
    </row>
    <row r="658" spans="1:16" x14ac:dyDescent="0.35">
      <c r="A658" t="s">
        <v>20</v>
      </c>
      <c r="B658">
        <v>21</v>
      </c>
      <c r="C658">
        <v>1</v>
      </c>
      <c r="D658">
        <v>21</v>
      </c>
      <c r="E658">
        <v>7</v>
      </c>
      <c r="H658">
        <v>1</v>
      </c>
      <c r="J658">
        <v>1</v>
      </c>
      <c r="M658">
        <v>1</v>
      </c>
      <c r="O658" s="11">
        <v>45453</v>
      </c>
    </row>
    <row r="659" spans="1:16" x14ac:dyDescent="0.35">
      <c r="A659" t="s">
        <v>20</v>
      </c>
      <c r="B659">
        <v>21</v>
      </c>
      <c r="C659">
        <v>2</v>
      </c>
      <c r="D659">
        <v>21</v>
      </c>
      <c r="E659">
        <v>7</v>
      </c>
      <c r="H659">
        <v>1</v>
      </c>
      <c r="J659">
        <v>1</v>
      </c>
      <c r="M659">
        <v>1</v>
      </c>
      <c r="O659" s="11">
        <v>45453</v>
      </c>
    </row>
    <row r="660" spans="1:16" x14ac:dyDescent="0.35">
      <c r="A660" t="s">
        <v>20</v>
      </c>
      <c r="B660">
        <v>21</v>
      </c>
      <c r="C660">
        <v>1</v>
      </c>
      <c r="D660">
        <v>28</v>
      </c>
      <c r="E660">
        <v>8</v>
      </c>
      <c r="H660">
        <v>1</v>
      </c>
      <c r="J660">
        <v>1</v>
      </c>
      <c r="M660">
        <v>1</v>
      </c>
      <c r="O660" s="11">
        <v>45460</v>
      </c>
    </row>
    <row r="661" spans="1:16" x14ac:dyDescent="0.35">
      <c r="A661" t="s">
        <v>20</v>
      </c>
      <c r="B661">
        <v>21</v>
      </c>
      <c r="C661">
        <v>2</v>
      </c>
      <c r="D661">
        <v>28</v>
      </c>
      <c r="E661">
        <v>8</v>
      </c>
      <c r="H661">
        <v>1</v>
      </c>
      <c r="J661">
        <v>1</v>
      </c>
      <c r="M661">
        <v>1</v>
      </c>
      <c r="O661" s="11">
        <v>45460</v>
      </c>
    </row>
    <row r="662" spans="1:16" x14ac:dyDescent="0.35">
      <c r="A662" t="s">
        <v>23</v>
      </c>
      <c r="B662">
        <v>1</v>
      </c>
      <c r="C662">
        <v>1</v>
      </c>
      <c r="D662">
        <v>2</v>
      </c>
      <c r="E662">
        <v>1</v>
      </c>
      <c r="F662">
        <v>0</v>
      </c>
      <c r="O662" s="11">
        <v>45414</v>
      </c>
    </row>
    <row r="663" spans="1:16" x14ac:dyDescent="0.35">
      <c r="A663" t="s">
        <v>23</v>
      </c>
      <c r="B663">
        <v>1</v>
      </c>
      <c r="C663">
        <v>2</v>
      </c>
      <c r="D663">
        <v>2</v>
      </c>
      <c r="E663">
        <v>1</v>
      </c>
      <c r="F663">
        <v>0</v>
      </c>
      <c r="O663" s="11">
        <v>45414</v>
      </c>
    </row>
    <row r="664" spans="1:16" x14ac:dyDescent="0.35">
      <c r="A664" t="s">
        <v>23</v>
      </c>
      <c r="B664">
        <v>1</v>
      </c>
      <c r="C664">
        <v>3</v>
      </c>
      <c r="D664">
        <v>2</v>
      </c>
      <c r="E664">
        <v>1</v>
      </c>
      <c r="F664">
        <v>0</v>
      </c>
      <c r="O664" s="11">
        <v>45414</v>
      </c>
    </row>
    <row r="665" spans="1:16" x14ac:dyDescent="0.35">
      <c r="A665" t="s">
        <v>23</v>
      </c>
      <c r="B665">
        <v>1</v>
      </c>
      <c r="C665">
        <v>1</v>
      </c>
      <c r="D665">
        <v>4</v>
      </c>
      <c r="E665">
        <v>2</v>
      </c>
      <c r="F665">
        <v>0</v>
      </c>
      <c r="O665" s="11">
        <v>45416</v>
      </c>
    </row>
    <row r="666" spans="1:16" x14ac:dyDescent="0.35">
      <c r="A666" t="s">
        <v>23</v>
      </c>
      <c r="B666">
        <v>1</v>
      </c>
      <c r="C666">
        <v>2</v>
      </c>
      <c r="D666">
        <v>4</v>
      </c>
      <c r="E666">
        <v>2</v>
      </c>
      <c r="F666">
        <v>0</v>
      </c>
      <c r="O666" s="11">
        <v>45416</v>
      </c>
    </row>
    <row r="667" spans="1:16" x14ac:dyDescent="0.35">
      <c r="A667" t="s">
        <v>23</v>
      </c>
      <c r="B667">
        <v>1</v>
      </c>
      <c r="C667">
        <v>3</v>
      </c>
      <c r="D667">
        <v>4</v>
      </c>
      <c r="E667">
        <v>2</v>
      </c>
      <c r="F667">
        <v>0</v>
      </c>
      <c r="O667" s="11">
        <v>45416</v>
      </c>
    </row>
    <row r="668" spans="1:16" x14ac:dyDescent="0.35">
      <c r="A668" t="s">
        <v>23</v>
      </c>
      <c r="B668">
        <v>1</v>
      </c>
      <c r="C668">
        <v>1</v>
      </c>
      <c r="D668">
        <v>6</v>
      </c>
      <c r="E668">
        <v>3</v>
      </c>
      <c r="F668">
        <v>0</v>
      </c>
      <c r="O668" s="11">
        <v>45418</v>
      </c>
    </row>
    <row r="669" spans="1:16" x14ac:dyDescent="0.35">
      <c r="A669" t="s">
        <v>23</v>
      </c>
      <c r="B669">
        <v>1</v>
      </c>
      <c r="C669">
        <v>2</v>
      </c>
      <c r="D669">
        <v>6</v>
      </c>
      <c r="E669">
        <v>3</v>
      </c>
      <c r="F669">
        <v>0</v>
      </c>
      <c r="O669" s="11">
        <v>45418</v>
      </c>
    </row>
    <row r="670" spans="1:16" x14ac:dyDescent="0.35">
      <c r="A670" t="s">
        <v>23</v>
      </c>
      <c r="B670">
        <v>1</v>
      </c>
      <c r="C670">
        <v>3</v>
      </c>
      <c r="D670">
        <v>6</v>
      </c>
      <c r="E670">
        <v>3</v>
      </c>
      <c r="F670">
        <v>0</v>
      </c>
      <c r="O670" s="11">
        <v>45418</v>
      </c>
    </row>
    <row r="671" spans="1:16" x14ac:dyDescent="0.35">
      <c r="A671" t="s">
        <v>23</v>
      </c>
      <c r="B671">
        <v>1</v>
      </c>
      <c r="C671">
        <v>1</v>
      </c>
      <c r="D671">
        <v>8</v>
      </c>
      <c r="E671">
        <v>4</v>
      </c>
      <c r="F671">
        <v>0</v>
      </c>
      <c r="O671" s="11">
        <v>45420</v>
      </c>
    </row>
    <row r="672" spans="1:16" x14ac:dyDescent="0.35">
      <c r="A672" t="s">
        <v>23</v>
      </c>
      <c r="B672">
        <v>1</v>
      </c>
      <c r="C672">
        <v>2</v>
      </c>
      <c r="D672">
        <v>8</v>
      </c>
      <c r="E672">
        <v>4</v>
      </c>
      <c r="F672">
        <v>0</v>
      </c>
      <c r="O672" s="11">
        <v>45420</v>
      </c>
    </row>
    <row r="673" spans="1:15" x14ac:dyDescent="0.35">
      <c r="A673" t="s">
        <v>23</v>
      </c>
      <c r="B673">
        <v>1</v>
      </c>
      <c r="C673">
        <v>3</v>
      </c>
      <c r="D673">
        <v>8</v>
      </c>
      <c r="E673">
        <v>4</v>
      </c>
      <c r="F673">
        <v>0</v>
      </c>
      <c r="O673" s="11">
        <v>45420</v>
      </c>
    </row>
    <row r="674" spans="1:15" x14ac:dyDescent="0.35">
      <c r="A674" t="s">
        <v>23</v>
      </c>
      <c r="B674">
        <v>1</v>
      </c>
      <c r="C674">
        <v>1</v>
      </c>
      <c r="D674">
        <v>10</v>
      </c>
      <c r="E674">
        <v>5</v>
      </c>
      <c r="F674">
        <v>0</v>
      </c>
      <c r="O674" s="11">
        <v>45422</v>
      </c>
    </row>
    <row r="675" spans="1:15" x14ac:dyDescent="0.35">
      <c r="A675" t="s">
        <v>23</v>
      </c>
      <c r="B675">
        <v>1</v>
      </c>
      <c r="C675">
        <v>2</v>
      </c>
      <c r="D675">
        <v>10</v>
      </c>
      <c r="E675">
        <v>5</v>
      </c>
      <c r="F675">
        <v>0</v>
      </c>
      <c r="O675" s="11">
        <v>45422</v>
      </c>
    </row>
    <row r="676" spans="1:15" x14ac:dyDescent="0.35">
      <c r="A676" t="s">
        <v>23</v>
      </c>
      <c r="B676">
        <v>1</v>
      </c>
      <c r="C676">
        <v>3</v>
      </c>
      <c r="D676">
        <v>10</v>
      </c>
      <c r="E676">
        <v>5</v>
      </c>
      <c r="F676">
        <v>0</v>
      </c>
      <c r="O676" s="11">
        <v>45422</v>
      </c>
    </row>
    <row r="677" spans="1:15" x14ac:dyDescent="0.35">
      <c r="A677" t="s">
        <v>23</v>
      </c>
      <c r="B677">
        <v>1</v>
      </c>
      <c r="C677">
        <v>1</v>
      </c>
      <c r="D677">
        <v>14</v>
      </c>
      <c r="E677">
        <v>6</v>
      </c>
      <c r="F677">
        <v>0</v>
      </c>
      <c r="O677" s="11">
        <v>45425</v>
      </c>
    </row>
    <row r="678" spans="1:15" x14ac:dyDescent="0.35">
      <c r="A678" t="s">
        <v>23</v>
      </c>
      <c r="B678">
        <v>1</v>
      </c>
      <c r="C678">
        <v>2</v>
      </c>
      <c r="D678">
        <v>14</v>
      </c>
      <c r="E678">
        <v>6</v>
      </c>
      <c r="F678">
        <v>0</v>
      </c>
      <c r="O678" s="11">
        <v>45425</v>
      </c>
    </row>
    <row r="679" spans="1:15" x14ac:dyDescent="0.35">
      <c r="A679" t="s">
        <v>23</v>
      </c>
      <c r="B679">
        <v>1</v>
      </c>
      <c r="C679">
        <v>3</v>
      </c>
      <c r="D679">
        <v>14</v>
      </c>
      <c r="E679">
        <v>6</v>
      </c>
      <c r="F679">
        <v>0</v>
      </c>
      <c r="O679" s="11">
        <v>45425</v>
      </c>
    </row>
    <row r="680" spans="1:15" x14ac:dyDescent="0.35">
      <c r="A680" t="s">
        <v>23</v>
      </c>
      <c r="B680">
        <v>1</v>
      </c>
      <c r="C680">
        <v>1</v>
      </c>
      <c r="D680">
        <v>22</v>
      </c>
      <c r="E680">
        <v>7</v>
      </c>
      <c r="F680">
        <v>0</v>
      </c>
      <c r="O680" s="11">
        <v>45433</v>
      </c>
    </row>
    <row r="681" spans="1:15" x14ac:dyDescent="0.35">
      <c r="A681" t="s">
        <v>23</v>
      </c>
      <c r="B681">
        <v>1</v>
      </c>
      <c r="C681">
        <v>2</v>
      </c>
      <c r="D681">
        <v>22</v>
      </c>
      <c r="E681">
        <v>7</v>
      </c>
      <c r="F681">
        <v>0</v>
      </c>
      <c r="O681" s="11">
        <v>45433</v>
      </c>
    </row>
    <row r="682" spans="1:15" x14ac:dyDescent="0.35">
      <c r="A682" t="s">
        <v>23</v>
      </c>
      <c r="B682">
        <v>1</v>
      </c>
      <c r="C682">
        <v>3</v>
      </c>
      <c r="D682">
        <v>22</v>
      </c>
      <c r="E682">
        <v>7</v>
      </c>
      <c r="F682">
        <v>0</v>
      </c>
      <c r="O682" s="11">
        <v>45433</v>
      </c>
    </row>
    <row r="683" spans="1:15" x14ac:dyDescent="0.35">
      <c r="A683" t="s">
        <v>23</v>
      </c>
      <c r="B683">
        <v>1</v>
      </c>
      <c r="C683">
        <v>1</v>
      </c>
      <c r="D683">
        <v>29</v>
      </c>
      <c r="E683">
        <v>8</v>
      </c>
      <c r="F683">
        <v>0</v>
      </c>
      <c r="O683" s="11">
        <v>45440</v>
      </c>
    </row>
    <row r="684" spans="1:15" x14ac:dyDescent="0.35">
      <c r="A684" t="s">
        <v>23</v>
      </c>
      <c r="B684">
        <v>1</v>
      </c>
      <c r="C684">
        <v>2</v>
      </c>
      <c r="D684">
        <v>29</v>
      </c>
      <c r="E684">
        <v>8</v>
      </c>
      <c r="F684">
        <v>0</v>
      </c>
      <c r="O684" s="11">
        <v>45440</v>
      </c>
    </row>
    <row r="685" spans="1:15" x14ac:dyDescent="0.35">
      <c r="A685" t="s">
        <v>23</v>
      </c>
      <c r="B685">
        <v>1</v>
      </c>
      <c r="C685">
        <v>3</v>
      </c>
      <c r="D685">
        <v>29</v>
      </c>
      <c r="E685">
        <v>8</v>
      </c>
      <c r="F685">
        <v>0</v>
      </c>
      <c r="O685" s="11">
        <v>45440</v>
      </c>
    </row>
    <row r="686" spans="1:15" x14ac:dyDescent="0.35">
      <c r="A686" t="s">
        <v>23</v>
      </c>
      <c r="B686">
        <v>3</v>
      </c>
      <c r="C686">
        <v>1</v>
      </c>
      <c r="D686">
        <v>2</v>
      </c>
      <c r="E686">
        <v>1</v>
      </c>
      <c r="F686">
        <v>0</v>
      </c>
      <c r="O686" s="11">
        <v>45414</v>
      </c>
    </row>
    <row r="687" spans="1:15" x14ac:dyDescent="0.35">
      <c r="A687" t="s">
        <v>23</v>
      </c>
      <c r="B687">
        <v>3</v>
      </c>
      <c r="C687">
        <v>2</v>
      </c>
      <c r="D687">
        <v>2</v>
      </c>
      <c r="E687">
        <v>1</v>
      </c>
      <c r="F687">
        <v>0</v>
      </c>
      <c r="O687" s="11">
        <v>45414</v>
      </c>
    </row>
    <row r="688" spans="1:15" x14ac:dyDescent="0.35">
      <c r="A688" t="s">
        <v>23</v>
      </c>
      <c r="B688">
        <v>3</v>
      </c>
      <c r="C688">
        <v>3</v>
      </c>
      <c r="D688">
        <v>2</v>
      </c>
      <c r="E688">
        <v>1</v>
      </c>
      <c r="F688">
        <v>0</v>
      </c>
      <c r="O688" s="11">
        <v>45414</v>
      </c>
    </row>
    <row r="689" spans="1:15" x14ac:dyDescent="0.35">
      <c r="A689" t="s">
        <v>23</v>
      </c>
      <c r="B689">
        <v>3</v>
      </c>
      <c r="C689">
        <v>1</v>
      </c>
      <c r="D689">
        <v>4</v>
      </c>
      <c r="E689">
        <v>2</v>
      </c>
      <c r="F689">
        <v>0</v>
      </c>
      <c r="O689" s="11">
        <v>45418</v>
      </c>
    </row>
    <row r="690" spans="1:15" x14ac:dyDescent="0.35">
      <c r="A690" t="s">
        <v>23</v>
      </c>
      <c r="B690">
        <v>3</v>
      </c>
      <c r="C690">
        <v>2</v>
      </c>
      <c r="D690">
        <v>4</v>
      </c>
      <c r="E690">
        <v>2</v>
      </c>
      <c r="F690">
        <v>0</v>
      </c>
      <c r="O690" s="11">
        <v>45418</v>
      </c>
    </row>
    <row r="691" spans="1:15" x14ac:dyDescent="0.35">
      <c r="A691" t="s">
        <v>23</v>
      </c>
      <c r="B691">
        <v>3</v>
      </c>
      <c r="C691">
        <v>3</v>
      </c>
      <c r="D691">
        <v>4</v>
      </c>
      <c r="E691">
        <v>2</v>
      </c>
      <c r="F691">
        <v>0</v>
      </c>
      <c r="O691" s="11">
        <v>45418</v>
      </c>
    </row>
    <row r="692" spans="1:15" x14ac:dyDescent="0.35">
      <c r="A692" t="s">
        <v>23</v>
      </c>
      <c r="B692">
        <v>3</v>
      </c>
      <c r="C692">
        <v>1</v>
      </c>
      <c r="D692">
        <v>6</v>
      </c>
      <c r="E692">
        <v>3</v>
      </c>
      <c r="F692">
        <v>0</v>
      </c>
      <c r="O692" s="11">
        <v>45420</v>
      </c>
    </row>
    <row r="693" spans="1:15" x14ac:dyDescent="0.35">
      <c r="A693" t="s">
        <v>23</v>
      </c>
      <c r="B693">
        <v>3</v>
      </c>
      <c r="C693">
        <v>2</v>
      </c>
      <c r="D693">
        <v>6</v>
      </c>
      <c r="E693">
        <v>3</v>
      </c>
      <c r="F693">
        <v>0</v>
      </c>
      <c r="O693" s="11">
        <v>45420</v>
      </c>
    </row>
    <row r="694" spans="1:15" x14ac:dyDescent="0.35">
      <c r="A694" t="s">
        <v>23</v>
      </c>
      <c r="B694">
        <v>3</v>
      </c>
      <c r="C694">
        <v>3</v>
      </c>
      <c r="D694">
        <v>6</v>
      </c>
      <c r="E694">
        <v>3</v>
      </c>
      <c r="F694">
        <v>0</v>
      </c>
      <c r="O694" s="11">
        <v>45420</v>
      </c>
    </row>
    <row r="695" spans="1:15" x14ac:dyDescent="0.35">
      <c r="A695" t="s">
        <v>23</v>
      </c>
      <c r="B695">
        <v>3</v>
      </c>
      <c r="C695">
        <v>1</v>
      </c>
      <c r="D695">
        <v>8</v>
      </c>
      <c r="E695">
        <v>4</v>
      </c>
      <c r="F695">
        <v>0</v>
      </c>
      <c r="O695" s="11">
        <v>45422</v>
      </c>
    </row>
    <row r="696" spans="1:15" x14ac:dyDescent="0.35">
      <c r="A696" t="s">
        <v>23</v>
      </c>
      <c r="B696">
        <v>3</v>
      </c>
      <c r="C696">
        <v>2</v>
      </c>
      <c r="D696">
        <v>8</v>
      </c>
      <c r="E696">
        <v>4</v>
      </c>
      <c r="F696">
        <v>0</v>
      </c>
      <c r="O696" s="11">
        <v>45422</v>
      </c>
    </row>
    <row r="697" spans="1:15" x14ac:dyDescent="0.35">
      <c r="A697" t="s">
        <v>23</v>
      </c>
      <c r="B697">
        <v>3</v>
      </c>
      <c r="C697">
        <v>3</v>
      </c>
      <c r="D697">
        <v>8</v>
      </c>
      <c r="E697">
        <v>4</v>
      </c>
      <c r="F697">
        <v>0</v>
      </c>
      <c r="O697" s="11">
        <v>45422</v>
      </c>
    </row>
    <row r="698" spans="1:15" x14ac:dyDescent="0.35">
      <c r="A698" t="s">
        <v>23</v>
      </c>
      <c r="B698">
        <v>3</v>
      </c>
      <c r="C698">
        <v>1</v>
      </c>
      <c r="D698">
        <v>11</v>
      </c>
      <c r="E698">
        <v>5</v>
      </c>
      <c r="F698">
        <v>0</v>
      </c>
      <c r="O698" s="11">
        <v>45425</v>
      </c>
    </row>
    <row r="699" spans="1:15" x14ac:dyDescent="0.35">
      <c r="A699" t="s">
        <v>23</v>
      </c>
      <c r="B699">
        <v>3</v>
      </c>
      <c r="C699">
        <v>2</v>
      </c>
      <c r="D699">
        <v>11</v>
      </c>
      <c r="E699">
        <v>5</v>
      </c>
      <c r="F699">
        <v>0</v>
      </c>
      <c r="O699" s="11">
        <v>45425</v>
      </c>
    </row>
    <row r="700" spans="1:15" x14ac:dyDescent="0.35">
      <c r="A700" t="s">
        <v>23</v>
      </c>
      <c r="B700">
        <v>3</v>
      </c>
      <c r="C700">
        <v>3</v>
      </c>
      <c r="D700">
        <v>11</v>
      </c>
      <c r="E700">
        <v>5</v>
      </c>
      <c r="F700">
        <v>0</v>
      </c>
      <c r="O700" s="11">
        <v>45425</v>
      </c>
    </row>
    <row r="701" spans="1:15" x14ac:dyDescent="0.35">
      <c r="A701" t="s">
        <v>23</v>
      </c>
      <c r="B701">
        <v>3</v>
      </c>
      <c r="C701">
        <v>1</v>
      </c>
      <c r="D701">
        <v>14</v>
      </c>
      <c r="E701">
        <v>6</v>
      </c>
      <c r="F701">
        <v>0</v>
      </c>
      <c r="O701" s="11">
        <v>45428</v>
      </c>
    </row>
    <row r="702" spans="1:15" x14ac:dyDescent="0.35">
      <c r="A702" t="s">
        <v>23</v>
      </c>
      <c r="B702">
        <v>3</v>
      </c>
      <c r="C702">
        <v>2</v>
      </c>
      <c r="D702">
        <v>14</v>
      </c>
      <c r="E702">
        <v>6</v>
      </c>
      <c r="F702">
        <v>0</v>
      </c>
      <c r="O702" s="11">
        <v>45428</v>
      </c>
    </row>
    <row r="703" spans="1:15" x14ac:dyDescent="0.35">
      <c r="A703" t="s">
        <v>23</v>
      </c>
      <c r="B703">
        <v>3</v>
      </c>
      <c r="C703">
        <v>3</v>
      </c>
      <c r="D703">
        <v>14</v>
      </c>
      <c r="E703">
        <v>6</v>
      </c>
      <c r="F703">
        <v>0</v>
      </c>
      <c r="O703" s="11">
        <v>45428</v>
      </c>
    </row>
    <row r="704" spans="1:15" x14ac:dyDescent="0.35">
      <c r="A704" t="s">
        <v>23</v>
      </c>
      <c r="B704">
        <v>3</v>
      </c>
      <c r="C704">
        <v>1</v>
      </c>
      <c r="D704">
        <v>20</v>
      </c>
      <c r="E704">
        <v>7</v>
      </c>
      <c r="F704">
        <v>0</v>
      </c>
      <c r="O704" s="11">
        <v>45433</v>
      </c>
    </row>
    <row r="705" spans="1:15" x14ac:dyDescent="0.35">
      <c r="A705" t="s">
        <v>23</v>
      </c>
      <c r="B705">
        <v>3</v>
      </c>
      <c r="C705">
        <v>2</v>
      </c>
      <c r="D705">
        <v>20</v>
      </c>
      <c r="E705">
        <v>7</v>
      </c>
      <c r="F705">
        <v>0</v>
      </c>
      <c r="O705" s="11">
        <v>45433</v>
      </c>
    </row>
    <row r="706" spans="1:15" x14ac:dyDescent="0.35">
      <c r="A706" t="s">
        <v>23</v>
      </c>
      <c r="B706">
        <v>3</v>
      </c>
      <c r="C706">
        <v>3</v>
      </c>
      <c r="D706">
        <v>20</v>
      </c>
      <c r="E706">
        <v>7</v>
      </c>
      <c r="F706">
        <v>0</v>
      </c>
      <c r="O706" s="11">
        <v>45433</v>
      </c>
    </row>
    <row r="707" spans="1:15" x14ac:dyDescent="0.35">
      <c r="A707" t="s">
        <v>23</v>
      </c>
      <c r="B707">
        <v>3</v>
      </c>
      <c r="C707">
        <v>1</v>
      </c>
      <c r="D707">
        <v>27</v>
      </c>
      <c r="E707">
        <v>8</v>
      </c>
      <c r="F707">
        <v>0</v>
      </c>
      <c r="O707" s="11">
        <v>45440</v>
      </c>
    </row>
    <row r="708" spans="1:15" x14ac:dyDescent="0.35">
      <c r="A708" t="s">
        <v>23</v>
      </c>
      <c r="B708">
        <v>3</v>
      </c>
      <c r="C708">
        <v>2</v>
      </c>
      <c r="D708">
        <v>27</v>
      </c>
      <c r="E708">
        <v>8</v>
      </c>
      <c r="F708">
        <v>0</v>
      </c>
      <c r="O708" s="11">
        <v>45440</v>
      </c>
    </row>
    <row r="709" spans="1:15" x14ac:dyDescent="0.35">
      <c r="A709" t="s">
        <v>23</v>
      </c>
      <c r="B709">
        <v>3</v>
      </c>
      <c r="C709">
        <v>3</v>
      </c>
      <c r="D709">
        <v>27</v>
      </c>
      <c r="E709">
        <v>8</v>
      </c>
      <c r="F709">
        <v>0</v>
      </c>
      <c r="O709" s="11">
        <v>45440</v>
      </c>
    </row>
    <row r="710" spans="1:15" x14ac:dyDescent="0.35">
      <c r="A710" t="s">
        <v>23</v>
      </c>
      <c r="B710">
        <v>7</v>
      </c>
      <c r="C710">
        <v>1</v>
      </c>
      <c r="D710">
        <v>2</v>
      </c>
      <c r="E710">
        <v>1</v>
      </c>
      <c r="F710">
        <v>0</v>
      </c>
      <c r="O710" s="11">
        <v>45420</v>
      </c>
    </row>
    <row r="711" spans="1:15" x14ac:dyDescent="0.35">
      <c r="A711" t="s">
        <v>23</v>
      </c>
      <c r="B711">
        <v>7</v>
      </c>
      <c r="C711">
        <v>2</v>
      </c>
      <c r="D711">
        <v>2</v>
      </c>
      <c r="E711">
        <v>1</v>
      </c>
      <c r="F711">
        <v>0</v>
      </c>
      <c r="O711" s="11">
        <v>45420</v>
      </c>
    </row>
    <row r="712" spans="1:15" x14ac:dyDescent="0.35">
      <c r="A712" t="s">
        <v>23</v>
      </c>
      <c r="B712">
        <v>7</v>
      </c>
      <c r="C712">
        <v>3</v>
      </c>
      <c r="D712">
        <v>2</v>
      </c>
      <c r="E712">
        <v>1</v>
      </c>
      <c r="F712">
        <v>0</v>
      </c>
      <c r="O712" s="11">
        <v>45420</v>
      </c>
    </row>
    <row r="713" spans="1:15" x14ac:dyDescent="0.35">
      <c r="A713" t="s">
        <v>23</v>
      </c>
      <c r="B713">
        <v>7</v>
      </c>
      <c r="C713">
        <v>1</v>
      </c>
      <c r="D713">
        <v>4</v>
      </c>
      <c r="E713">
        <v>2</v>
      </c>
      <c r="F713">
        <v>0</v>
      </c>
      <c r="O713" s="11">
        <v>45422</v>
      </c>
    </row>
    <row r="714" spans="1:15" x14ac:dyDescent="0.35">
      <c r="A714" t="s">
        <v>23</v>
      </c>
      <c r="B714">
        <v>7</v>
      </c>
      <c r="C714">
        <v>2</v>
      </c>
      <c r="D714">
        <v>4</v>
      </c>
      <c r="E714">
        <v>2</v>
      </c>
      <c r="F714">
        <v>0</v>
      </c>
      <c r="O714" s="11">
        <v>45422</v>
      </c>
    </row>
    <row r="715" spans="1:15" x14ac:dyDescent="0.35">
      <c r="A715" t="s">
        <v>23</v>
      </c>
      <c r="B715">
        <v>7</v>
      </c>
      <c r="C715">
        <v>3</v>
      </c>
      <c r="D715">
        <v>4</v>
      </c>
      <c r="E715">
        <v>2</v>
      </c>
      <c r="F715">
        <v>0</v>
      </c>
      <c r="O715" s="11">
        <v>45422</v>
      </c>
    </row>
    <row r="716" spans="1:15" x14ac:dyDescent="0.35">
      <c r="A716" t="s">
        <v>23</v>
      </c>
      <c r="B716">
        <v>7</v>
      </c>
      <c r="C716">
        <v>1</v>
      </c>
      <c r="D716">
        <v>7</v>
      </c>
      <c r="E716">
        <v>3</v>
      </c>
      <c r="F716">
        <v>0</v>
      </c>
      <c r="O716" s="11">
        <v>45425</v>
      </c>
    </row>
    <row r="717" spans="1:15" x14ac:dyDescent="0.35">
      <c r="A717" t="s">
        <v>23</v>
      </c>
      <c r="B717">
        <v>7</v>
      </c>
      <c r="C717">
        <v>2</v>
      </c>
      <c r="D717">
        <v>7</v>
      </c>
      <c r="E717">
        <v>3</v>
      </c>
      <c r="F717">
        <v>0</v>
      </c>
      <c r="O717" s="11">
        <v>45425</v>
      </c>
    </row>
    <row r="718" spans="1:15" x14ac:dyDescent="0.35">
      <c r="A718" t="s">
        <v>23</v>
      </c>
      <c r="B718">
        <v>7</v>
      </c>
      <c r="C718">
        <v>3</v>
      </c>
      <c r="D718">
        <v>7</v>
      </c>
      <c r="E718">
        <v>3</v>
      </c>
      <c r="F718">
        <v>0</v>
      </c>
      <c r="O718" s="11">
        <v>45425</v>
      </c>
    </row>
    <row r="719" spans="1:15" x14ac:dyDescent="0.35">
      <c r="A719" t="s">
        <v>23</v>
      </c>
      <c r="B719">
        <v>7</v>
      </c>
      <c r="C719">
        <v>1</v>
      </c>
      <c r="D719">
        <v>9</v>
      </c>
      <c r="E719">
        <v>4</v>
      </c>
      <c r="F719">
        <v>0</v>
      </c>
      <c r="O719" s="11">
        <v>45427</v>
      </c>
    </row>
    <row r="720" spans="1:15" x14ac:dyDescent="0.35">
      <c r="A720" t="s">
        <v>23</v>
      </c>
      <c r="B720">
        <v>7</v>
      </c>
      <c r="C720">
        <v>2</v>
      </c>
      <c r="D720">
        <v>9</v>
      </c>
      <c r="E720">
        <v>4</v>
      </c>
      <c r="F720">
        <v>0</v>
      </c>
      <c r="O720" s="11">
        <v>45427</v>
      </c>
    </row>
    <row r="721" spans="1:15" x14ac:dyDescent="0.35">
      <c r="A721" t="s">
        <v>23</v>
      </c>
      <c r="B721">
        <v>7</v>
      </c>
      <c r="C721">
        <v>3</v>
      </c>
      <c r="D721">
        <v>9</v>
      </c>
      <c r="E721">
        <v>4</v>
      </c>
      <c r="F721">
        <v>0</v>
      </c>
      <c r="O721" s="11">
        <v>45427</v>
      </c>
    </row>
    <row r="722" spans="1:15" x14ac:dyDescent="0.35">
      <c r="A722" t="s">
        <v>23</v>
      </c>
      <c r="B722">
        <v>7</v>
      </c>
      <c r="C722">
        <v>1</v>
      </c>
      <c r="D722">
        <v>11</v>
      </c>
      <c r="E722">
        <v>5</v>
      </c>
      <c r="F722">
        <v>0</v>
      </c>
      <c r="O722" s="11">
        <v>45429</v>
      </c>
    </row>
    <row r="723" spans="1:15" x14ac:dyDescent="0.35">
      <c r="A723" t="s">
        <v>23</v>
      </c>
      <c r="B723">
        <v>7</v>
      </c>
      <c r="C723">
        <v>2</v>
      </c>
      <c r="D723">
        <v>11</v>
      </c>
      <c r="E723">
        <v>5</v>
      </c>
      <c r="F723">
        <v>0</v>
      </c>
      <c r="O723" s="11">
        <v>45429</v>
      </c>
    </row>
    <row r="724" spans="1:15" x14ac:dyDescent="0.35">
      <c r="A724" t="s">
        <v>23</v>
      </c>
      <c r="B724">
        <v>7</v>
      </c>
      <c r="C724">
        <v>3</v>
      </c>
      <c r="D724">
        <v>11</v>
      </c>
      <c r="E724">
        <v>5</v>
      </c>
      <c r="F724">
        <v>0</v>
      </c>
      <c r="O724" s="11">
        <v>45429</v>
      </c>
    </row>
    <row r="725" spans="1:15" x14ac:dyDescent="0.35">
      <c r="A725" t="s">
        <v>23</v>
      </c>
      <c r="B725">
        <v>7</v>
      </c>
      <c r="C725">
        <v>1</v>
      </c>
      <c r="D725">
        <v>14</v>
      </c>
      <c r="E725">
        <v>6</v>
      </c>
      <c r="F725">
        <v>0</v>
      </c>
      <c r="O725" s="11">
        <v>45432</v>
      </c>
    </row>
    <row r="726" spans="1:15" x14ac:dyDescent="0.35">
      <c r="A726" t="s">
        <v>23</v>
      </c>
      <c r="B726">
        <v>7</v>
      </c>
      <c r="C726">
        <v>2</v>
      </c>
      <c r="D726">
        <v>14</v>
      </c>
      <c r="E726">
        <v>6</v>
      </c>
      <c r="F726">
        <v>0</v>
      </c>
      <c r="O726" s="11">
        <v>45432</v>
      </c>
    </row>
    <row r="727" spans="1:15" x14ac:dyDescent="0.35">
      <c r="A727" t="s">
        <v>23</v>
      </c>
      <c r="B727">
        <v>7</v>
      </c>
      <c r="C727">
        <v>3</v>
      </c>
      <c r="D727">
        <v>14</v>
      </c>
      <c r="E727">
        <v>6</v>
      </c>
      <c r="F727">
        <v>0</v>
      </c>
      <c r="O727" s="11">
        <v>45432</v>
      </c>
    </row>
    <row r="728" spans="1:15" x14ac:dyDescent="0.35">
      <c r="A728" t="s">
        <v>23</v>
      </c>
      <c r="B728">
        <v>7</v>
      </c>
      <c r="C728">
        <v>1</v>
      </c>
      <c r="D728">
        <v>23</v>
      </c>
      <c r="E728">
        <v>7</v>
      </c>
      <c r="F728">
        <v>0</v>
      </c>
      <c r="O728" s="11">
        <v>45440</v>
      </c>
    </row>
    <row r="729" spans="1:15" x14ac:dyDescent="0.35">
      <c r="A729" t="s">
        <v>23</v>
      </c>
      <c r="B729">
        <v>7</v>
      </c>
      <c r="C729">
        <v>2</v>
      </c>
      <c r="D729">
        <v>23</v>
      </c>
      <c r="E729">
        <v>7</v>
      </c>
      <c r="F729">
        <v>0</v>
      </c>
      <c r="O729" s="11">
        <v>45440</v>
      </c>
    </row>
    <row r="730" spans="1:15" x14ac:dyDescent="0.35">
      <c r="A730" t="s">
        <v>23</v>
      </c>
      <c r="B730">
        <v>7</v>
      </c>
      <c r="C730">
        <v>3</v>
      </c>
      <c r="D730">
        <v>23</v>
      </c>
      <c r="E730">
        <v>7</v>
      </c>
      <c r="F730">
        <v>0</v>
      </c>
      <c r="O730" s="11">
        <v>45440</v>
      </c>
    </row>
    <row r="731" spans="1:15" x14ac:dyDescent="0.35">
      <c r="A731" t="s">
        <v>23</v>
      </c>
      <c r="B731">
        <v>7</v>
      </c>
      <c r="C731">
        <v>1</v>
      </c>
      <c r="D731">
        <v>29</v>
      </c>
      <c r="E731">
        <v>8</v>
      </c>
      <c r="G731">
        <v>0</v>
      </c>
      <c r="O731" s="11">
        <v>45446</v>
      </c>
    </row>
    <row r="732" spans="1:15" x14ac:dyDescent="0.35">
      <c r="A732" t="s">
        <v>23</v>
      </c>
      <c r="B732">
        <v>7</v>
      </c>
      <c r="C732">
        <v>2</v>
      </c>
      <c r="D732">
        <v>29</v>
      </c>
      <c r="E732">
        <v>8</v>
      </c>
      <c r="G732">
        <v>0</v>
      </c>
      <c r="O732" s="11">
        <v>45446</v>
      </c>
    </row>
    <row r="733" spans="1:15" x14ac:dyDescent="0.35">
      <c r="A733" t="s">
        <v>23</v>
      </c>
      <c r="B733">
        <v>7</v>
      </c>
      <c r="C733">
        <v>3</v>
      </c>
      <c r="D733">
        <v>29</v>
      </c>
      <c r="E733">
        <v>8</v>
      </c>
      <c r="G733">
        <v>0</v>
      </c>
      <c r="O733" s="11">
        <v>45446</v>
      </c>
    </row>
    <row r="734" spans="1:15" x14ac:dyDescent="0.35">
      <c r="A734" t="s">
        <v>23</v>
      </c>
      <c r="B734">
        <v>14</v>
      </c>
      <c r="C734">
        <v>1</v>
      </c>
      <c r="D734">
        <v>2</v>
      </c>
      <c r="E734">
        <v>1</v>
      </c>
      <c r="F734">
        <v>0</v>
      </c>
      <c r="O734" s="11">
        <v>45427</v>
      </c>
    </row>
    <row r="735" spans="1:15" x14ac:dyDescent="0.35">
      <c r="A735" t="s">
        <v>23</v>
      </c>
      <c r="B735">
        <v>14</v>
      </c>
      <c r="C735">
        <v>2</v>
      </c>
      <c r="D735">
        <v>2</v>
      </c>
      <c r="E735">
        <v>1</v>
      </c>
      <c r="F735">
        <v>0</v>
      </c>
      <c r="O735" s="11">
        <v>45427</v>
      </c>
    </row>
    <row r="736" spans="1:15" x14ac:dyDescent="0.35">
      <c r="A736" t="s">
        <v>23</v>
      </c>
      <c r="B736">
        <v>14</v>
      </c>
      <c r="C736">
        <v>3</v>
      </c>
      <c r="D736">
        <v>2</v>
      </c>
      <c r="E736">
        <v>1</v>
      </c>
      <c r="F736">
        <v>0</v>
      </c>
      <c r="O736" s="11">
        <v>45427</v>
      </c>
    </row>
    <row r="737" spans="1:15" x14ac:dyDescent="0.35">
      <c r="A737" t="s">
        <v>23</v>
      </c>
      <c r="B737">
        <v>14</v>
      </c>
      <c r="C737">
        <v>1</v>
      </c>
      <c r="D737">
        <v>4</v>
      </c>
      <c r="E737">
        <v>2</v>
      </c>
      <c r="F737">
        <v>0</v>
      </c>
      <c r="O737" s="11">
        <v>45429</v>
      </c>
    </row>
    <row r="738" spans="1:15" x14ac:dyDescent="0.35">
      <c r="A738" t="s">
        <v>23</v>
      </c>
      <c r="B738">
        <v>14</v>
      </c>
      <c r="C738">
        <v>2</v>
      </c>
      <c r="D738">
        <v>4</v>
      </c>
      <c r="E738">
        <v>2</v>
      </c>
      <c r="F738">
        <v>0</v>
      </c>
      <c r="O738" s="11">
        <v>45429</v>
      </c>
    </row>
    <row r="739" spans="1:15" x14ac:dyDescent="0.35">
      <c r="A739" t="s">
        <v>23</v>
      </c>
      <c r="B739">
        <v>14</v>
      </c>
      <c r="C739">
        <v>3</v>
      </c>
      <c r="D739">
        <v>4</v>
      </c>
      <c r="E739">
        <v>2</v>
      </c>
      <c r="F739">
        <v>0</v>
      </c>
      <c r="O739" s="11">
        <v>45429</v>
      </c>
    </row>
    <row r="740" spans="1:15" x14ac:dyDescent="0.35">
      <c r="A740" t="s">
        <v>23</v>
      </c>
      <c r="B740">
        <v>14</v>
      </c>
      <c r="C740">
        <v>1</v>
      </c>
      <c r="D740">
        <v>7</v>
      </c>
      <c r="E740">
        <v>3</v>
      </c>
      <c r="F740">
        <v>0</v>
      </c>
      <c r="O740" s="11">
        <v>45432</v>
      </c>
    </row>
    <row r="741" spans="1:15" x14ac:dyDescent="0.35">
      <c r="A741" t="s">
        <v>23</v>
      </c>
      <c r="B741">
        <v>14</v>
      </c>
      <c r="C741">
        <v>2</v>
      </c>
      <c r="D741">
        <v>7</v>
      </c>
      <c r="E741">
        <v>3</v>
      </c>
      <c r="F741">
        <v>0</v>
      </c>
      <c r="O741" s="11">
        <v>45432</v>
      </c>
    </row>
    <row r="742" spans="1:15" x14ac:dyDescent="0.35">
      <c r="A742" t="s">
        <v>23</v>
      </c>
      <c r="B742">
        <v>14</v>
      </c>
      <c r="C742">
        <v>3</v>
      </c>
      <c r="D742">
        <v>7</v>
      </c>
      <c r="E742">
        <v>3</v>
      </c>
      <c r="F742">
        <v>0</v>
      </c>
      <c r="O742" s="11">
        <v>45432</v>
      </c>
    </row>
    <row r="743" spans="1:15" x14ac:dyDescent="0.35">
      <c r="A743" t="s">
        <v>23</v>
      </c>
      <c r="B743">
        <v>14</v>
      </c>
      <c r="C743">
        <v>1</v>
      </c>
      <c r="D743">
        <v>9</v>
      </c>
      <c r="E743">
        <v>4</v>
      </c>
      <c r="F743">
        <v>0</v>
      </c>
      <c r="O743" s="11">
        <v>45434</v>
      </c>
    </row>
    <row r="744" spans="1:15" x14ac:dyDescent="0.35">
      <c r="A744" t="s">
        <v>23</v>
      </c>
      <c r="B744">
        <v>14</v>
      </c>
      <c r="C744">
        <v>2</v>
      </c>
      <c r="D744">
        <v>9</v>
      </c>
      <c r="E744">
        <v>4</v>
      </c>
      <c r="F744">
        <v>0</v>
      </c>
      <c r="O744" s="11">
        <v>45434</v>
      </c>
    </row>
    <row r="745" spans="1:15" x14ac:dyDescent="0.35">
      <c r="A745" t="s">
        <v>23</v>
      </c>
      <c r="B745">
        <v>14</v>
      </c>
      <c r="C745">
        <v>3</v>
      </c>
      <c r="D745">
        <v>9</v>
      </c>
      <c r="E745">
        <v>4</v>
      </c>
      <c r="F745">
        <v>0</v>
      </c>
      <c r="O745" s="11">
        <v>45434</v>
      </c>
    </row>
    <row r="746" spans="1:15" x14ac:dyDescent="0.35">
      <c r="A746" t="s">
        <v>23</v>
      </c>
      <c r="B746">
        <v>14</v>
      </c>
      <c r="C746">
        <v>1</v>
      </c>
      <c r="D746">
        <v>11</v>
      </c>
      <c r="E746">
        <v>5</v>
      </c>
      <c r="F746">
        <v>0</v>
      </c>
      <c r="O746" s="11">
        <v>45436</v>
      </c>
    </row>
    <row r="747" spans="1:15" x14ac:dyDescent="0.35">
      <c r="A747" t="s">
        <v>23</v>
      </c>
      <c r="B747">
        <v>14</v>
      </c>
      <c r="C747">
        <v>2</v>
      </c>
      <c r="D747">
        <v>11</v>
      </c>
      <c r="E747">
        <v>5</v>
      </c>
      <c r="F747">
        <v>0</v>
      </c>
      <c r="O747" s="11">
        <v>45436</v>
      </c>
    </row>
    <row r="748" spans="1:15" x14ac:dyDescent="0.35">
      <c r="A748" t="s">
        <v>23</v>
      </c>
      <c r="B748">
        <v>14</v>
      </c>
      <c r="C748">
        <v>3</v>
      </c>
      <c r="D748">
        <v>11</v>
      </c>
      <c r="E748">
        <v>5</v>
      </c>
      <c r="F748">
        <v>0</v>
      </c>
      <c r="O748" s="11">
        <v>45436</v>
      </c>
    </row>
    <row r="749" spans="1:15" x14ac:dyDescent="0.35">
      <c r="A749" t="s">
        <v>23</v>
      </c>
      <c r="B749">
        <v>14</v>
      </c>
      <c r="C749">
        <v>1</v>
      </c>
      <c r="D749">
        <v>14</v>
      </c>
      <c r="E749">
        <v>6</v>
      </c>
      <c r="F749">
        <v>0</v>
      </c>
      <c r="O749" s="11">
        <v>45439</v>
      </c>
    </row>
    <row r="750" spans="1:15" x14ac:dyDescent="0.35">
      <c r="A750" t="s">
        <v>23</v>
      </c>
      <c r="B750">
        <v>14</v>
      </c>
      <c r="C750">
        <v>2</v>
      </c>
      <c r="D750">
        <v>14</v>
      </c>
      <c r="E750">
        <v>6</v>
      </c>
      <c r="F750">
        <v>0</v>
      </c>
      <c r="O750" s="11">
        <v>45439</v>
      </c>
    </row>
    <row r="751" spans="1:15" x14ac:dyDescent="0.35">
      <c r="A751" t="s">
        <v>23</v>
      </c>
      <c r="B751">
        <v>14</v>
      </c>
      <c r="C751">
        <v>3</v>
      </c>
      <c r="D751">
        <v>14</v>
      </c>
      <c r="E751">
        <v>6</v>
      </c>
      <c r="F751">
        <v>0</v>
      </c>
      <c r="O751" s="11">
        <v>45439</v>
      </c>
    </row>
    <row r="752" spans="1:15" x14ac:dyDescent="0.35">
      <c r="A752" t="s">
        <v>23</v>
      </c>
      <c r="B752">
        <v>14</v>
      </c>
      <c r="C752">
        <v>1</v>
      </c>
      <c r="D752">
        <v>21</v>
      </c>
      <c r="E752">
        <v>7</v>
      </c>
      <c r="F752">
        <v>0</v>
      </c>
      <c r="O752" s="11">
        <v>45446</v>
      </c>
    </row>
    <row r="753" spans="1:15" x14ac:dyDescent="0.35">
      <c r="A753" t="s">
        <v>23</v>
      </c>
      <c r="B753">
        <v>14</v>
      </c>
      <c r="C753">
        <v>2</v>
      </c>
      <c r="D753">
        <v>21</v>
      </c>
      <c r="E753">
        <v>7</v>
      </c>
      <c r="F753">
        <v>0</v>
      </c>
      <c r="O753" s="11">
        <v>45446</v>
      </c>
    </row>
    <row r="754" spans="1:15" x14ac:dyDescent="0.35">
      <c r="A754" t="s">
        <v>23</v>
      </c>
      <c r="B754">
        <v>14</v>
      </c>
      <c r="C754">
        <v>3</v>
      </c>
      <c r="D754">
        <v>21</v>
      </c>
      <c r="E754">
        <v>7</v>
      </c>
      <c r="F754">
        <v>0</v>
      </c>
      <c r="O754" s="11">
        <v>45446</v>
      </c>
    </row>
    <row r="755" spans="1:15" x14ac:dyDescent="0.35">
      <c r="A755" t="s">
        <v>23</v>
      </c>
      <c r="B755">
        <v>14</v>
      </c>
      <c r="C755">
        <v>1</v>
      </c>
      <c r="D755">
        <v>28</v>
      </c>
      <c r="E755">
        <v>8</v>
      </c>
      <c r="F755">
        <v>0</v>
      </c>
      <c r="O755" s="11">
        <v>45453</v>
      </c>
    </row>
    <row r="756" spans="1:15" x14ac:dyDescent="0.35">
      <c r="A756" t="s">
        <v>23</v>
      </c>
      <c r="B756">
        <v>14</v>
      </c>
      <c r="C756">
        <v>2</v>
      </c>
      <c r="D756">
        <v>28</v>
      </c>
      <c r="E756">
        <v>8</v>
      </c>
      <c r="F756">
        <v>0</v>
      </c>
      <c r="O756" s="11">
        <v>45453</v>
      </c>
    </row>
    <row r="757" spans="1:15" x14ac:dyDescent="0.35">
      <c r="A757" t="s">
        <v>23</v>
      </c>
      <c r="B757">
        <v>14</v>
      </c>
      <c r="C757">
        <v>3</v>
      </c>
      <c r="D757">
        <v>28</v>
      </c>
      <c r="E757">
        <v>8</v>
      </c>
      <c r="F757">
        <v>0</v>
      </c>
      <c r="O757" s="11">
        <v>45453</v>
      </c>
    </row>
    <row r="758" spans="1:15" x14ac:dyDescent="0.35">
      <c r="A758" t="s">
        <v>23</v>
      </c>
      <c r="B758">
        <v>21</v>
      </c>
      <c r="C758">
        <v>1</v>
      </c>
      <c r="D758">
        <v>2</v>
      </c>
      <c r="E758">
        <v>1</v>
      </c>
      <c r="F758">
        <v>0</v>
      </c>
      <c r="O758" s="11">
        <v>45434</v>
      </c>
    </row>
    <row r="759" spans="1:15" x14ac:dyDescent="0.35">
      <c r="A759" t="s">
        <v>23</v>
      </c>
      <c r="B759">
        <v>21</v>
      </c>
      <c r="C759">
        <v>2</v>
      </c>
      <c r="D759">
        <v>2</v>
      </c>
      <c r="E759">
        <v>1</v>
      </c>
      <c r="F759">
        <v>0</v>
      </c>
      <c r="O759" s="11">
        <v>45434</v>
      </c>
    </row>
    <row r="760" spans="1:15" x14ac:dyDescent="0.35">
      <c r="A760" t="s">
        <v>23</v>
      </c>
      <c r="B760">
        <v>21</v>
      </c>
      <c r="C760">
        <v>3</v>
      </c>
      <c r="D760">
        <v>2</v>
      </c>
      <c r="E760">
        <v>1</v>
      </c>
      <c r="F760">
        <v>0</v>
      </c>
      <c r="O760" s="11">
        <v>45434</v>
      </c>
    </row>
    <row r="761" spans="1:15" x14ac:dyDescent="0.35">
      <c r="A761" t="s">
        <v>23</v>
      </c>
      <c r="B761">
        <v>21</v>
      </c>
      <c r="C761">
        <v>1</v>
      </c>
      <c r="D761">
        <v>4</v>
      </c>
      <c r="E761">
        <v>2</v>
      </c>
      <c r="F761">
        <v>0</v>
      </c>
      <c r="O761" s="11">
        <v>45436</v>
      </c>
    </row>
    <row r="762" spans="1:15" x14ac:dyDescent="0.35">
      <c r="A762" t="s">
        <v>23</v>
      </c>
      <c r="B762">
        <v>21</v>
      </c>
      <c r="C762">
        <v>2</v>
      </c>
      <c r="D762">
        <v>4</v>
      </c>
      <c r="E762">
        <v>2</v>
      </c>
      <c r="F762">
        <v>0</v>
      </c>
      <c r="O762" s="11">
        <v>45436</v>
      </c>
    </row>
    <row r="763" spans="1:15" x14ac:dyDescent="0.35">
      <c r="A763" t="s">
        <v>23</v>
      </c>
      <c r="B763">
        <v>21</v>
      </c>
      <c r="C763">
        <v>3</v>
      </c>
      <c r="D763">
        <v>4</v>
      </c>
      <c r="E763">
        <v>2</v>
      </c>
      <c r="F763">
        <v>0</v>
      </c>
      <c r="O763" s="11">
        <v>45436</v>
      </c>
    </row>
    <row r="764" spans="1:15" x14ac:dyDescent="0.35">
      <c r="A764" t="s">
        <v>23</v>
      </c>
      <c r="B764">
        <v>21</v>
      </c>
      <c r="C764">
        <v>1</v>
      </c>
      <c r="D764">
        <v>7</v>
      </c>
      <c r="E764">
        <v>3</v>
      </c>
      <c r="F764">
        <v>0</v>
      </c>
      <c r="O764" s="11">
        <v>45439</v>
      </c>
    </row>
    <row r="765" spans="1:15" x14ac:dyDescent="0.35">
      <c r="A765" t="s">
        <v>23</v>
      </c>
      <c r="B765">
        <v>21</v>
      </c>
      <c r="C765">
        <v>2</v>
      </c>
      <c r="D765">
        <v>7</v>
      </c>
      <c r="E765">
        <v>3</v>
      </c>
      <c r="F765">
        <v>0</v>
      </c>
      <c r="O765" s="11">
        <v>45439</v>
      </c>
    </row>
    <row r="766" spans="1:15" x14ac:dyDescent="0.35">
      <c r="A766" t="s">
        <v>23</v>
      </c>
      <c r="B766">
        <v>21</v>
      </c>
      <c r="C766">
        <v>3</v>
      </c>
      <c r="D766">
        <v>7</v>
      </c>
      <c r="E766">
        <v>3</v>
      </c>
      <c r="F766">
        <v>0</v>
      </c>
      <c r="O766" s="11">
        <v>45439</v>
      </c>
    </row>
    <row r="767" spans="1:15" x14ac:dyDescent="0.35">
      <c r="A767" t="s">
        <v>23</v>
      </c>
      <c r="B767">
        <v>21</v>
      </c>
      <c r="C767">
        <v>1</v>
      </c>
      <c r="D767">
        <v>9</v>
      </c>
      <c r="E767">
        <v>4</v>
      </c>
      <c r="F767">
        <v>0</v>
      </c>
      <c r="O767" s="11">
        <v>45441</v>
      </c>
    </row>
    <row r="768" spans="1:15" x14ac:dyDescent="0.35">
      <c r="A768" t="s">
        <v>23</v>
      </c>
      <c r="B768">
        <v>21</v>
      </c>
      <c r="C768">
        <v>2</v>
      </c>
      <c r="D768">
        <v>9</v>
      </c>
      <c r="E768">
        <v>4</v>
      </c>
      <c r="F768">
        <v>0</v>
      </c>
      <c r="O768" s="11">
        <v>45441</v>
      </c>
    </row>
    <row r="769" spans="1:15" x14ac:dyDescent="0.35">
      <c r="A769" t="s">
        <v>23</v>
      </c>
      <c r="B769">
        <v>21</v>
      </c>
      <c r="C769">
        <v>3</v>
      </c>
      <c r="D769">
        <v>9</v>
      </c>
      <c r="E769">
        <v>4</v>
      </c>
      <c r="F769">
        <v>0</v>
      </c>
      <c r="O769" s="11">
        <v>45441</v>
      </c>
    </row>
    <row r="770" spans="1:15" x14ac:dyDescent="0.35">
      <c r="A770" t="s">
        <v>23</v>
      </c>
      <c r="B770">
        <v>21</v>
      </c>
      <c r="C770">
        <v>1</v>
      </c>
      <c r="D770">
        <v>11</v>
      </c>
      <c r="E770">
        <v>5</v>
      </c>
      <c r="F770">
        <v>0</v>
      </c>
      <c r="O770" s="11">
        <v>45443</v>
      </c>
    </row>
    <row r="771" spans="1:15" x14ac:dyDescent="0.35">
      <c r="A771" t="s">
        <v>23</v>
      </c>
      <c r="B771">
        <v>21</v>
      </c>
      <c r="C771">
        <v>2</v>
      </c>
      <c r="D771">
        <v>11</v>
      </c>
      <c r="E771">
        <v>5</v>
      </c>
      <c r="F771">
        <v>0</v>
      </c>
      <c r="O771" s="11">
        <v>45443</v>
      </c>
    </row>
    <row r="772" spans="1:15" x14ac:dyDescent="0.35">
      <c r="A772" t="s">
        <v>23</v>
      </c>
      <c r="B772">
        <v>21</v>
      </c>
      <c r="C772">
        <v>3</v>
      </c>
      <c r="D772">
        <v>11</v>
      </c>
      <c r="E772">
        <v>5</v>
      </c>
      <c r="F772">
        <v>0</v>
      </c>
      <c r="O772" s="11">
        <v>45443</v>
      </c>
    </row>
    <row r="773" spans="1:15" x14ac:dyDescent="0.35">
      <c r="A773" t="s">
        <v>23</v>
      </c>
      <c r="B773">
        <v>21</v>
      </c>
      <c r="C773">
        <v>1</v>
      </c>
      <c r="D773">
        <v>14</v>
      </c>
      <c r="E773">
        <v>6</v>
      </c>
      <c r="F773">
        <v>0</v>
      </c>
      <c r="O773" s="11">
        <v>45446</v>
      </c>
    </row>
    <row r="774" spans="1:15" x14ac:dyDescent="0.35">
      <c r="A774" t="s">
        <v>23</v>
      </c>
      <c r="B774">
        <v>21</v>
      </c>
      <c r="C774">
        <v>2</v>
      </c>
      <c r="D774">
        <v>14</v>
      </c>
      <c r="E774">
        <v>6</v>
      </c>
      <c r="F774">
        <v>0</v>
      </c>
      <c r="O774" s="11">
        <v>45446</v>
      </c>
    </row>
    <row r="775" spans="1:15" x14ac:dyDescent="0.35">
      <c r="A775" t="s">
        <v>23</v>
      </c>
      <c r="B775">
        <v>21</v>
      </c>
      <c r="C775">
        <v>3</v>
      </c>
      <c r="D775">
        <v>14</v>
      </c>
      <c r="E775">
        <v>6</v>
      </c>
      <c r="F775">
        <v>0</v>
      </c>
      <c r="O775" s="11">
        <v>45446</v>
      </c>
    </row>
    <row r="776" spans="1:15" x14ac:dyDescent="0.35">
      <c r="A776" t="s">
        <v>23</v>
      </c>
      <c r="B776">
        <v>21</v>
      </c>
      <c r="C776">
        <v>1</v>
      </c>
      <c r="D776">
        <v>21</v>
      </c>
      <c r="E776">
        <v>7</v>
      </c>
      <c r="F776">
        <v>0</v>
      </c>
      <c r="O776" s="11">
        <v>45453</v>
      </c>
    </row>
    <row r="777" spans="1:15" x14ac:dyDescent="0.35">
      <c r="A777" t="s">
        <v>23</v>
      </c>
      <c r="B777">
        <v>21</v>
      </c>
      <c r="C777">
        <v>2</v>
      </c>
      <c r="D777">
        <v>21</v>
      </c>
      <c r="E777">
        <v>7</v>
      </c>
      <c r="F777">
        <v>0</v>
      </c>
      <c r="O777" s="11">
        <v>45453</v>
      </c>
    </row>
    <row r="778" spans="1:15" x14ac:dyDescent="0.35">
      <c r="A778" t="s">
        <v>23</v>
      </c>
      <c r="B778">
        <v>21</v>
      </c>
      <c r="C778">
        <v>3</v>
      </c>
      <c r="D778">
        <v>21</v>
      </c>
      <c r="E778">
        <v>7</v>
      </c>
      <c r="F778">
        <v>0</v>
      </c>
      <c r="O778" s="11">
        <v>45453</v>
      </c>
    </row>
    <row r="779" spans="1:15" x14ac:dyDescent="0.35">
      <c r="A779" t="s">
        <v>23</v>
      </c>
      <c r="B779">
        <v>21</v>
      </c>
      <c r="C779">
        <v>1</v>
      </c>
      <c r="D779">
        <v>28</v>
      </c>
      <c r="E779">
        <v>8</v>
      </c>
      <c r="F779">
        <v>0</v>
      </c>
      <c r="O779" s="11">
        <v>45460</v>
      </c>
    </row>
    <row r="780" spans="1:15" x14ac:dyDescent="0.35">
      <c r="A780" t="s">
        <v>23</v>
      </c>
      <c r="B780">
        <v>21</v>
      </c>
      <c r="C780">
        <v>2</v>
      </c>
      <c r="D780">
        <v>28</v>
      </c>
      <c r="E780">
        <v>8</v>
      </c>
      <c r="F780">
        <v>0</v>
      </c>
      <c r="O780" s="11">
        <v>45460</v>
      </c>
    </row>
    <row r="781" spans="1:15" x14ac:dyDescent="0.35">
      <c r="A781" t="s">
        <v>23</v>
      </c>
      <c r="B781">
        <v>21</v>
      </c>
      <c r="C781">
        <v>3</v>
      </c>
      <c r="D781">
        <v>28</v>
      </c>
      <c r="E781">
        <v>8</v>
      </c>
      <c r="F781">
        <v>0</v>
      </c>
      <c r="O781" s="11">
        <v>45460</v>
      </c>
    </row>
    <row r="782" spans="1:15" x14ac:dyDescent="0.35">
      <c r="A782" t="s">
        <v>24</v>
      </c>
      <c r="B782">
        <v>1</v>
      </c>
      <c r="C782">
        <v>2</v>
      </c>
      <c r="D782">
        <v>2</v>
      </c>
      <c r="E782">
        <v>1</v>
      </c>
      <c r="G782">
        <v>1</v>
      </c>
      <c r="O782" s="11">
        <v>45414</v>
      </c>
    </row>
    <row r="783" spans="1:15" x14ac:dyDescent="0.35">
      <c r="A783" t="s">
        <v>24</v>
      </c>
      <c r="B783">
        <v>1</v>
      </c>
      <c r="C783">
        <v>3</v>
      </c>
      <c r="D783">
        <v>2</v>
      </c>
      <c r="E783">
        <v>1</v>
      </c>
      <c r="G783">
        <v>1</v>
      </c>
      <c r="O783" s="11">
        <v>45414</v>
      </c>
    </row>
    <row r="784" spans="1:15" x14ac:dyDescent="0.35">
      <c r="A784" t="s">
        <v>24</v>
      </c>
      <c r="B784">
        <v>1</v>
      </c>
      <c r="C784">
        <v>2</v>
      </c>
      <c r="D784">
        <v>4</v>
      </c>
      <c r="E784">
        <v>2</v>
      </c>
      <c r="G784">
        <v>1</v>
      </c>
      <c r="I784">
        <v>1</v>
      </c>
      <c r="O784" s="11">
        <v>45416</v>
      </c>
    </row>
    <row r="785" spans="1:16" x14ac:dyDescent="0.35">
      <c r="A785" t="s">
        <v>24</v>
      </c>
      <c r="B785">
        <v>1</v>
      </c>
      <c r="C785">
        <v>3</v>
      </c>
      <c r="D785">
        <v>4</v>
      </c>
      <c r="E785">
        <v>2</v>
      </c>
      <c r="G785">
        <v>1</v>
      </c>
      <c r="I785">
        <v>1</v>
      </c>
      <c r="O785" s="11">
        <v>45416</v>
      </c>
    </row>
    <row r="786" spans="1:16" x14ac:dyDescent="0.35">
      <c r="A786" t="s">
        <v>24</v>
      </c>
      <c r="B786">
        <v>1</v>
      </c>
      <c r="C786">
        <v>2</v>
      </c>
      <c r="D786">
        <v>6</v>
      </c>
      <c r="E786">
        <v>3</v>
      </c>
      <c r="G786">
        <v>1</v>
      </c>
      <c r="I786">
        <v>1</v>
      </c>
      <c r="O786" s="11">
        <v>45418</v>
      </c>
    </row>
    <row r="787" spans="1:16" x14ac:dyDescent="0.35">
      <c r="A787" t="s">
        <v>24</v>
      </c>
      <c r="B787">
        <v>1</v>
      </c>
      <c r="C787">
        <v>3</v>
      </c>
      <c r="D787">
        <v>6</v>
      </c>
      <c r="E787">
        <v>3</v>
      </c>
      <c r="G787">
        <v>1</v>
      </c>
      <c r="I787">
        <v>1</v>
      </c>
      <c r="O787" s="11">
        <v>45418</v>
      </c>
    </row>
    <row r="788" spans="1:16" x14ac:dyDescent="0.35">
      <c r="A788" t="s">
        <v>24</v>
      </c>
      <c r="B788">
        <v>1</v>
      </c>
      <c r="C788">
        <v>2</v>
      </c>
      <c r="D788">
        <v>8</v>
      </c>
      <c r="E788">
        <v>4</v>
      </c>
      <c r="G788">
        <v>1</v>
      </c>
      <c r="I788">
        <v>1</v>
      </c>
      <c r="O788" s="11">
        <v>45420</v>
      </c>
    </row>
    <row r="789" spans="1:16" x14ac:dyDescent="0.35">
      <c r="A789" t="s">
        <v>24</v>
      </c>
      <c r="B789">
        <v>1</v>
      </c>
      <c r="C789">
        <v>3</v>
      </c>
      <c r="D789">
        <v>8</v>
      </c>
      <c r="E789">
        <v>4</v>
      </c>
      <c r="G789">
        <v>1</v>
      </c>
      <c r="I789">
        <v>1</v>
      </c>
      <c r="O789" s="11">
        <v>45420</v>
      </c>
    </row>
    <row r="790" spans="1:16" x14ac:dyDescent="0.35">
      <c r="A790" t="s">
        <v>24</v>
      </c>
      <c r="B790">
        <v>1</v>
      </c>
      <c r="C790">
        <v>2</v>
      </c>
      <c r="D790">
        <v>10</v>
      </c>
      <c r="E790">
        <v>5</v>
      </c>
      <c r="H790">
        <v>1</v>
      </c>
      <c r="I790">
        <v>1</v>
      </c>
      <c r="J790">
        <v>1</v>
      </c>
      <c r="O790" s="11">
        <v>45422</v>
      </c>
    </row>
    <row r="791" spans="1:16" x14ac:dyDescent="0.35">
      <c r="A791" t="s">
        <v>24</v>
      </c>
      <c r="B791">
        <v>1</v>
      </c>
      <c r="C791">
        <v>3</v>
      </c>
      <c r="D791">
        <v>10</v>
      </c>
      <c r="E791">
        <v>5</v>
      </c>
      <c r="G791">
        <v>1</v>
      </c>
      <c r="I791">
        <v>1</v>
      </c>
      <c r="O791" s="11">
        <v>45422</v>
      </c>
    </row>
    <row r="792" spans="1:16" x14ac:dyDescent="0.35">
      <c r="A792" t="s">
        <v>24</v>
      </c>
      <c r="B792">
        <v>1</v>
      </c>
      <c r="C792">
        <v>2</v>
      </c>
      <c r="D792">
        <v>14</v>
      </c>
      <c r="E792">
        <v>6</v>
      </c>
      <c r="H792">
        <v>1</v>
      </c>
      <c r="I792">
        <v>1</v>
      </c>
      <c r="J792">
        <v>1</v>
      </c>
      <c r="O792" s="11">
        <v>45425</v>
      </c>
      <c r="P792" t="s">
        <v>108</v>
      </c>
    </row>
    <row r="793" spans="1:16" x14ac:dyDescent="0.35">
      <c r="A793" t="s">
        <v>24</v>
      </c>
      <c r="B793">
        <v>1</v>
      </c>
      <c r="C793">
        <v>3</v>
      </c>
      <c r="D793">
        <v>14</v>
      </c>
      <c r="E793">
        <v>6</v>
      </c>
      <c r="G793">
        <v>1</v>
      </c>
      <c r="I793">
        <v>1</v>
      </c>
      <c r="J793">
        <v>1</v>
      </c>
      <c r="O793" s="11">
        <v>45425</v>
      </c>
    </row>
    <row r="794" spans="1:16" x14ac:dyDescent="0.35">
      <c r="A794" t="s">
        <v>24</v>
      </c>
      <c r="B794">
        <v>1</v>
      </c>
      <c r="C794">
        <v>3</v>
      </c>
      <c r="D794">
        <v>22</v>
      </c>
      <c r="E794">
        <v>7</v>
      </c>
      <c r="H794">
        <v>1</v>
      </c>
      <c r="I794">
        <v>1</v>
      </c>
      <c r="J794">
        <v>1</v>
      </c>
      <c r="K794">
        <v>1</v>
      </c>
      <c r="O794" s="11">
        <v>45433</v>
      </c>
    </row>
    <row r="795" spans="1:16" x14ac:dyDescent="0.35">
      <c r="A795" t="s">
        <v>24</v>
      </c>
      <c r="B795">
        <v>1</v>
      </c>
      <c r="C795">
        <v>3</v>
      </c>
      <c r="D795">
        <v>29</v>
      </c>
      <c r="E795">
        <v>8</v>
      </c>
      <c r="H795">
        <v>1</v>
      </c>
      <c r="J795">
        <v>1</v>
      </c>
      <c r="M795">
        <v>1</v>
      </c>
      <c r="O795" s="11">
        <v>45440</v>
      </c>
    </row>
    <row r="796" spans="1:16" x14ac:dyDescent="0.35">
      <c r="A796" t="s">
        <v>24</v>
      </c>
      <c r="B796">
        <v>3</v>
      </c>
      <c r="C796">
        <v>1</v>
      </c>
      <c r="D796">
        <v>2</v>
      </c>
      <c r="E796">
        <v>1</v>
      </c>
      <c r="G796">
        <v>1</v>
      </c>
      <c r="I796">
        <v>1</v>
      </c>
      <c r="O796" s="11">
        <v>45414</v>
      </c>
    </row>
    <row r="797" spans="1:16" x14ac:dyDescent="0.35">
      <c r="A797" t="s">
        <v>24</v>
      </c>
      <c r="B797">
        <v>3</v>
      </c>
      <c r="C797">
        <v>2</v>
      </c>
      <c r="D797">
        <v>2</v>
      </c>
      <c r="E797">
        <v>1</v>
      </c>
      <c r="G797">
        <v>1</v>
      </c>
      <c r="I797">
        <v>1</v>
      </c>
      <c r="O797" s="11">
        <v>45414</v>
      </c>
    </row>
    <row r="798" spans="1:16" x14ac:dyDescent="0.35">
      <c r="A798" t="s">
        <v>24</v>
      </c>
      <c r="B798">
        <v>3</v>
      </c>
      <c r="C798">
        <v>3</v>
      </c>
      <c r="D798">
        <v>2</v>
      </c>
      <c r="E798">
        <v>1</v>
      </c>
      <c r="G798">
        <v>1</v>
      </c>
      <c r="O798" s="11">
        <v>45414</v>
      </c>
    </row>
    <row r="799" spans="1:16" x14ac:dyDescent="0.35">
      <c r="A799" t="s">
        <v>24</v>
      </c>
      <c r="B799">
        <v>3</v>
      </c>
      <c r="C799">
        <v>1</v>
      </c>
      <c r="D799">
        <v>4</v>
      </c>
      <c r="E799">
        <v>2</v>
      </c>
      <c r="H799">
        <v>1</v>
      </c>
      <c r="I799">
        <v>1</v>
      </c>
      <c r="J799">
        <v>1</v>
      </c>
      <c r="O799" s="11">
        <v>45418</v>
      </c>
    </row>
    <row r="800" spans="1:16" x14ac:dyDescent="0.35">
      <c r="A800" t="s">
        <v>24</v>
      </c>
      <c r="B800">
        <v>3</v>
      </c>
      <c r="C800">
        <v>2</v>
      </c>
      <c r="D800">
        <v>4</v>
      </c>
      <c r="E800">
        <v>2</v>
      </c>
      <c r="H800">
        <v>1</v>
      </c>
      <c r="I800">
        <v>1</v>
      </c>
      <c r="J800">
        <v>1</v>
      </c>
      <c r="O800" s="11">
        <v>45418</v>
      </c>
    </row>
    <row r="801" spans="1:16" x14ac:dyDescent="0.35">
      <c r="A801" t="s">
        <v>24</v>
      </c>
      <c r="B801">
        <v>3</v>
      </c>
      <c r="C801">
        <v>3</v>
      </c>
      <c r="D801">
        <v>4</v>
      </c>
      <c r="E801">
        <v>2</v>
      </c>
      <c r="H801">
        <v>1</v>
      </c>
      <c r="I801">
        <v>1</v>
      </c>
      <c r="O801" s="11">
        <v>45418</v>
      </c>
    </row>
    <row r="802" spans="1:16" x14ac:dyDescent="0.35">
      <c r="A802" t="s">
        <v>24</v>
      </c>
      <c r="B802">
        <v>3</v>
      </c>
      <c r="C802">
        <v>1</v>
      </c>
      <c r="D802">
        <v>6</v>
      </c>
      <c r="E802">
        <v>3</v>
      </c>
      <c r="H802">
        <v>1</v>
      </c>
      <c r="I802">
        <v>1</v>
      </c>
      <c r="J802">
        <v>1</v>
      </c>
      <c r="O802" s="11">
        <v>45420</v>
      </c>
    </row>
    <row r="803" spans="1:16" x14ac:dyDescent="0.35">
      <c r="A803" t="s">
        <v>24</v>
      </c>
      <c r="B803">
        <v>3</v>
      </c>
      <c r="C803">
        <v>2</v>
      </c>
      <c r="D803">
        <v>6</v>
      </c>
      <c r="E803">
        <v>3</v>
      </c>
      <c r="H803">
        <v>1</v>
      </c>
      <c r="I803">
        <v>1</v>
      </c>
      <c r="J803">
        <v>1</v>
      </c>
      <c r="O803" s="11">
        <v>45420</v>
      </c>
    </row>
    <row r="804" spans="1:16" x14ac:dyDescent="0.35">
      <c r="A804" t="s">
        <v>24</v>
      </c>
      <c r="B804">
        <v>3</v>
      </c>
      <c r="C804">
        <v>3</v>
      </c>
      <c r="D804">
        <v>6</v>
      </c>
      <c r="E804">
        <v>3</v>
      </c>
      <c r="H804">
        <v>1</v>
      </c>
      <c r="I804">
        <v>1</v>
      </c>
      <c r="O804" s="11">
        <v>45420</v>
      </c>
    </row>
    <row r="805" spans="1:16" x14ac:dyDescent="0.35">
      <c r="A805" t="s">
        <v>24</v>
      </c>
      <c r="B805">
        <v>3</v>
      </c>
      <c r="C805">
        <v>1</v>
      </c>
      <c r="D805">
        <v>8</v>
      </c>
      <c r="E805">
        <v>4</v>
      </c>
      <c r="H805">
        <v>1</v>
      </c>
      <c r="I805">
        <v>1</v>
      </c>
      <c r="J805">
        <v>1</v>
      </c>
      <c r="O805" s="11">
        <v>45422</v>
      </c>
    </row>
    <row r="806" spans="1:16" x14ac:dyDescent="0.35">
      <c r="A806" t="s">
        <v>24</v>
      </c>
      <c r="B806">
        <v>3</v>
      </c>
      <c r="C806">
        <v>2</v>
      </c>
      <c r="D806">
        <v>8</v>
      </c>
      <c r="E806">
        <v>4</v>
      </c>
      <c r="H806">
        <v>1</v>
      </c>
      <c r="I806">
        <v>1</v>
      </c>
      <c r="J806">
        <v>1</v>
      </c>
      <c r="O806" s="11">
        <v>45422</v>
      </c>
    </row>
    <row r="807" spans="1:16" x14ac:dyDescent="0.35">
      <c r="A807" t="s">
        <v>24</v>
      </c>
      <c r="B807">
        <v>3</v>
      </c>
      <c r="C807">
        <v>3</v>
      </c>
      <c r="D807">
        <v>8</v>
      </c>
      <c r="E807">
        <v>4</v>
      </c>
      <c r="H807">
        <v>1</v>
      </c>
      <c r="I807">
        <v>1</v>
      </c>
      <c r="O807" s="11">
        <v>45422</v>
      </c>
    </row>
    <row r="808" spans="1:16" x14ac:dyDescent="0.35">
      <c r="A808" t="s">
        <v>24</v>
      </c>
      <c r="B808">
        <v>3</v>
      </c>
      <c r="C808">
        <v>1</v>
      </c>
      <c r="D808">
        <v>11</v>
      </c>
      <c r="E808">
        <v>5</v>
      </c>
      <c r="H808">
        <v>1</v>
      </c>
      <c r="I808">
        <v>1</v>
      </c>
      <c r="J808">
        <v>1</v>
      </c>
      <c r="O808" s="11">
        <v>45425</v>
      </c>
    </row>
    <row r="809" spans="1:16" x14ac:dyDescent="0.35">
      <c r="A809" t="s">
        <v>24</v>
      </c>
      <c r="B809">
        <v>3</v>
      </c>
      <c r="C809">
        <v>2</v>
      </c>
      <c r="D809">
        <v>11</v>
      </c>
      <c r="E809">
        <v>5</v>
      </c>
      <c r="H809">
        <v>1</v>
      </c>
      <c r="I809">
        <v>1</v>
      </c>
      <c r="J809">
        <v>1</v>
      </c>
      <c r="O809" s="11">
        <v>45425</v>
      </c>
    </row>
    <row r="810" spans="1:16" x14ac:dyDescent="0.35">
      <c r="A810" t="s">
        <v>24</v>
      </c>
      <c r="B810">
        <v>3</v>
      </c>
      <c r="C810">
        <v>3</v>
      </c>
      <c r="D810">
        <v>11</v>
      </c>
      <c r="E810">
        <v>5</v>
      </c>
      <c r="H810">
        <v>1</v>
      </c>
      <c r="I810">
        <v>1</v>
      </c>
      <c r="J810">
        <v>1</v>
      </c>
      <c r="O810" s="11">
        <v>45425</v>
      </c>
    </row>
    <row r="811" spans="1:16" x14ac:dyDescent="0.35">
      <c r="A811" t="s">
        <v>24</v>
      </c>
      <c r="B811">
        <v>3</v>
      </c>
      <c r="C811">
        <v>1</v>
      </c>
      <c r="D811">
        <v>14</v>
      </c>
      <c r="E811">
        <v>6</v>
      </c>
      <c r="H811">
        <v>1</v>
      </c>
      <c r="I811">
        <v>1</v>
      </c>
      <c r="J811">
        <v>1</v>
      </c>
      <c r="O811" s="11">
        <v>45428</v>
      </c>
      <c r="P811" t="s">
        <v>108</v>
      </c>
    </row>
    <row r="812" spans="1:16" x14ac:dyDescent="0.35">
      <c r="A812" t="s">
        <v>24</v>
      </c>
      <c r="B812">
        <v>3</v>
      </c>
      <c r="C812">
        <v>2</v>
      </c>
      <c r="D812">
        <v>14</v>
      </c>
      <c r="E812">
        <v>6</v>
      </c>
      <c r="H812">
        <v>1</v>
      </c>
      <c r="I812">
        <v>1</v>
      </c>
      <c r="J812">
        <v>1</v>
      </c>
      <c r="O812" s="11">
        <v>45428</v>
      </c>
    </row>
    <row r="813" spans="1:16" x14ac:dyDescent="0.35">
      <c r="A813" t="s">
        <v>24</v>
      </c>
      <c r="B813">
        <v>3</v>
      </c>
      <c r="C813">
        <v>3</v>
      </c>
      <c r="D813">
        <v>14</v>
      </c>
      <c r="E813">
        <v>6</v>
      </c>
      <c r="H813">
        <v>1</v>
      </c>
      <c r="I813">
        <v>1</v>
      </c>
      <c r="J813">
        <v>1</v>
      </c>
      <c r="O813" s="11">
        <v>45428</v>
      </c>
    </row>
    <row r="814" spans="1:16" x14ac:dyDescent="0.35">
      <c r="A814" t="s">
        <v>24</v>
      </c>
      <c r="B814">
        <v>3</v>
      </c>
      <c r="C814">
        <v>2</v>
      </c>
      <c r="D814">
        <v>20</v>
      </c>
      <c r="E814">
        <v>7</v>
      </c>
      <c r="H814">
        <v>1</v>
      </c>
      <c r="I814">
        <v>1</v>
      </c>
      <c r="J814">
        <v>1</v>
      </c>
      <c r="O814" s="11">
        <v>45433</v>
      </c>
    </row>
    <row r="815" spans="1:16" x14ac:dyDescent="0.35">
      <c r="A815" t="s">
        <v>24</v>
      </c>
      <c r="B815">
        <v>3</v>
      </c>
      <c r="C815">
        <v>3</v>
      </c>
      <c r="D815">
        <v>20</v>
      </c>
      <c r="E815">
        <v>7</v>
      </c>
      <c r="H815">
        <v>1</v>
      </c>
      <c r="I815">
        <v>1</v>
      </c>
      <c r="J815">
        <v>1</v>
      </c>
      <c r="O815" s="11">
        <v>45433</v>
      </c>
    </row>
    <row r="816" spans="1:16" x14ac:dyDescent="0.35">
      <c r="A816" t="s">
        <v>24</v>
      </c>
      <c r="B816">
        <v>3</v>
      </c>
      <c r="C816">
        <v>3</v>
      </c>
      <c r="D816">
        <v>27</v>
      </c>
      <c r="E816">
        <v>8</v>
      </c>
      <c r="H816">
        <v>1</v>
      </c>
      <c r="I816">
        <v>1</v>
      </c>
      <c r="J816">
        <v>1</v>
      </c>
      <c r="O816" s="11">
        <v>45440</v>
      </c>
    </row>
    <row r="817" spans="1:15" x14ac:dyDescent="0.35">
      <c r="A817" t="s">
        <v>24</v>
      </c>
      <c r="B817">
        <v>3</v>
      </c>
      <c r="C817">
        <v>2</v>
      </c>
      <c r="D817">
        <v>27</v>
      </c>
      <c r="E817">
        <v>8</v>
      </c>
      <c r="H817">
        <v>1</v>
      </c>
      <c r="J817">
        <v>1</v>
      </c>
      <c r="M817">
        <v>1</v>
      </c>
      <c r="O817" s="11">
        <v>45440</v>
      </c>
    </row>
    <row r="818" spans="1:15" x14ac:dyDescent="0.35">
      <c r="A818" t="s">
        <v>24</v>
      </c>
      <c r="B818">
        <v>7</v>
      </c>
      <c r="C818">
        <v>1</v>
      </c>
      <c r="D818">
        <v>2</v>
      </c>
      <c r="E818">
        <v>1</v>
      </c>
      <c r="G818">
        <v>1</v>
      </c>
      <c r="O818" s="11">
        <v>45420</v>
      </c>
    </row>
    <row r="819" spans="1:15" x14ac:dyDescent="0.35">
      <c r="A819" t="s">
        <v>24</v>
      </c>
      <c r="B819">
        <v>7</v>
      </c>
      <c r="C819">
        <v>2</v>
      </c>
      <c r="D819">
        <v>2</v>
      </c>
      <c r="E819">
        <v>1</v>
      </c>
      <c r="H819">
        <v>1</v>
      </c>
      <c r="I819">
        <v>1</v>
      </c>
      <c r="J819">
        <v>1</v>
      </c>
      <c r="O819" s="11">
        <v>45420</v>
      </c>
    </row>
    <row r="820" spans="1:15" x14ac:dyDescent="0.35">
      <c r="A820" t="s">
        <v>24</v>
      </c>
      <c r="B820">
        <v>7</v>
      </c>
      <c r="C820">
        <v>3</v>
      </c>
      <c r="D820">
        <v>2</v>
      </c>
      <c r="E820">
        <v>1</v>
      </c>
      <c r="H820">
        <v>1</v>
      </c>
      <c r="I820">
        <v>1</v>
      </c>
      <c r="J820">
        <v>1</v>
      </c>
      <c r="O820" s="11">
        <v>45420</v>
      </c>
    </row>
    <row r="821" spans="1:15" x14ac:dyDescent="0.35">
      <c r="A821" t="s">
        <v>24</v>
      </c>
      <c r="B821">
        <v>7</v>
      </c>
      <c r="C821">
        <v>1</v>
      </c>
      <c r="D821">
        <v>4</v>
      </c>
      <c r="E821">
        <v>2</v>
      </c>
      <c r="G821">
        <v>1</v>
      </c>
      <c r="I821">
        <v>1</v>
      </c>
      <c r="O821" s="11">
        <v>45422</v>
      </c>
    </row>
    <row r="822" spans="1:15" x14ac:dyDescent="0.35">
      <c r="A822" t="s">
        <v>24</v>
      </c>
      <c r="B822">
        <v>7</v>
      </c>
      <c r="C822">
        <v>2</v>
      </c>
      <c r="D822">
        <v>4</v>
      </c>
      <c r="E822">
        <v>2</v>
      </c>
      <c r="H822">
        <v>1</v>
      </c>
      <c r="I822">
        <v>1</v>
      </c>
      <c r="J822">
        <v>1</v>
      </c>
      <c r="O822" s="11">
        <v>45422</v>
      </c>
    </row>
    <row r="823" spans="1:15" x14ac:dyDescent="0.35">
      <c r="A823" t="s">
        <v>24</v>
      </c>
      <c r="B823">
        <v>7</v>
      </c>
      <c r="C823">
        <v>3</v>
      </c>
      <c r="D823">
        <v>4</v>
      </c>
      <c r="E823">
        <v>2</v>
      </c>
      <c r="H823">
        <v>1</v>
      </c>
      <c r="I823">
        <v>1</v>
      </c>
      <c r="J823">
        <v>1</v>
      </c>
      <c r="O823" s="11">
        <v>45422</v>
      </c>
    </row>
    <row r="824" spans="1:15" x14ac:dyDescent="0.35">
      <c r="A824" t="s">
        <v>24</v>
      </c>
      <c r="B824">
        <v>7</v>
      </c>
      <c r="C824">
        <v>1</v>
      </c>
      <c r="D824">
        <v>7</v>
      </c>
      <c r="E824">
        <v>3</v>
      </c>
      <c r="G824">
        <v>1</v>
      </c>
      <c r="I824">
        <v>1</v>
      </c>
      <c r="O824" s="11">
        <v>45425</v>
      </c>
    </row>
    <row r="825" spans="1:15" x14ac:dyDescent="0.35">
      <c r="A825" t="s">
        <v>24</v>
      </c>
      <c r="B825">
        <v>7</v>
      </c>
      <c r="C825">
        <v>2</v>
      </c>
      <c r="D825">
        <v>7</v>
      </c>
      <c r="E825">
        <v>3</v>
      </c>
      <c r="H825">
        <v>1</v>
      </c>
      <c r="I825">
        <v>1</v>
      </c>
      <c r="J825">
        <v>1</v>
      </c>
      <c r="O825" s="11">
        <v>45425</v>
      </c>
    </row>
    <row r="826" spans="1:15" x14ac:dyDescent="0.35">
      <c r="A826" t="s">
        <v>24</v>
      </c>
      <c r="B826">
        <v>7</v>
      </c>
      <c r="C826">
        <v>3</v>
      </c>
      <c r="D826">
        <v>7</v>
      </c>
      <c r="E826">
        <v>3</v>
      </c>
      <c r="H826">
        <v>1</v>
      </c>
      <c r="I826">
        <v>1</v>
      </c>
      <c r="J826">
        <v>1</v>
      </c>
      <c r="O826" s="11">
        <v>45425</v>
      </c>
    </row>
    <row r="827" spans="1:15" x14ac:dyDescent="0.35">
      <c r="A827" t="s">
        <v>24</v>
      </c>
      <c r="B827">
        <v>7</v>
      </c>
      <c r="C827">
        <v>1</v>
      </c>
      <c r="D827">
        <v>9</v>
      </c>
      <c r="E827">
        <v>4</v>
      </c>
      <c r="G827">
        <v>1</v>
      </c>
      <c r="I827">
        <v>1</v>
      </c>
      <c r="O827" s="11">
        <v>45427</v>
      </c>
    </row>
    <row r="828" spans="1:15" x14ac:dyDescent="0.35">
      <c r="A828" t="s">
        <v>24</v>
      </c>
      <c r="B828">
        <v>7</v>
      </c>
      <c r="C828">
        <v>2</v>
      </c>
      <c r="D828">
        <v>9</v>
      </c>
      <c r="E828">
        <v>4</v>
      </c>
      <c r="H828">
        <v>1</v>
      </c>
      <c r="I828">
        <v>1</v>
      </c>
      <c r="J828">
        <v>1</v>
      </c>
      <c r="O828" s="11">
        <v>45427</v>
      </c>
    </row>
    <row r="829" spans="1:15" x14ac:dyDescent="0.35">
      <c r="A829" t="s">
        <v>24</v>
      </c>
      <c r="B829">
        <v>7</v>
      </c>
      <c r="C829">
        <v>3</v>
      </c>
      <c r="D829">
        <v>9</v>
      </c>
      <c r="E829">
        <v>4</v>
      </c>
      <c r="H829">
        <v>1</v>
      </c>
      <c r="I829">
        <v>1</v>
      </c>
      <c r="J829">
        <v>1</v>
      </c>
      <c r="O829" s="11">
        <v>45427</v>
      </c>
    </row>
    <row r="830" spans="1:15" x14ac:dyDescent="0.35">
      <c r="A830" t="s">
        <v>24</v>
      </c>
      <c r="B830">
        <v>7</v>
      </c>
      <c r="C830">
        <v>1</v>
      </c>
      <c r="D830">
        <v>11</v>
      </c>
      <c r="E830">
        <v>5</v>
      </c>
      <c r="H830">
        <v>1</v>
      </c>
      <c r="I830">
        <v>1</v>
      </c>
      <c r="O830" s="11">
        <v>45429</v>
      </c>
    </row>
    <row r="831" spans="1:15" x14ac:dyDescent="0.35">
      <c r="A831" t="s">
        <v>24</v>
      </c>
      <c r="B831">
        <v>7</v>
      </c>
      <c r="C831">
        <v>2</v>
      </c>
      <c r="D831">
        <v>11</v>
      </c>
      <c r="E831">
        <v>5</v>
      </c>
      <c r="H831">
        <v>1</v>
      </c>
      <c r="I831">
        <v>1</v>
      </c>
      <c r="J831">
        <v>1</v>
      </c>
      <c r="O831" s="11">
        <v>45429</v>
      </c>
    </row>
    <row r="832" spans="1:15" x14ac:dyDescent="0.35">
      <c r="A832" t="s">
        <v>24</v>
      </c>
      <c r="B832">
        <v>7</v>
      </c>
      <c r="C832">
        <v>3</v>
      </c>
      <c r="D832">
        <v>11</v>
      </c>
      <c r="E832">
        <v>5</v>
      </c>
      <c r="H832">
        <v>1</v>
      </c>
      <c r="I832">
        <v>1</v>
      </c>
      <c r="J832">
        <v>1</v>
      </c>
      <c r="O832" s="11">
        <v>45429</v>
      </c>
    </row>
    <row r="833" spans="1:16" x14ac:dyDescent="0.35">
      <c r="A833" t="s">
        <v>24</v>
      </c>
      <c r="B833">
        <v>7</v>
      </c>
      <c r="C833">
        <v>1</v>
      </c>
      <c r="D833">
        <v>14</v>
      </c>
      <c r="E833">
        <v>6</v>
      </c>
      <c r="H833">
        <v>1</v>
      </c>
      <c r="I833">
        <v>1</v>
      </c>
      <c r="J833">
        <v>1</v>
      </c>
      <c r="O833" s="11">
        <v>45432</v>
      </c>
      <c r="P833" t="s">
        <v>108</v>
      </c>
    </row>
    <row r="834" spans="1:16" x14ac:dyDescent="0.35">
      <c r="A834" t="s">
        <v>24</v>
      </c>
      <c r="B834">
        <v>7</v>
      </c>
      <c r="C834">
        <v>2</v>
      </c>
      <c r="D834">
        <v>14</v>
      </c>
      <c r="E834">
        <v>6</v>
      </c>
      <c r="H834">
        <v>1</v>
      </c>
      <c r="I834">
        <v>1</v>
      </c>
      <c r="J834">
        <v>1</v>
      </c>
      <c r="O834" s="11">
        <v>45432</v>
      </c>
    </row>
    <row r="835" spans="1:16" x14ac:dyDescent="0.35">
      <c r="A835" t="s">
        <v>24</v>
      </c>
      <c r="B835">
        <v>7</v>
      </c>
      <c r="C835">
        <v>3</v>
      </c>
      <c r="D835">
        <v>14</v>
      </c>
      <c r="E835">
        <v>6</v>
      </c>
      <c r="H835">
        <v>1</v>
      </c>
      <c r="I835">
        <v>1</v>
      </c>
      <c r="J835">
        <v>1</v>
      </c>
      <c r="O835" s="11">
        <v>45432</v>
      </c>
    </row>
    <row r="836" spans="1:16" x14ac:dyDescent="0.35">
      <c r="A836" t="s">
        <v>24</v>
      </c>
      <c r="B836">
        <v>7</v>
      </c>
      <c r="C836">
        <v>2</v>
      </c>
      <c r="D836">
        <v>23</v>
      </c>
      <c r="E836">
        <v>7</v>
      </c>
      <c r="H836">
        <v>1</v>
      </c>
      <c r="I836">
        <v>1</v>
      </c>
      <c r="J836">
        <v>1</v>
      </c>
      <c r="K836">
        <v>1</v>
      </c>
      <c r="O836" s="11">
        <v>45440</v>
      </c>
    </row>
    <row r="837" spans="1:16" x14ac:dyDescent="0.35">
      <c r="A837" t="s">
        <v>24</v>
      </c>
      <c r="B837">
        <v>7</v>
      </c>
      <c r="C837">
        <v>3</v>
      </c>
      <c r="D837">
        <v>23</v>
      </c>
      <c r="E837">
        <v>7</v>
      </c>
      <c r="H837">
        <v>1</v>
      </c>
      <c r="I837">
        <v>1</v>
      </c>
      <c r="J837">
        <v>1</v>
      </c>
      <c r="K837">
        <v>1</v>
      </c>
      <c r="O837" s="11">
        <v>45440</v>
      </c>
    </row>
    <row r="838" spans="1:16" x14ac:dyDescent="0.35">
      <c r="A838" t="s">
        <v>24</v>
      </c>
      <c r="B838">
        <v>7</v>
      </c>
      <c r="C838">
        <v>2</v>
      </c>
      <c r="D838">
        <v>29</v>
      </c>
      <c r="E838">
        <v>8</v>
      </c>
      <c r="H838">
        <v>1</v>
      </c>
      <c r="J838">
        <v>1</v>
      </c>
      <c r="M838">
        <v>1</v>
      </c>
      <c r="O838" s="11">
        <v>45446</v>
      </c>
    </row>
    <row r="839" spans="1:16" x14ac:dyDescent="0.35">
      <c r="A839" t="s">
        <v>24</v>
      </c>
      <c r="B839">
        <v>7</v>
      </c>
      <c r="C839">
        <v>3</v>
      </c>
      <c r="D839">
        <v>29</v>
      </c>
      <c r="E839">
        <v>8</v>
      </c>
      <c r="H839">
        <v>1</v>
      </c>
      <c r="J839">
        <v>1</v>
      </c>
      <c r="M839">
        <v>1</v>
      </c>
      <c r="O839" s="11">
        <v>45446</v>
      </c>
    </row>
    <row r="840" spans="1:16" x14ac:dyDescent="0.35">
      <c r="A840" t="s">
        <v>24</v>
      </c>
      <c r="B840">
        <v>14</v>
      </c>
      <c r="C840">
        <v>1</v>
      </c>
      <c r="D840">
        <v>2</v>
      </c>
      <c r="E840">
        <v>1</v>
      </c>
      <c r="G840">
        <v>1</v>
      </c>
      <c r="I840">
        <v>1</v>
      </c>
      <c r="O840" s="11">
        <v>45427</v>
      </c>
    </row>
    <row r="841" spans="1:16" x14ac:dyDescent="0.35">
      <c r="A841" t="s">
        <v>24</v>
      </c>
      <c r="B841">
        <v>14</v>
      </c>
      <c r="C841">
        <v>2</v>
      </c>
      <c r="D841">
        <v>2</v>
      </c>
      <c r="E841">
        <v>1</v>
      </c>
      <c r="H841">
        <v>1</v>
      </c>
      <c r="I841">
        <v>1</v>
      </c>
      <c r="J841">
        <v>1</v>
      </c>
      <c r="O841" s="11">
        <v>45427</v>
      </c>
    </row>
    <row r="842" spans="1:16" x14ac:dyDescent="0.35">
      <c r="A842" t="s">
        <v>24</v>
      </c>
      <c r="B842">
        <v>14</v>
      </c>
      <c r="C842">
        <v>3</v>
      </c>
      <c r="D842">
        <v>2</v>
      </c>
      <c r="E842">
        <v>1</v>
      </c>
      <c r="H842">
        <v>1</v>
      </c>
      <c r="I842">
        <v>1</v>
      </c>
      <c r="J842">
        <v>1</v>
      </c>
      <c r="O842" s="11">
        <v>45427</v>
      </c>
    </row>
    <row r="843" spans="1:16" x14ac:dyDescent="0.35">
      <c r="A843" t="s">
        <v>24</v>
      </c>
      <c r="B843">
        <v>14</v>
      </c>
      <c r="C843">
        <v>1</v>
      </c>
      <c r="D843">
        <v>4</v>
      </c>
      <c r="E843">
        <v>2</v>
      </c>
      <c r="H843">
        <v>1</v>
      </c>
      <c r="I843">
        <v>1</v>
      </c>
      <c r="J843">
        <v>1</v>
      </c>
      <c r="O843" s="11">
        <v>45429</v>
      </c>
    </row>
    <row r="844" spans="1:16" x14ac:dyDescent="0.35">
      <c r="A844" t="s">
        <v>24</v>
      </c>
      <c r="B844">
        <v>14</v>
      </c>
      <c r="C844">
        <v>2</v>
      </c>
      <c r="D844">
        <v>4</v>
      </c>
      <c r="E844">
        <v>2</v>
      </c>
      <c r="H844">
        <v>1</v>
      </c>
      <c r="I844">
        <v>1</v>
      </c>
      <c r="J844">
        <v>1</v>
      </c>
      <c r="O844" s="11">
        <v>45429</v>
      </c>
    </row>
    <row r="845" spans="1:16" x14ac:dyDescent="0.35">
      <c r="A845" t="s">
        <v>24</v>
      </c>
      <c r="B845">
        <v>14</v>
      </c>
      <c r="C845">
        <v>3</v>
      </c>
      <c r="D845">
        <v>4</v>
      </c>
      <c r="E845">
        <v>2</v>
      </c>
      <c r="H845">
        <v>1</v>
      </c>
      <c r="I845">
        <v>1</v>
      </c>
      <c r="J845">
        <v>1</v>
      </c>
      <c r="O845" s="11">
        <v>45429</v>
      </c>
    </row>
    <row r="846" spans="1:16" x14ac:dyDescent="0.35">
      <c r="A846" t="s">
        <v>24</v>
      </c>
      <c r="B846">
        <v>14</v>
      </c>
      <c r="C846">
        <v>1</v>
      </c>
      <c r="D846">
        <v>7</v>
      </c>
      <c r="E846">
        <v>3</v>
      </c>
      <c r="H846">
        <v>1</v>
      </c>
      <c r="I846">
        <v>1</v>
      </c>
      <c r="J846">
        <v>1</v>
      </c>
      <c r="O846" s="11">
        <v>45432</v>
      </c>
    </row>
    <row r="847" spans="1:16" x14ac:dyDescent="0.35">
      <c r="A847" t="s">
        <v>24</v>
      </c>
      <c r="B847">
        <v>14</v>
      </c>
      <c r="C847">
        <v>2</v>
      </c>
      <c r="D847">
        <v>7</v>
      </c>
      <c r="E847">
        <v>3</v>
      </c>
      <c r="H847">
        <v>1</v>
      </c>
      <c r="I847">
        <v>1</v>
      </c>
      <c r="J847">
        <v>1</v>
      </c>
      <c r="O847" s="11">
        <v>45432</v>
      </c>
    </row>
    <row r="848" spans="1:16" x14ac:dyDescent="0.35">
      <c r="A848" t="s">
        <v>24</v>
      </c>
      <c r="B848">
        <v>14</v>
      </c>
      <c r="C848">
        <v>3</v>
      </c>
      <c r="D848">
        <v>7</v>
      </c>
      <c r="E848">
        <v>3</v>
      </c>
      <c r="H848">
        <v>1</v>
      </c>
      <c r="I848">
        <v>1</v>
      </c>
      <c r="J848">
        <v>1</v>
      </c>
      <c r="O848" s="11">
        <v>45432</v>
      </c>
    </row>
    <row r="849" spans="1:16" x14ac:dyDescent="0.35">
      <c r="A849" t="s">
        <v>24</v>
      </c>
      <c r="B849">
        <v>14</v>
      </c>
      <c r="C849">
        <v>1</v>
      </c>
      <c r="D849">
        <v>9</v>
      </c>
      <c r="E849">
        <v>4</v>
      </c>
      <c r="H849">
        <v>1</v>
      </c>
      <c r="I849">
        <v>1</v>
      </c>
      <c r="J849">
        <v>1</v>
      </c>
      <c r="K849">
        <v>1</v>
      </c>
      <c r="O849" s="11">
        <v>45434</v>
      </c>
    </row>
    <row r="850" spans="1:16" x14ac:dyDescent="0.35">
      <c r="A850" t="s">
        <v>24</v>
      </c>
      <c r="B850">
        <v>14</v>
      </c>
      <c r="C850">
        <v>2</v>
      </c>
      <c r="D850">
        <v>9</v>
      </c>
      <c r="E850">
        <v>4</v>
      </c>
      <c r="H850">
        <v>1</v>
      </c>
      <c r="I850">
        <v>1</v>
      </c>
      <c r="J850">
        <v>1</v>
      </c>
      <c r="K850">
        <v>1</v>
      </c>
      <c r="O850" s="11">
        <v>45434</v>
      </c>
    </row>
    <row r="851" spans="1:16" x14ac:dyDescent="0.35">
      <c r="A851" t="s">
        <v>24</v>
      </c>
      <c r="B851">
        <v>14</v>
      </c>
      <c r="C851">
        <v>3</v>
      </c>
      <c r="D851">
        <v>9</v>
      </c>
      <c r="E851">
        <v>4</v>
      </c>
      <c r="H851">
        <v>1</v>
      </c>
      <c r="I851">
        <v>1</v>
      </c>
      <c r="J851">
        <v>1</v>
      </c>
      <c r="K851">
        <v>1</v>
      </c>
      <c r="O851" s="11">
        <v>45434</v>
      </c>
    </row>
    <row r="852" spans="1:16" x14ac:dyDescent="0.35">
      <c r="A852" t="s">
        <v>24</v>
      </c>
      <c r="B852">
        <v>14</v>
      </c>
      <c r="C852">
        <v>1</v>
      </c>
      <c r="D852">
        <v>11</v>
      </c>
      <c r="E852">
        <v>5</v>
      </c>
      <c r="H852">
        <v>1</v>
      </c>
      <c r="I852">
        <v>1</v>
      </c>
      <c r="J852">
        <v>1</v>
      </c>
      <c r="K852">
        <v>1</v>
      </c>
      <c r="O852" s="11">
        <v>45436</v>
      </c>
    </row>
    <row r="853" spans="1:16" x14ac:dyDescent="0.35">
      <c r="A853" t="s">
        <v>24</v>
      </c>
      <c r="B853">
        <v>14</v>
      </c>
      <c r="C853">
        <v>2</v>
      </c>
      <c r="D853">
        <v>11</v>
      </c>
      <c r="E853">
        <v>5</v>
      </c>
      <c r="H853">
        <v>1</v>
      </c>
      <c r="I853">
        <v>1</v>
      </c>
      <c r="J853">
        <v>1</v>
      </c>
      <c r="K853">
        <v>1</v>
      </c>
      <c r="O853" s="11">
        <v>45436</v>
      </c>
    </row>
    <row r="854" spans="1:16" x14ac:dyDescent="0.35">
      <c r="A854" t="s">
        <v>24</v>
      </c>
      <c r="B854">
        <v>14</v>
      </c>
      <c r="C854">
        <v>3</v>
      </c>
      <c r="D854">
        <v>11</v>
      </c>
      <c r="E854">
        <v>5</v>
      </c>
      <c r="H854">
        <v>1</v>
      </c>
      <c r="I854">
        <v>1</v>
      </c>
      <c r="J854">
        <v>1</v>
      </c>
      <c r="K854">
        <v>1</v>
      </c>
      <c r="O854" s="11">
        <v>45436</v>
      </c>
    </row>
    <row r="855" spans="1:16" x14ac:dyDescent="0.35">
      <c r="A855" t="s">
        <v>24</v>
      </c>
      <c r="B855">
        <v>14</v>
      </c>
      <c r="C855">
        <v>1</v>
      </c>
      <c r="D855">
        <v>14</v>
      </c>
      <c r="E855">
        <v>6</v>
      </c>
      <c r="H855">
        <v>1</v>
      </c>
      <c r="I855">
        <v>1</v>
      </c>
      <c r="J855">
        <v>1</v>
      </c>
      <c r="K855">
        <v>1</v>
      </c>
      <c r="O855" s="11">
        <v>45439</v>
      </c>
      <c r="P855" t="s">
        <v>108</v>
      </c>
    </row>
    <row r="856" spans="1:16" x14ac:dyDescent="0.35">
      <c r="A856" t="s">
        <v>24</v>
      </c>
      <c r="B856">
        <v>14</v>
      </c>
      <c r="C856">
        <v>2</v>
      </c>
      <c r="D856">
        <v>14</v>
      </c>
      <c r="E856">
        <v>6</v>
      </c>
      <c r="H856">
        <v>1</v>
      </c>
      <c r="I856">
        <v>1</v>
      </c>
      <c r="J856">
        <v>1</v>
      </c>
      <c r="K856">
        <v>1</v>
      </c>
      <c r="O856" s="11">
        <v>45439</v>
      </c>
    </row>
    <row r="857" spans="1:16" x14ac:dyDescent="0.35">
      <c r="A857" t="s">
        <v>24</v>
      </c>
      <c r="B857">
        <v>14</v>
      </c>
      <c r="C857">
        <v>3</v>
      </c>
      <c r="D857">
        <v>14</v>
      </c>
      <c r="E857">
        <v>6</v>
      </c>
      <c r="H857">
        <v>1</v>
      </c>
      <c r="I857">
        <v>1</v>
      </c>
      <c r="J857">
        <v>1</v>
      </c>
      <c r="K857">
        <v>1</v>
      </c>
      <c r="O857" s="11">
        <v>45439</v>
      </c>
    </row>
    <row r="858" spans="1:16" x14ac:dyDescent="0.35">
      <c r="A858" t="s">
        <v>24</v>
      </c>
      <c r="B858">
        <v>14</v>
      </c>
      <c r="C858">
        <v>3</v>
      </c>
      <c r="D858">
        <v>21</v>
      </c>
      <c r="E858">
        <v>7</v>
      </c>
      <c r="H858">
        <v>1</v>
      </c>
      <c r="I858">
        <v>1</v>
      </c>
      <c r="J858">
        <v>1</v>
      </c>
      <c r="K858">
        <v>1</v>
      </c>
      <c r="O858" s="11">
        <v>45446</v>
      </c>
    </row>
    <row r="859" spans="1:16" x14ac:dyDescent="0.35">
      <c r="A859" t="s">
        <v>24</v>
      </c>
      <c r="B859">
        <v>14</v>
      </c>
      <c r="C859">
        <v>2</v>
      </c>
      <c r="D859">
        <v>21</v>
      </c>
      <c r="E859">
        <v>7</v>
      </c>
      <c r="H859">
        <v>1</v>
      </c>
      <c r="J859">
        <v>1</v>
      </c>
      <c r="M859">
        <v>1</v>
      </c>
      <c r="O859" s="11">
        <v>45446</v>
      </c>
    </row>
    <row r="860" spans="1:16" x14ac:dyDescent="0.35">
      <c r="A860" t="s">
        <v>24</v>
      </c>
      <c r="B860">
        <v>14</v>
      </c>
      <c r="C860">
        <v>2</v>
      </c>
      <c r="D860">
        <v>28</v>
      </c>
      <c r="E860">
        <v>8</v>
      </c>
      <c r="H860">
        <v>1</v>
      </c>
      <c r="J860">
        <v>1</v>
      </c>
      <c r="M860">
        <v>1</v>
      </c>
      <c r="O860" s="11">
        <v>45453</v>
      </c>
    </row>
    <row r="861" spans="1:16" x14ac:dyDescent="0.35">
      <c r="A861" t="s">
        <v>24</v>
      </c>
      <c r="B861">
        <v>14</v>
      </c>
      <c r="C861">
        <v>3</v>
      </c>
      <c r="D861">
        <v>28</v>
      </c>
      <c r="E861">
        <v>8</v>
      </c>
      <c r="H861">
        <v>1</v>
      </c>
      <c r="J861">
        <v>1</v>
      </c>
      <c r="M861">
        <v>1</v>
      </c>
      <c r="O861" s="11">
        <v>45453</v>
      </c>
    </row>
    <row r="862" spans="1:16" x14ac:dyDescent="0.35">
      <c r="A862" t="s">
        <v>24</v>
      </c>
      <c r="B862">
        <v>21</v>
      </c>
      <c r="C862">
        <v>1</v>
      </c>
      <c r="D862">
        <v>2</v>
      </c>
      <c r="E862">
        <v>1</v>
      </c>
      <c r="H862">
        <v>1</v>
      </c>
      <c r="I862">
        <v>1</v>
      </c>
      <c r="J862">
        <v>1</v>
      </c>
      <c r="O862" s="11">
        <v>45434</v>
      </c>
    </row>
    <row r="863" spans="1:16" x14ac:dyDescent="0.35">
      <c r="A863" t="s">
        <v>24</v>
      </c>
      <c r="B863">
        <v>21</v>
      </c>
      <c r="C863">
        <v>2</v>
      </c>
      <c r="D863">
        <v>2</v>
      </c>
      <c r="E863">
        <v>1</v>
      </c>
      <c r="H863">
        <v>1</v>
      </c>
      <c r="I863">
        <v>1</v>
      </c>
      <c r="J863">
        <v>1</v>
      </c>
      <c r="O863" s="11">
        <v>45434</v>
      </c>
    </row>
    <row r="864" spans="1:16" x14ac:dyDescent="0.35">
      <c r="A864" t="s">
        <v>24</v>
      </c>
      <c r="B864">
        <v>21</v>
      </c>
      <c r="C864">
        <v>3</v>
      </c>
      <c r="D864">
        <v>2</v>
      </c>
      <c r="E864">
        <v>1</v>
      </c>
      <c r="H864">
        <v>1</v>
      </c>
      <c r="I864">
        <v>1</v>
      </c>
      <c r="J864">
        <v>1</v>
      </c>
      <c r="O864" s="11">
        <v>45434</v>
      </c>
    </row>
    <row r="865" spans="1:16" x14ac:dyDescent="0.35">
      <c r="A865" t="s">
        <v>24</v>
      </c>
      <c r="B865">
        <v>21</v>
      </c>
      <c r="C865">
        <v>1</v>
      </c>
      <c r="D865">
        <v>4</v>
      </c>
      <c r="E865">
        <v>2</v>
      </c>
      <c r="H865">
        <v>1</v>
      </c>
      <c r="I865">
        <v>1</v>
      </c>
      <c r="J865">
        <v>1</v>
      </c>
      <c r="O865" s="11">
        <v>45436</v>
      </c>
    </row>
    <row r="866" spans="1:16" x14ac:dyDescent="0.35">
      <c r="A866" t="s">
        <v>24</v>
      </c>
      <c r="B866">
        <v>21</v>
      </c>
      <c r="C866">
        <v>2</v>
      </c>
      <c r="D866">
        <v>4</v>
      </c>
      <c r="E866">
        <v>2</v>
      </c>
      <c r="H866">
        <v>1</v>
      </c>
      <c r="I866">
        <v>1</v>
      </c>
      <c r="J866">
        <v>1</v>
      </c>
      <c r="O866" s="11">
        <v>45436</v>
      </c>
    </row>
    <row r="867" spans="1:16" x14ac:dyDescent="0.35">
      <c r="A867" t="s">
        <v>24</v>
      </c>
      <c r="B867">
        <v>21</v>
      </c>
      <c r="C867">
        <v>3</v>
      </c>
      <c r="D867">
        <v>4</v>
      </c>
      <c r="E867">
        <v>2</v>
      </c>
      <c r="H867">
        <v>1</v>
      </c>
      <c r="I867">
        <v>1</v>
      </c>
      <c r="J867">
        <v>1</v>
      </c>
      <c r="O867" s="11">
        <v>45436</v>
      </c>
    </row>
    <row r="868" spans="1:16" x14ac:dyDescent="0.35">
      <c r="A868" t="s">
        <v>24</v>
      </c>
      <c r="B868">
        <v>21</v>
      </c>
      <c r="C868">
        <v>1</v>
      </c>
      <c r="D868">
        <v>7</v>
      </c>
      <c r="E868">
        <v>3</v>
      </c>
      <c r="H868">
        <v>1</v>
      </c>
      <c r="I868">
        <v>1</v>
      </c>
      <c r="J868">
        <v>1</v>
      </c>
      <c r="O868" s="11">
        <v>45439</v>
      </c>
    </row>
    <row r="869" spans="1:16" x14ac:dyDescent="0.35">
      <c r="A869" t="s">
        <v>24</v>
      </c>
      <c r="B869">
        <v>21</v>
      </c>
      <c r="C869">
        <v>2</v>
      </c>
      <c r="D869">
        <v>7</v>
      </c>
      <c r="E869">
        <v>3</v>
      </c>
      <c r="H869">
        <v>1</v>
      </c>
      <c r="I869">
        <v>1</v>
      </c>
      <c r="J869">
        <v>1</v>
      </c>
      <c r="O869" s="11">
        <v>45439</v>
      </c>
    </row>
    <row r="870" spans="1:16" x14ac:dyDescent="0.35">
      <c r="A870" t="s">
        <v>24</v>
      </c>
      <c r="B870">
        <v>21</v>
      </c>
      <c r="C870">
        <v>3</v>
      </c>
      <c r="D870">
        <v>7</v>
      </c>
      <c r="E870">
        <v>3</v>
      </c>
      <c r="H870">
        <v>1</v>
      </c>
      <c r="I870">
        <v>1</v>
      </c>
      <c r="J870">
        <v>1</v>
      </c>
      <c r="O870" s="11">
        <v>45439</v>
      </c>
    </row>
    <row r="871" spans="1:16" x14ac:dyDescent="0.35">
      <c r="A871" t="s">
        <v>24</v>
      </c>
      <c r="B871">
        <v>21</v>
      </c>
      <c r="C871">
        <v>1</v>
      </c>
      <c r="D871">
        <v>9</v>
      </c>
      <c r="E871">
        <v>4</v>
      </c>
      <c r="H871">
        <v>1</v>
      </c>
      <c r="I871">
        <v>1</v>
      </c>
      <c r="J871">
        <v>1</v>
      </c>
      <c r="O871" s="11">
        <v>45441</v>
      </c>
    </row>
    <row r="872" spans="1:16" x14ac:dyDescent="0.35">
      <c r="A872" t="s">
        <v>24</v>
      </c>
      <c r="B872">
        <v>21</v>
      </c>
      <c r="C872">
        <v>2</v>
      </c>
      <c r="D872">
        <v>9</v>
      </c>
      <c r="E872">
        <v>4</v>
      </c>
      <c r="H872">
        <v>1</v>
      </c>
      <c r="I872">
        <v>1</v>
      </c>
      <c r="J872">
        <v>1</v>
      </c>
      <c r="O872" s="11">
        <v>45441</v>
      </c>
    </row>
    <row r="873" spans="1:16" x14ac:dyDescent="0.35">
      <c r="A873" t="s">
        <v>24</v>
      </c>
      <c r="B873">
        <v>21</v>
      </c>
      <c r="C873">
        <v>3</v>
      </c>
      <c r="D873">
        <v>9</v>
      </c>
      <c r="E873">
        <v>4</v>
      </c>
      <c r="H873">
        <v>1</v>
      </c>
      <c r="I873">
        <v>1</v>
      </c>
      <c r="J873">
        <v>1</v>
      </c>
      <c r="O873" s="11">
        <v>45441</v>
      </c>
    </row>
    <row r="874" spans="1:16" x14ac:dyDescent="0.35">
      <c r="A874" t="s">
        <v>24</v>
      </c>
      <c r="B874">
        <v>21</v>
      </c>
      <c r="C874">
        <v>1</v>
      </c>
      <c r="D874">
        <v>11</v>
      </c>
      <c r="E874">
        <v>5</v>
      </c>
      <c r="H874">
        <v>1</v>
      </c>
      <c r="I874">
        <v>1</v>
      </c>
      <c r="J874">
        <v>1</v>
      </c>
      <c r="K874">
        <v>1</v>
      </c>
      <c r="O874" s="11">
        <v>45443</v>
      </c>
    </row>
    <row r="875" spans="1:16" x14ac:dyDescent="0.35">
      <c r="A875" t="s">
        <v>24</v>
      </c>
      <c r="B875">
        <v>21</v>
      </c>
      <c r="C875">
        <v>2</v>
      </c>
      <c r="D875">
        <v>11</v>
      </c>
      <c r="E875">
        <v>5</v>
      </c>
      <c r="H875">
        <v>1</v>
      </c>
      <c r="I875">
        <v>1</v>
      </c>
      <c r="J875">
        <v>1</v>
      </c>
      <c r="K875">
        <v>1</v>
      </c>
      <c r="O875" s="11">
        <v>45443</v>
      </c>
    </row>
    <row r="876" spans="1:16" x14ac:dyDescent="0.35">
      <c r="A876" t="s">
        <v>24</v>
      </c>
      <c r="B876">
        <v>21</v>
      </c>
      <c r="C876">
        <v>3</v>
      </c>
      <c r="D876">
        <v>11</v>
      </c>
      <c r="E876">
        <v>5</v>
      </c>
      <c r="H876">
        <v>1</v>
      </c>
      <c r="I876">
        <v>1</v>
      </c>
      <c r="J876">
        <v>1</v>
      </c>
      <c r="O876" s="11">
        <v>45443</v>
      </c>
    </row>
    <row r="877" spans="1:16" x14ac:dyDescent="0.35">
      <c r="A877" t="s">
        <v>24</v>
      </c>
      <c r="B877">
        <v>21</v>
      </c>
      <c r="C877">
        <v>1</v>
      </c>
      <c r="D877">
        <v>14</v>
      </c>
      <c r="E877">
        <v>6</v>
      </c>
      <c r="H877">
        <v>1</v>
      </c>
      <c r="I877">
        <v>1</v>
      </c>
      <c r="J877">
        <v>1</v>
      </c>
      <c r="K877">
        <v>1</v>
      </c>
      <c r="O877" s="11">
        <v>45446</v>
      </c>
      <c r="P877" t="s">
        <v>108</v>
      </c>
    </row>
    <row r="878" spans="1:16" x14ac:dyDescent="0.35">
      <c r="A878" t="s">
        <v>24</v>
      </c>
      <c r="B878">
        <v>21</v>
      </c>
      <c r="C878">
        <v>2</v>
      </c>
      <c r="D878">
        <v>14</v>
      </c>
      <c r="E878">
        <v>6</v>
      </c>
      <c r="H878">
        <v>1</v>
      </c>
      <c r="I878">
        <v>1</v>
      </c>
      <c r="J878">
        <v>1</v>
      </c>
      <c r="K878">
        <v>1</v>
      </c>
      <c r="O878" s="11">
        <v>45446</v>
      </c>
    </row>
    <row r="879" spans="1:16" x14ac:dyDescent="0.35">
      <c r="A879" t="s">
        <v>24</v>
      </c>
      <c r="B879">
        <v>21</v>
      </c>
      <c r="C879">
        <v>3</v>
      </c>
      <c r="D879">
        <v>14</v>
      </c>
      <c r="E879">
        <v>6</v>
      </c>
      <c r="H879">
        <v>1</v>
      </c>
      <c r="I879">
        <v>1</v>
      </c>
      <c r="J879">
        <v>1</v>
      </c>
      <c r="O879" s="11">
        <v>45446</v>
      </c>
    </row>
    <row r="880" spans="1:16" x14ac:dyDescent="0.35">
      <c r="A880" t="s">
        <v>24</v>
      </c>
      <c r="B880">
        <v>21</v>
      </c>
      <c r="C880">
        <v>3</v>
      </c>
      <c r="D880">
        <v>21</v>
      </c>
      <c r="E880">
        <v>7</v>
      </c>
      <c r="H880">
        <v>1</v>
      </c>
      <c r="I880">
        <v>1</v>
      </c>
      <c r="J880">
        <v>1</v>
      </c>
      <c r="K880">
        <v>1</v>
      </c>
      <c r="O880" s="11">
        <v>45453</v>
      </c>
    </row>
    <row r="881" spans="1:15" x14ac:dyDescent="0.35">
      <c r="A881" t="s">
        <v>24</v>
      </c>
      <c r="B881">
        <v>21</v>
      </c>
      <c r="C881">
        <v>2</v>
      </c>
      <c r="D881">
        <v>21</v>
      </c>
      <c r="E881">
        <v>7</v>
      </c>
      <c r="H881">
        <v>1</v>
      </c>
      <c r="J881">
        <v>1</v>
      </c>
      <c r="M881">
        <v>1</v>
      </c>
      <c r="O881" s="11">
        <v>45453</v>
      </c>
    </row>
    <row r="882" spans="1:15" x14ac:dyDescent="0.35">
      <c r="A882" t="s">
        <v>24</v>
      </c>
      <c r="B882">
        <v>21</v>
      </c>
      <c r="C882">
        <v>2</v>
      </c>
      <c r="D882">
        <v>28</v>
      </c>
      <c r="E882">
        <v>8</v>
      </c>
      <c r="H882">
        <v>1</v>
      </c>
      <c r="J882">
        <v>1</v>
      </c>
      <c r="M882">
        <v>1</v>
      </c>
      <c r="O882" s="11">
        <v>45460</v>
      </c>
    </row>
    <row r="883" spans="1:15" x14ac:dyDescent="0.35">
      <c r="A883" t="s">
        <v>24</v>
      </c>
      <c r="B883">
        <v>21</v>
      </c>
      <c r="C883">
        <v>3</v>
      </c>
      <c r="D883">
        <v>28</v>
      </c>
      <c r="E883">
        <v>8</v>
      </c>
      <c r="H883">
        <v>1</v>
      </c>
      <c r="J883">
        <v>1</v>
      </c>
      <c r="M883">
        <v>1</v>
      </c>
      <c r="O883" s="11">
        <v>45460</v>
      </c>
    </row>
    <row r="884" spans="1:15" x14ac:dyDescent="0.35">
      <c r="A884" t="s">
        <v>4</v>
      </c>
      <c r="B884">
        <v>1</v>
      </c>
      <c r="C884">
        <v>1</v>
      </c>
      <c r="D884">
        <v>2</v>
      </c>
      <c r="E884">
        <v>1</v>
      </c>
      <c r="F884">
        <v>0</v>
      </c>
      <c r="O884" s="11">
        <v>45414</v>
      </c>
    </row>
    <row r="885" spans="1:15" x14ac:dyDescent="0.35">
      <c r="A885" t="s">
        <v>4</v>
      </c>
      <c r="B885">
        <v>1</v>
      </c>
      <c r="C885">
        <v>2</v>
      </c>
      <c r="D885">
        <v>2</v>
      </c>
      <c r="E885">
        <v>1</v>
      </c>
      <c r="F885">
        <v>0</v>
      </c>
      <c r="O885" s="11">
        <v>45414</v>
      </c>
    </row>
    <row r="886" spans="1:15" x14ac:dyDescent="0.35">
      <c r="A886" t="s">
        <v>4</v>
      </c>
      <c r="B886">
        <v>1</v>
      </c>
      <c r="C886">
        <v>3</v>
      </c>
      <c r="D886">
        <v>2</v>
      </c>
      <c r="E886">
        <v>1</v>
      </c>
      <c r="F886">
        <v>0</v>
      </c>
      <c r="O886" s="11">
        <v>45414</v>
      </c>
    </row>
    <row r="887" spans="1:15" x14ac:dyDescent="0.35">
      <c r="A887" t="s">
        <v>4</v>
      </c>
      <c r="B887">
        <v>1</v>
      </c>
      <c r="C887">
        <v>1</v>
      </c>
      <c r="D887">
        <v>4</v>
      </c>
      <c r="E887">
        <v>2</v>
      </c>
      <c r="G887">
        <v>1</v>
      </c>
      <c r="O887" s="11">
        <v>45416</v>
      </c>
    </row>
    <row r="888" spans="1:15" x14ac:dyDescent="0.35">
      <c r="A888" t="s">
        <v>4</v>
      </c>
      <c r="B888">
        <v>1</v>
      </c>
      <c r="C888">
        <v>2</v>
      </c>
      <c r="D888">
        <v>4</v>
      </c>
      <c r="E888">
        <v>2</v>
      </c>
      <c r="G888">
        <v>1</v>
      </c>
      <c r="O888" s="11">
        <v>45416</v>
      </c>
    </row>
    <row r="889" spans="1:15" x14ac:dyDescent="0.35">
      <c r="A889" t="s">
        <v>4</v>
      </c>
      <c r="B889">
        <v>1</v>
      </c>
      <c r="C889">
        <v>3</v>
      </c>
      <c r="D889">
        <v>4</v>
      </c>
      <c r="E889">
        <v>2</v>
      </c>
      <c r="G889">
        <v>1</v>
      </c>
      <c r="O889" s="11">
        <v>45416</v>
      </c>
    </row>
    <row r="890" spans="1:15" x14ac:dyDescent="0.35">
      <c r="A890" t="s">
        <v>4</v>
      </c>
      <c r="B890">
        <v>1</v>
      </c>
      <c r="C890">
        <v>1</v>
      </c>
      <c r="D890">
        <v>6</v>
      </c>
      <c r="E890">
        <v>3</v>
      </c>
      <c r="G890">
        <v>1</v>
      </c>
      <c r="O890" s="11">
        <v>45418</v>
      </c>
    </row>
    <row r="891" spans="1:15" x14ac:dyDescent="0.35">
      <c r="A891" t="s">
        <v>4</v>
      </c>
      <c r="B891">
        <v>1</v>
      </c>
      <c r="C891">
        <v>2</v>
      </c>
      <c r="D891">
        <v>6</v>
      </c>
      <c r="E891">
        <v>3</v>
      </c>
      <c r="H891">
        <v>1</v>
      </c>
      <c r="O891" s="11">
        <v>45418</v>
      </c>
    </row>
    <row r="892" spans="1:15" x14ac:dyDescent="0.35">
      <c r="A892" t="s">
        <v>4</v>
      </c>
      <c r="B892">
        <v>1</v>
      </c>
      <c r="C892">
        <v>3</v>
      </c>
      <c r="D892">
        <v>6</v>
      </c>
      <c r="E892">
        <v>3</v>
      </c>
      <c r="G892">
        <v>1</v>
      </c>
      <c r="O892" s="11">
        <v>45418</v>
      </c>
    </row>
    <row r="893" spans="1:15" x14ac:dyDescent="0.35">
      <c r="A893" t="s">
        <v>4</v>
      </c>
      <c r="B893">
        <v>1</v>
      </c>
      <c r="C893">
        <v>1</v>
      </c>
      <c r="D893">
        <v>8</v>
      </c>
      <c r="E893">
        <v>4</v>
      </c>
      <c r="G893">
        <v>1</v>
      </c>
      <c r="O893" s="11">
        <v>45420</v>
      </c>
    </row>
    <row r="894" spans="1:15" x14ac:dyDescent="0.35">
      <c r="A894" t="s">
        <v>4</v>
      </c>
      <c r="B894">
        <v>1</v>
      </c>
      <c r="C894">
        <v>2</v>
      </c>
      <c r="D894">
        <v>8</v>
      </c>
      <c r="E894">
        <v>4</v>
      </c>
      <c r="H894">
        <v>1</v>
      </c>
      <c r="I894">
        <v>1</v>
      </c>
      <c r="O894" s="11">
        <v>45420</v>
      </c>
    </row>
    <row r="895" spans="1:15" x14ac:dyDescent="0.35">
      <c r="A895" t="s">
        <v>4</v>
      </c>
      <c r="B895">
        <v>1</v>
      </c>
      <c r="C895">
        <v>3</v>
      </c>
      <c r="D895">
        <v>8</v>
      </c>
      <c r="E895">
        <v>4</v>
      </c>
      <c r="H895">
        <v>1</v>
      </c>
      <c r="I895">
        <v>1</v>
      </c>
      <c r="O895" s="11">
        <v>45420</v>
      </c>
    </row>
    <row r="896" spans="1:15" x14ac:dyDescent="0.35">
      <c r="A896" t="s">
        <v>4</v>
      </c>
      <c r="B896">
        <v>1</v>
      </c>
      <c r="C896">
        <v>1</v>
      </c>
      <c r="D896">
        <v>10</v>
      </c>
      <c r="E896">
        <v>5</v>
      </c>
      <c r="G896">
        <v>1</v>
      </c>
      <c r="O896" s="11">
        <v>45422</v>
      </c>
    </row>
    <row r="897" spans="1:16" x14ac:dyDescent="0.35">
      <c r="A897" t="s">
        <v>4</v>
      </c>
      <c r="B897">
        <v>1</v>
      </c>
      <c r="C897">
        <v>2</v>
      </c>
      <c r="D897">
        <v>10</v>
      </c>
      <c r="E897">
        <v>5</v>
      </c>
      <c r="H897">
        <v>1</v>
      </c>
      <c r="I897">
        <v>1</v>
      </c>
      <c r="O897" s="11">
        <v>45422</v>
      </c>
    </row>
    <row r="898" spans="1:16" x14ac:dyDescent="0.35">
      <c r="A898" t="s">
        <v>4</v>
      </c>
      <c r="B898">
        <v>1</v>
      </c>
      <c r="C898">
        <v>3</v>
      </c>
      <c r="D898">
        <v>10</v>
      </c>
      <c r="E898">
        <v>5</v>
      </c>
      <c r="H898">
        <v>1</v>
      </c>
      <c r="I898">
        <v>1</v>
      </c>
      <c r="O898" s="11">
        <v>45422</v>
      </c>
    </row>
    <row r="899" spans="1:16" x14ac:dyDescent="0.35">
      <c r="A899" t="s">
        <v>4</v>
      </c>
      <c r="B899">
        <v>1</v>
      </c>
      <c r="C899">
        <v>1</v>
      </c>
      <c r="D899">
        <v>14</v>
      </c>
      <c r="E899">
        <v>6</v>
      </c>
      <c r="G899">
        <v>1</v>
      </c>
      <c r="O899" s="11">
        <v>45425</v>
      </c>
    </row>
    <row r="900" spans="1:16" x14ac:dyDescent="0.35">
      <c r="A900" t="s">
        <v>4</v>
      </c>
      <c r="B900">
        <v>1</v>
      </c>
      <c r="C900">
        <v>2</v>
      </c>
      <c r="D900">
        <v>14</v>
      </c>
      <c r="E900">
        <v>6</v>
      </c>
      <c r="H900">
        <v>1</v>
      </c>
      <c r="I900">
        <v>1</v>
      </c>
      <c r="J900">
        <v>1</v>
      </c>
      <c r="O900" s="11">
        <v>45425</v>
      </c>
      <c r="P900" t="s">
        <v>108</v>
      </c>
    </row>
    <row r="901" spans="1:16" x14ac:dyDescent="0.35">
      <c r="A901" t="s">
        <v>4</v>
      </c>
      <c r="B901">
        <v>1</v>
      </c>
      <c r="C901">
        <v>3</v>
      </c>
      <c r="D901">
        <v>14</v>
      </c>
      <c r="E901">
        <v>6</v>
      </c>
      <c r="H901">
        <v>1</v>
      </c>
      <c r="I901">
        <v>1</v>
      </c>
      <c r="O901" s="11">
        <v>45425</v>
      </c>
    </row>
    <row r="902" spans="1:16" x14ac:dyDescent="0.35">
      <c r="A902" t="s">
        <v>4</v>
      </c>
      <c r="B902">
        <v>1</v>
      </c>
      <c r="C902">
        <v>1</v>
      </c>
      <c r="D902">
        <v>22</v>
      </c>
      <c r="E902">
        <v>7</v>
      </c>
      <c r="H902">
        <v>1</v>
      </c>
      <c r="I902">
        <v>1</v>
      </c>
      <c r="J902">
        <v>1</v>
      </c>
      <c r="O902" s="11">
        <v>45433</v>
      </c>
    </row>
    <row r="903" spans="1:16" x14ac:dyDescent="0.35">
      <c r="A903" t="s">
        <v>4</v>
      </c>
      <c r="B903">
        <v>1</v>
      </c>
      <c r="C903">
        <v>3</v>
      </c>
      <c r="D903">
        <v>22</v>
      </c>
      <c r="E903">
        <v>7</v>
      </c>
      <c r="H903">
        <v>1</v>
      </c>
      <c r="I903">
        <v>1</v>
      </c>
      <c r="J903">
        <v>1</v>
      </c>
      <c r="O903" s="11">
        <v>45433</v>
      </c>
    </row>
    <row r="904" spans="1:16" x14ac:dyDescent="0.35">
      <c r="A904" t="s">
        <v>4</v>
      </c>
      <c r="B904">
        <v>1</v>
      </c>
      <c r="C904">
        <v>1</v>
      </c>
      <c r="D904">
        <v>29</v>
      </c>
      <c r="E904">
        <v>8</v>
      </c>
      <c r="H904">
        <v>1</v>
      </c>
      <c r="I904">
        <v>1</v>
      </c>
      <c r="J904">
        <v>1</v>
      </c>
      <c r="O904" s="11">
        <v>45440</v>
      </c>
    </row>
    <row r="905" spans="1:16" x14ac:dyDescent="0.35">
      <c r="A905" t="s">
        <v>4</v>
      </c>
      <c r="B905">
        <v>1</v>
      </c>
      <c r="C905">
        <v>3</v>
      </c>
      <c r="D905">
        <v>29</v>
      </c>
      <c r="E905">
        <v>8</v>
      </c>
      <c r="H905">
        <v>1</v>
      </c>
      <c r="I905">
        <v>1</v>
      </c>
      <c r="J905">
        <v>1</v>
      </c>
      <c r="O905" s="11">
        <v>45440</v>
      </c>
    </row>
    <row r="906" spans="1:16" x14ac:dyDescent="0.35">
      <c r="A906" t="s">
        <v>4</v>
      </c>
      <c r="B906">
        <v>3</v>
      </c>
      <c r="C906">
        <v>1</v>
      </c>
      <c r="D906">
        <v>2</v>
      </c>
      <c r="E906">
        <v>1</v>
      </c>
      <c r="F906">
        <v>0</v>
      </c>
      <c r="O906" s="11">
        <v>45414</v>
      </c>
    </row>
    <row r="907" spans="1:16" x14ac:dyDescent="0.35">
      <c r="A907" t="s">
        <v>4</v>
      </c>
      <c r="B907">
        <v>3</v>
      </c>
      <c r="C907">
        <v>2</v>
      </c>
      <c r="D907">
        <v>2</v>
      </c>
      <c r="E907">
        <v>1</v>
      </c>
      <c r="G907">
        <v>1</v>
      </c>
      <c r="O907" s="11">
        <v>45414</v>
      </c>
    </row>
    <row r="908" spans="1:16" x14ac:dyDescent="0.35">
      <c r="A908" t="s">
        <v>4</v>
      </c>
      <c r="B908">
        <v>3</v>
      </c>
      <c r="C908">
        <v>3</v>
      </c>
      <c r="D908">
        <v>2</v>
      </c>
      <c r="E908">
        <v>1</v>
      </c>
      <c r="F908">
        <v>0</v>
      </c>
      <c r="O908" s="11">
        <v>45414</v>
      </c>
    </row>
    <row r="909" spans="1:16" x14ac:dyDescent="0.35">
      <c r="A909" t="s">
        <v>4</v>
      </c>
      <c r="B909">
        <v>3</v>
      </c>
      <c r="C909">
        <v>1</v>
      </c>
      <c r="D909">
        <v>4</v>
      </c>
      <c r="E909">
        <v>2</v>
      </c>
      <c r="G909">
        <v>1</v>
      </c>
      <c r="O909" s="11">
        <v>45418</v>
      </c>
    </row>
    <row r="910" spans="1:16" x14ac:dyDescent="0.35">
      <c r="A910" t="s">
        <v>4</v>
      </c>
      <c r="B910">
        <v>3</v>
      </c>
      <c r="C910">
        <v>2</v>
      </c>
      <c r="D910">
        <v>4</v>
      </c>
      <c r="E910">
        <v>2</v>
      </c>
      <c r="G910">
        <v>1</v>
      </c>
      <c r="O910" s="11">
        <v>45418</v>
      </c>
    </row>
    <row r="911" spans="1:16" x14ac:dyDescent="0.35">
      <c r="A911" t="s">
        <v>4</v>
      </c>
      <c r="B911">
        <v>3</v>
      </c>
      <c r="C911">
        <v>3</v>
      </c>
      <c r="D911">
        <v>4</v>
      </c>
      <c r="E911">
        <v>2</v>
      </c>
      <c r="G911">
        <v>1</v>
      </c>
      <c r="O911" s="11">
        <v>45418</v>
      </c>
    </row>
    <row r="912" spans="1:16" x14ac:dyDescent="0.35">
      <c r="A912" t="s">
        <v>4</v>
      </c>
      <c r="B912">
        <v>3</v>
      </c>
      <c r="C912">
        <v>1</v>
      </c>
      <c r="D912">
        <v>6</v>
      </c>
      <c r="E912">
        <v>3</v>
      </c>
      <c r="G912">
        <v>1</v>
      </c>
      <c r="O912" s="11">
        <v>45420</v>
      </c>
    </row>
    <row r="913" spans="1:16" x14ac:dyDescent="0.35">
      <c r="A913" t="s">
        <v>4</v>
      </c>
      <c r="B913">
        <v>3</v>
      </c>
      <c r="C913">
        <v>2</v>
      </c>
      <c r="D913">
        <v>6</v>
      </c>
      <c r="E913">
        <v>3</v>
      </c>
      <c r="G913">
        <v>1</v>
      </c>
      <c r="O913" s="11">
        <v>45420</v>
      </c>
    </row>
    <row r="914" spans="1:16" x14ac:dyDescent="0.35">
      <c r="A914" t="s">
        <v>4</v>
      </c>
      <c r="B914">
        <v>3</v>
      </c>
      <c r="C914">
        <v>3</v>
      </c>
      <c r="D914">
        <v>6</v>
      </c>
      <c r="E914">
        <v>3</v>
      </c>
      <c r="G914">
        <v>1</v>
      </c>
      <c r="O914" s="11">
        <v>45420</v>
      </c>
    </row>
    <row r="915" spans="1:16" x14ac:dyDescent="0.35">
      <c r="A915" t="s">
        <v>4</v>
      </c>
      <c r="B915">
        <v>3</v>
      </c>
      <c r="C915">
        <v>1</v>
      </c>
      <c r="D915">
        <v>8</v>
      </c>
      <c r="E915">
        <v>4</v>
      </c>
      <c r="G915">
        <v>1</v>
      </c>
      <c r="I915">
        <v>1</v>
      </c>
      <c r="O915" s="11">
        <v>45422</v>
      </c>
    </row>
    <row r="916" spans="1:16" x14ac:dyDescent="0.35">
      <c r="A916" t="s">
        <v>4</v>
      </c>
      <c r="B916">
        <v>3</v>
      </c>
      <c r="C916">
        <v>2</v>
      </c>
      <c r="D916">
        <v>8</v>
      </c>
      <c r="E916">
        <v>4</v>
      </c>
      <c r="G916">
        <v>1</v>
      </c>
      <c r="I916">
        <v>1</v>
      </c>
      <c r="O916" s="11">
        <v>45422</v>
      </c>
    </row>
    <row r="917" spans="1:16" x14ac:dyDescent="0.35">
      <c r="A917" t="s">
        <v>4</v>
      </c>
      <c r="B917">
        <v>3</v>
      </c>
      <c r="C917">
        <v>3</v>
      </c>
      <c r="D917">
        <v>8</v>
      </c>
      <c r="E917">
        <v>4</v>
      </c>
      <c r="G917">
        <v>1</v>
      </c>
      <c r="I917">
        <v>1</v>
      </c>
      <c r="O917" s="11">
        <v>45422</v>
      </c>
    </row>
    <row r="918" spans="1:16" x14ac:dyDescent="0.35">
      <c r="A918" t="s">
        <v>4</v>
      </c>
      <c r="B918">
        <v>3</v>
      </c>
      <c r="C918">
        <v>1</v>
      </c>
      <c r="D918">
        <v>11</v>
      </c>
      <c r="E918">
        <v>5</v>
      </c>
      <c r="G918">
        <v>1</v>
      </c>
      <c r="I918">
        <v>1</v>
      </c>
      <c r="O918" s="11">
        <v>45425</v>
      </c>
    </row>
    <row r="919" spans="1:16" x14ac:dyDescent="0.35">
      <c r="A919" t="s">
        <v>4</v>
      </c>
      <c r="B919">
        <v>3</v>
      </c>
      <c r="C919">
        <v>2</v>
      </c>
      <c r="D919">
        <v>11</v>
      </c>
      <c r="E919">
        <v>5</v>
      </c>
      <c r="H919">
        <v>1</v>
      </c>
      <c r="I919">
        <v>1</v>
      </c>
      <c r="O919" s="11">
        <v>45425</v>
      </c>
    </row>
    <row r="920" spans="1:16" x14ac:dyDescent="0.35">
      <c r="A920" t="s">
        <v>4</v>
      </c>
      <c r="B920">
        <v>3</v>
      </c>
      <c r="C920">
        <v>3</v>
      </c>
      <c r="D920">
        <v>11</v>
      </c>
      <c r="E920">
        <v>5</v>
      </c>
      <c r="G920">
        <v>1</v>
      </c>
      <c r="I920">
        <v>1</v>
      </c>
      <c r="O920" s="11">
        <v>45425</v>
      </c>
    </row>
    <row r="921" spans="1:16" x14ac:dyDescent="0.35">
      <c r="A921" t="s">
        <v>4</v>
      </c>
      <c r="B921">
        <v>3</v>
      </c>
      <c r="C921">
        <v>1</v>
      </c>
      <c r="D921">
        <v>14</v>
      </c>
      <c r="E921">
        <v>6</v>
      </c>
      <c r="H921">
        <v>1</v>
      </c>
      <c r="I921">
        <v>1</v>
      </c>
      <c r="J921">
        <v>1</v>
      </c>
      <c r="O921" s="11">
        <v>45428</v>
      </c>
      <c r="P921" t="s">
        <v>108</v>
      </c>
    </row>
    <row r="922" spans="1:16" x14ac:dyDescent="0.35">
      <c r="A922" t="s">
        <v>4</v>
      </c>
      <c r="B922">
        <v>3</v>
      </c>
      <c r="C922">
        <v>2</v>
      </c>
      <c r="D922">
        <v>14</v>
      </c>
      <c r="E922">
        <v>6</v>
      </c>
      <c r="H922">
        <v>1</v>
      </c>
      <c r="I922">
        <v>1</v>
      </c>
      <c r="J922">
        <v>1</v>
      </c>
      <c r="O922" s="11">
        <v>45428</v>
      </c>
    </row>
    <row r="923" spans="1:16" x14ac:dyDescent="0.35">
      <c r="A923" t="s">
        <v>4</v>
      </c>
      <c r="B923">
        <v>3</v>
      </c>
      <c r="C923">
        <v>3</v>
      </c>
      <c r="D923">
        <v>14</v>
      </c>
      <c r="E923">
        <v>6</v>
      </c>
      <c r="H923">
        <v>1</v>
      </c>
      <c r="I923">
        <v>1</v>
      </c>
      <c r="J923">
        <v>1</v>
      </c>
      <c r="O923" s="11">
        <v>45428</v>
      </c>
    </row>
    <row r="924" spans="1:16" x14ac:dyDescent="0.35">
      <c r="A924" t="s">
        <v>4</v>
      </c>
      <c r="B924">
        <v>3</v>
      </c>
      <c r="C924">
        <v>2</v>
      </c>
      <c r="D924">
        <v>20</v>
      </c>
      <c r="E924">
        <v>7</v>
      </c>
      <c r="H924">
        <v>1</v>
      </c>
      <c r="I924">
        <v>1</v>
      </c>
      <c r="J924">
        <v>1</v>
      </c>
      <c r="O924" s="11">
        <v>45433</v>
      </c>
    </row>
    <row r="925" spans="1:16" x14ac:dyDescent="0.35">
      <c r="A925" t="s">
        <v>4</v>
      </c>
      <c r="B925">
        <v>3</v>
      </c>
      <c r="C925">
        <v>3</v>
      </c>
      <c r="D925">
        <v>20</v>
      </c>
      <c r="E925">
        <v>7</v>
      </c>
      <c r="H925">
        <v>1</v>
      </c>
      <c r="I925">
        <v>1</v>
      </c>
      <c r="J925">
        <v>1</v>
      </c>
      <c r="O925" s="11">
        <v>45433</v>
      </c>
    </row>
    <row r="926" spans="1:16" x14ac:dyDescent="0.35">
      <c r="A926" t="s">
        <v>4</v>
      </c>
      <c r="B926">
        <v>3</v>
      </c>
      <c r="C926">
        <v>2</v>
      </c>
      <c r="D926">
        <v>27</v>
      </c>
      <c r="E926">
        <v>8</v>
      </c>
      <c r="H926">
        <v>1</v>
      </c>
      <c r="I926">
        <v>1</v>
      </c>
      <c r="J926">
        <v>1</v>
      </c>
      <c r="O926" s="11">
        <v>45440</v>
      </c>
    </row>
    <row r="927" spans="1:16" x14ac:dyDescent="0.35">
      <c r="A927" t="s">
        <v>4</v>
      </c>
      <c r="B927">
        <v>3</v>
      </c>
      <c r="C927">
        <v>3</v>
      </c>
      <c r="D927">
        <v>27</v>
      </c>
      <c r="E927">
        <v>8</v>
      </c>
      <c r="H927">
        <v>1</v>
      </c>
      <c r="I927">
        <v>1</v>
      </c>
      <c r="J927">
        <v>1</v>
      </c>
      <c r="O927" s="11">
        <v>45440</v>
      </c>
    </row>
    <row r="928" spans="1:16" x14ac:dyDescent="0.35">
      <c r="A928" t="s">
        <v>4</v>
      </c>
      <c r="B928">
        <v>7</v>
      </c>
      <c r="C928">
        <v>1</v>
      </c>
      <c r="D928">
        <v>2</v>
      </c>
      <c r="E928">
        <v>1</v>
      </c>
      <c r="G928">
        <v>1</v>
      </c>
      <c r="O928" s="11">
        <v>45420</v>
      </c>
    </row>
    <row r="929" spans="1:16" x14ac:dyDescent="0.35">
      <c r="A929" t="s">
        <v>4</v>
      </c>
      <c r="B929">
        <v>7</v>
      </c>
      <c r="C929">
        <v>2</v>
      </c>
      <c r="D929">
        <v>2</v>
      </c>
      <c r="E929">
        <v>1</v>
      </c>
      <c r="F929">
        <v>0</v>
      </c>
      <c r="O929" s="11">
        <v>45420</v>
      </c>
    </row>
    <row r="930" spans="1:16" x14ac:dyDescent="0.35">
      <c r="A930" t="s">
        <v>4</v>
      </c>
      <c r="B930">
        <v>7</v>
      </c>
      <c r="C930">
        <v>3</v>
      </c>
      <c r="D930">
        <v>2</v>
      </c>
      <c r="E930">
        <v>1</v>
      </c>
      <c r="G930">
        <v>1</v>
      </c>
      <c r="I930">
        <v>1</v>
      </c>
      <c r="O930" s="11">
        <v>45420</v>
      </c>
    </row>
    <row r="931" spans="1:16" x14ac:dyDescent="0.35">
      <c r="A931" t="s">
        <v>4</v>
      </c>
      <c r="B931">
        <v>7</v>
      </c>
      <c r="C931">
        <v>1</v>
      </c>
      <c r="D931">
        <v>4</v>
      </c>
      <c r="E931">
        <v>2</v>
      </c>
      <c r="G931">
        <v>1</v>
      </c>
      <c r="O931" s="11">
        <v>45422</v>
      </c>
    </row>
    <row r="932" spans="1:16" x14ac:dyDescent="0.35">
      <c r="A932" t="s">
        <v>4</v>
      </c>
      <c r="B932">
        <v>7</v>
      </c>
      <c r="C932">
        <v>2</v>
      </c>
      <c r="D932">
        <v>4</v>
      </c>
      <c r="E932">
        <v>2</v>
      </c>
      <c r="F932">
        <v>0</v>
      </c>
      <c r="O932" s="11">
        <v>45422</v>
      </c>
    </row>
    <row r="933" spans="1:16" x14ac:dyDescent="0.35">
      <c r="A933" t="s">
        <v>4</v>
      </c>
      <c r="B933">
        <v>7</v>
      </c>
      <c r="C933">
        <v>3</v>
      </c>
      <c r="D933">
        <v>4</v>
      </c>
      <c r="E933">
        <v>2</v>
      </c>
      <c r="G933">
        <v>1</v>
      </c>
      <c r="I933">
        <v>1</v>
      </c>
      <c r="O933" s="11">
        <v>45422</v>
      </c>
    </row>
    <row r="934" spans="1:16" x14ac:dyDescent="0.35">
      <c r="A934" t="s">
        <v>4</v>
      </c>
      <c r="B934">
        <v>7</v>
      </c>
      <c r="C934">
        <v>1</v>
      </c>
      <c r="D934">
        <v>7</v>
      </c>
      <c r="E934">
        <v>3</v>
      </c>
      <c r="G934">
        <v>1</v>
      </c>
      <c r="I934">
        <v>1</v>
      </c>
      <c r="O934" s="11">
        <v>45425</v>
      </c>
    </row>
    <row r="935" spans="1:16" x14ac:dyDescent="0.35">
      <c r="A935" t="s">
        <v>4</v>
      </c>
      <c r="B935">
        <v>7</v>
      </c>
      <c r="C935">
        <v>2</v>
      </c>
      <c r="D935">
        <v>7</v>
      </c>
      <c r="E935">
        <v>3</v>
      </c>
      <c r="F935">
        <v>0</v>
      </c>
      <c r="O935" s="11">
        <v>45425</v>
      </c>
    </row>
    <row r="936" spans="1:16" x14ac:dyDescent="0.35">
      <c r="A936" t="s">
        <v>4</v>
      </c>
      <c r="B936">
        <v>7</v>
      </c>
      <c r="C936">
        <v>3</v>
      </c>
      <c r="D936">
        <v>7</v>
      </c>
      <c r="E936">
        <v>3</v>
      </c>
      <c r="G936">
        <v>1</v>
      </c>
      <c r="I936">
        <v>1</v>
      </c>
      <c r="O936" s="11">
        <v>45425</v>
      </c>
    </row>
    <row r="937" spans="1:16" x14ac:dyDescent="0.35">
      <c r="A937" t="s">
        <v>4</v>
      </c>
      <c r="B937">
        <v>7</v>
      </c>
      <c r="C937">
        <v>1</v>
      </c>
      <c r="D937">
        <v>9</v>
      </c>
      <c r="E937">
        <v>4</v>
      </c>
      <c r="H937">
        <v>1</v>
      </c>
      <c r="I937">
        <v>1</v>
      </c>
      <c r="O937" s="11">
        <v>45427</v>
      </c>
    </row>
    <row r="938" spans="1:16" x14ac:dyDescent="0.35">
      <c r="A938" t="s">
        <v>4</v>
      </c>
      <c r="B938">
        <v>7</v>
      </c>
      <c r="C938">
        <v>2</v>
      </c>
      <c r="D938">
        <v>9</v>
      </c>
      <c r="E938">
        <v>4</v>
      </c>
      <c r="G938">
        <v>1</v>
      </c>
      <c r="O938" s="11">
        <v>45427</v>
      </c>
    </row>
    <row r="939" spans="1:16" x14ac:dyDescent="0.35">
      <c r="A939" t="s">
        <v>4</v>
      </c>
      <c r="B939">
        <v>7</v>
      </c>
      <c r="C939">
        <v>3</v>
      </c>
      <c r="D939">
        <v>9</v>
      </c>
      <c r="E939">
        <v>4</v>
      </c>
      <c r="H939">
        <v>1</v>
      </c>
      <c r="I939">
        <v>1</v>
      </c>
      <c r="O939" s="11">
        <v>45427</v>
      </c>
    </row>
    <row r="940" spans="1:16" x14ac:dyDescent="0.35">
      <c r="A940" t="s">
        <v>4</v>
      </c>
      <c r="B940">
        <v>7</v>
      </c>
      <c r="C940">
        <v>1</v>
      </c>
      <c r="D940">
        <v>11</v>
      </c>
      <c r="E940">
        <v>5</v>
      </c>
      <c r="H940">
        <v>1</v>
      </c>
      <c r="I940">
        <v>1</v>
      </c>
      <c r="J940">
        <v>1</v>
      </c>
      <c r="O940" s="11">
        <v>45429</v>
      </c>
    </row>
    <row r="941" spans="1:16" x14ac:dyDescent="0.35">
      <c r="A941" t="s">
        <v>4</v>
      </c>
      <c r="B941">
        <v>7</v>
      </c>
      <c r="C941">
        <v>2</v>
      </c>
      <c r="D941">
        <v>11</v>
      </c>
      <c r="E941">
        <v>5</v>
      </c>
      <c r="G941">
        <v>1</v>
      </c>
      <c r="I941">
        <v>1</v>
      </c>
      <c r="O941" s="11">
        <v>45429</v>
      </c>
    </row>
    <row r="942" spans="1:16" x14ac:dyDescent="0.35">
      <c r="A942" t="s">
        <v>4</v>
      </c>
      <c r="B942">
        <v>7</v>
      </c>
      <c r="C942">
        <v>3</v>
      </c>
      <c r="D942">
        <v>11</v>
      </c>
      <c r="E942">
        <v>5</v>
      </c>
      <c r="H942">
        <v>1</v>
      </c>
      <c r="I942">
        <v>1</v>
      </c>
      <c r="O942" s="11">
        <v>45429</v>
      </c>
    </row>
    <row r="943" spans="1:16" x14ac:dyDescent="0.35">
      <c r="A943" t="s">
        <v>4</v>
      </c>
      <c r="B943">
        <v>7</v>
      </c>
      <c r="C943">
        <v>1</v>
      </c>
      <c r="D943">
        <v>14</v>
      </c>
      <c r="E943">
        <v>6</v>
      </c>
      <c r="H943">
        <v>1</v>
      </c>
      <c r="I943">
        <v>1</v>
      </c>
      <c r="J943">
        <v>1</v>
      </c>
      <c r="O943" s="11">
        <v>45432</v>
      </c>
      <c r="P943" t="s">
        <v>108</v>
      </c>
    </row>
    <row r="944" spans="1:16" x14ac:dyDescent="0.35">
      <c r="A944" t="s">
        <v>4</v>
      </c>
      <c r="B944">
        <v>7</v>
      </c>
      <c r="C944">
        <v>2</v>
      </c>
      <c r="D944">
        <v>14</v>
      </c>
      <c r="E944">
        <v>6</v>
      </c>
      <c r="H944">
        <v>1</v>
      </c>
      <c r="I944">
        <v>1</v>
      </c>
      <c r="J944">
        <v>1</v>
      </c>
      <c r="O944" s="11">
        <v>45432</v>
      </c>
    </row>
    <row r="945" spans="1:15" x14ac:dyDescent="0.35">
      <c r="A945" t="s">
        <v>4</v>
      </c>
      <c r="B945">
        <v>7</v>
      </c>
      <c r="C945">
        <v>3</v>
      </c>
      <c r="D945">
        <v>14</v>
      </c>
      <c r="E945">
        <v>6</v>
      </c>
      <c r="H945">
        <v>1</v>
      </c>
      <c r="I945">
        <v>1</v>
      </c>
      <c r="J945">
        <v>1</v>
      </c>
      <c r="O945" s="11">
        <v>45432</v>
      </c>
    </row>
    <row r="946" spans="1:15" x14ac:dyDescent="0.35">
      <c r="A946" t="s">
        <v>4</v>
      </c>
      <c r="B946">
        <v>7</v>
      </c>
      <c r="C946">
        <v>2</v>
      </c>
      <c r="D946">
        <v>23</v>
      </c>
      <c r="E946">
        <v>7</v>
      </c>
      <c r="H946">
        <v>1</v>
      </c>
      <c r="I946">
        <v>1</v>
      </c>
      <c r="J946">
        <v>1</v>
      </c>
      <c r="O946" s="11">
        <v>45440</v>
      </c>
    </row>
    <row r="947" spans="1:15" x14ac:dyDescent="0.35">
      <c r="A947" t="s">
        <v>4</v>
      </c>
      <c r="B947">
        <v>7</v>
      </c>
      <c r="C947">
        <v>3</v>
      </c>
      <c r="D947">
        <v>23</v>
      </c>
      <c r="E947">
        <v>7</v>
      </c>
      <c r="H947">
        <v>1</v>
      </c>
      <c r="I947">
        <v>1</v>
      </c>
      <c r="J947">
        <v>1</v>
      </c>
      <c r="O947" s="11">
        <v>45440</v>
      </c>
    </row>
    <row r="948" spans="1:15" x14ac:dyDescent="0.35">
      <c r="A948" t="s">
        <v>4</v>
      </c>
      <c r="B948">
        <v>7</v>
      </c>
      <c r="C948">
        <v>2</v>
      </c>
      <c r="D948">
        <v>29</v>
      </c>
      <c r="E948">
        <v>8</v>
      </c>
      <c r="H948">
        <v>1</v>
      </c>
      <c r="I948">
        <v>1</v>
      </c>
      <c r="J948">
        <v>1</v>
      </c>
      <c r="O948" s="11">
        <v>45446</v>
      </c>
    </row>
    <row r="949" spans="1:15" x14ac:dyDescent="0.35">
      <c r="A949" t="s">
        <v>4</v>
      </c>
      <c r="B949">
        <v>7</v>
      </c>
      <c r="C949">
        <v>3</v>
      </c>
      <c r="D949">
        <v>29</v>
      </c>
      <c r="E949">
        <v>8</v>
      </c>
      <c r="H949">
        <v>1</v>
      </c>
      <c r="I949">
        <v>1</v>
      </c>
      <c r="J949">
        <v>1</v>
      </c>
      <c r="O949" s="11">
        <v>45446</v>
      </c>
    </row>
    <row r="950" spans="1:15" x14ac:dyDescent="0.35">
      <c r="A950" t="s">
        <v>4</v>
      </c>
      <c r="B950">
        <v>14</v>
      </c>
      <c r="C950">
        <v>1</v>
      </c>
      <c r="D950">
        <v>2</v>
      </c>
      <c r="E950">
        <v>1</v>
      </c>
      <c r="F950">
        <v>1</v>
      </c>
      <c r="J950">
        <v>1</v>
      </c>
      <c r="O950" s="11">
        <v>45427</v>
      </c>
    </row>
    <row r="951" spans="1:15" x14ac:dyDescent="0.35">
      <c r="A951" t="s">
        <v>4</v>
      </c>
      <c r="B951">
        <v>14</v>
      </c>
      <c r="C951">
        <v>2</v>
      </c>
      <c r="D951">
        <v>2</v>
      </c>
      <c r="E951">
        <v>1</v>
      </c>
      <c r="F951">
        <v>0</v>
      </c>
      <c r="O951" s="11">
        <v>45427</v>
      </c>
    </row>
    <row r="952" spans="1:15" x14ac:dyDescent="0.35">
      <c r="A952" t="s">
        <v>4</v>
      </c>
      <c r="B952">
        <v>14</v>
      </c>
      <c r="C952">
        <v>3</v>
      </c>
      <c r="D952">
        <v>2</v>
      </c>
      <c r="E952">
        <v>1</v>
      </c>
      <c r="F952">
        <v>0</v>
      </c>
      <c r="O952" s="11">
        <v>45427</v>
      </c>
    </row>
    <row r="953" spans="1:15" x14ac:dyDescent="0.35">
      <c r="A953" t="s">
        <v>4</v>
      </c>
      <c r="B953">
        <v>14</v>
      </c>
      <c r="C953">
        <v>1</v>
      </c>
      <c r="D953">
        <v>4</v>
      </c>
      <c r="E953">
        <v>2</v>
      </c>
      <c r="G953">
        <v>1</v>
      </c>
      <c r="I953">
        <v>1</v>
      </c>
      <c r="J953">
        <v>1</v>
      </c>
      <c r="O953" s="11">
        <v>45429</v>
      </c>
    </row>
    <row r="954" spans="1:15" x14ac:dyDescent="0.35">
      <c r="A954" t="s">
        <v>4</v>
      </c>
      <c r="B954">
        <v>14</v>
      </c>
      <c r="C954">
        <v>2</v>
      </c>
      <c r="D954">
        <v>4</v>
      </c>
      <c r="E954">
        <v>2</v>
      </c>
      <c r="F954">
        <v>0</v>
      </c>
      <c r="O954" s="11">
        <v>45429</v>
      </c>
    </row>
    <row r="955" spans="1:15" x14ac:dyDescent="0.35">
      <c r="A955" t="s">
        <v>4</v>
      </c>
      <c r="B955">
        <v>14</v>
      </c>
      <c r="C955">
        <v>3</v>
      </c>
      <c r="D955">
        <v>4</v>
      </c>
      <c r="E955">
        <v>2</v>
      </c>
      <c r="F955">
        <v>0</v>
      </c>
      <c r="O955" s="11">
        <v>45429</v>
      </c>
    </row>
    <row r="956" spans="1:15" x14ac:dyDescent="0.35">
      <c r="A956" t="s">
        <v>4</v>
      </c>
      <c r="B956">
        <v>14</v>
      </c>
      <c r="C956">
        <v>1</v>
      </c>
      <c r="D956">
        <v>7</v>
      </c>
      <c r="E956">
        <v>3</v>
      </c>
      <c r="G956">
        <v>1</v>
      </c>
      <c r="I956">
        <v>1</v>
      </c>
      <c r="J956">
        <v>1</v>
      </c>
      <c r="O956" s="11">
        <v>45432</v>
      </c>
    </row>
    <row r="957" spans="1:15" x14ac:dyDescent="0.35">
      <c r="A957" t="s">
        <v>4</v>
      </c>
      <c r="B957">
        <v>14</v>
      </c>
      <c r="C957">
        <v>2</v>
      </c>
      <c r="D957">
        <v>7</v>
      </c>
      <c r="E957">
        <v>3</v>
      </c>
      <c r="F957">
        <v>0</v>
      </c>
      <c r="O957" s="11">
        <v>45432</v>
      </c>
    </row>
    <row r="958" spans="1:15" x14ac:dyDescent="0.35">
      <c r="A958" t="s">
        <v>4</v>
      </c>
      <c r="B958">
        <v>14</v>
      </c>
      <c r="C958">
        <v>3</v>
      </c>
      <c r="D958">
        <v>7</v>
      </c>
      <c r="E958">
        <v>3</v>
      </c>
      <c r="G958">
        <v>1</v>
      </c>
      <c r="I958">
        <v>1</v>
      </c>
      <c r="J958">
        <v>1</v>
      </c>
      <c r="O958" s="11">
        <v>45432</v>
      </c>
    </row>
    <row r="959" spans="1:15" x14ac:dyDescent="0.35">
      <c r="A959" t="s">
        <v>4</v>
      </c>
      <c r="B959">
        <v>14</v>
      </c>
      <c r="C959">
        <v>1</v>
      </c>
      <c r="D959">
        <v>9</v>
      </c>
      <c r="E959">
        <v>4</v>
      </c>
      <c r="H959">
        <v>1</v>
      </c>
      <c r="I959">
        <v>1</v>
      </c>
      <c r="J959">
        <v>1</v>
      </c>
      <c r="O959" s="11">
        <v>45434</v>
      </c>
    </row>
    <row r="960" spans="1:15" x14ac:dyDescent="0.35">
      <c r="A960" t="s">
        <v>4</v>
      </c>
      <c r="B960">
        <v>14</v>
      </c>
      <c r="C960">
        <v>2</v>
      </c>
      <c r="D960">
        <v>9</v>
      </c>
      <c r="E960">
        <v>4</v>
      </c>
      <c r="F960">
        <v>0</v>
      </c>
      <c r="O960" s="11">
        <v>45434</v>
      </c>
    </row>
    <row r="961" spans="1:16" x14ac:dyDescent="0.35">
      <c r="A961" t="s">
        <v>4</v>
      </c>
      <c r="B961">
        <v>14</v>
      </c>
      <c r="C961">
        <v>3</v>
      </c>
      <c r="D961">
        <v>9</v>
      </c>
      <c r="E961">
        <v>4</v>
      </c>
      <c r="H961">
        <v>1</v>
      </c>
      <c r="I961">
        <v>1</v>
      </c>
      <c r="J961">
        <v>1</v>
      </c>
      <c r="O961" s="11">
        <v>45434</v>
      </c>
    </row>
    <row r="962" spans="1:16" x14ac:dyDescent="0.35">
      <c r="A962" t="s">
        <v>4</v>
      </c>
      <c r="B962">
        <v>14</v>
      </c>
      <c r="C962">
        <v>1</v>
      </c>
      <c r="D962">
        <v>11</v>
      </c>
      <c r="E962">
        <v>5</v>
      </c>
      <c r="H962">
        <v>1</v>
      </c>
      <c r="I962">
        <v>1</v>
      </c>
      <c r="J962">
        <v>1</v>
      </c>
      <c r="O962" s="11">
        <v>45436</v>
      </c>
    </row>
    <row r="963" spans="1:16" x14ac:dyDescent="0.35">
      <c r="A963" t="s">
        <v>4</v>
      </c>
      <c r="B963">
        <v>14</v>
      </c>
      <c r="C963">
        <v>2</v>
      </c>
      <c r="D963">
        <v>11</v>
      </c>
      <c r="E963">
        <v>5</v>
      </c>
      <c r="F963">
        <v>0</v>
      </c>
      <c r="O963" s="11">
        <v>45436</v>
      </c>
    </row>
    <row r="964" spans="1:16" x14ac:dyDescent="0.35">
      <c r="A964" t="s">
        <v>4</v>
      </c>
      <c r="B964">
        <v>14</v>
      </c>
      <c r="C964">
        <v>3</v>
      </c>
      <c r="D964">
        <v>11</v>
      </c>
      <c r="E964">
        <v>5</v>
      </c>
      <c r="H964">
        <v>1</v>
      </c>
      <c r="I964">
        <v>1</v>
      </c>
      <c r="J964">
        <v>1</v>
      </c>
      <c r="O964" s="11">
        <v>45436</v>
      </c>
    </row>
    <row r="965" spans="1:16" x14ac:dyDescent="0.35">
      <c r="A965" t="s">
        <v>4</v>
      </c>
      <c r="B965">
        <v>14</v>
      </c>
      <c r="C965">
        <v>1</v>
      </c>
      <c r="D965">
        <v>14</v>
      </c>
      <c r="E965">
        <v>6</v>
      </c>
      <c r="H965">
        <v>1</v>
      </c>
      <c r="I965">
        <v>1</v>
      </c>
      <c r="J965">
        <v>1</v>
      </c>
      <c r="O965" s="11">
        <v>45439</v>
      </c>
      <c r="P965" t="s">
        <v>108</v>
      </c>
    </row>
    <row r="966" spans="1:16" x14ac:dyDescent="0.35">
      <c r="A966" t="s">
        <v>4</v>
      </c>
      <c r="B966">
        <v>14</v>
      </c>
      <c r="C966">
        <v>2</v>
      </c>
      <c r="D966">
        <v>14</v>
      </c>
      <c r="E966">
        <v>6</v>
      </c>
      <c r="F966">
        <v>0</v>
      </c>
      <c r="O966" s="11">
        <v>45439</v>
      </c>
    </row>
    <row r="967" spans="1:16" x14ac:dyDescent="0.35">
      <c r="A967" t="s">
        <v>4</v>
      </c>
      <c r="B967">
        <v>14</v>
      </c>
      <c r="C967">
        <v>3</v>
      </c>
      <c r="D967">
        <v>14</v>
      </c>
      <c r="E967">
        <v>6</v>
      </c>
      <c r="H967">
        <v>1</v>
      </c>
      <c r="I967">
        <v>1</v>
      </c>
      <c r="J967">
        <v>1</v>
      </c>
      <c r="O967" s="11">
        <v>45439</v>
      </c>
    </row>
    <row r="968" spans="1:16" x14ac:dyDescent="0.35">
      <c r="A968" t="s">
        <v>4</v>
      </c>
      <c r="B968">
        <v>14</v>
      </c>
      <c r="C968">
        <v>2</v>
      </c>
      <c r="D968">
        <v>21</v>
      </c>
      <c r="E968">
        <v>7</v>
      </c>
      <c r="F968">
        <v>0</v>
      </c>
      <c r="O968" s="11">
        <v>45446</v>
      </c>
    </row>
    <row r="969" spans="1:16" x14ac:dyDescent="0.35">
      <c r="A969" t="s">
        <v>4</v>
      </c>
      <c r="B969">
        <v>14</v>
      </c>
      <c r="C969">
        <v>3</v>
      </c>
      <c r="D969">
        <v>21</v>
      </c>
      <c r="E969">
        <v>7</v>
      </c>
      <c r="H969">
        <v>1</v>
      </c>
      <c r="I969">
        <v>1</v>
      </c>
      <c r="J969">
        <v>1</v>
      </c>
      <c r="O969" s="11">
        <v>45446</v>
      </c>
    </row>
    <row r="970" spans="1:16" x14ac:dyDescent="0.35">
      <c r="A970" t="s">
        <v>4</v>
      </c>
      <c r="B970">
        <v>14</v>
      </c>
      <c r="C970">
        <v>2</v>
      </c>
      <c r="D970">
        <v>28</v>
      </c>
      <c r="E970">
        <v>8</v>
      </c>
      <c r="H970">
        <v>1</v>
      </c>
      <c r="I970">
        <v>1</v>
      </c>
      <c r="J970">
        <v>1</v>
      </c>
      <c r="O970" s="11">
        <v>45453</v>
      </c>
    </row>
    <row r="971" spans="1:16" x14ac:dyDescent="0.35">
      <c r="A971" t="s">
        <v>4</v>
      </c>
      <c r="B971">
        <v>14</v>
      </c>
      <c r="C971">
        <v>3</v>
      </c>
      <c r="D971">
        <v>28</v>
      </c>
      <c r="E971">
        <v>8</v>
      </c>
      <c r="H971">
        <v>1</v>
      </c>
      <c r="I971">
        <v>1</v>
      </c>
      <c r="J971">
        <v>1</v>
      </c>
      <c r="O971" s="11">
        <v>45453</v>
      </c>
    </row>
    <row r="972" spans="1:16" x14ac:dyDescent="0.35">
      <c r="A972" t="s">
        <v>4</v>
      </c>
      <c r="B972">
        <v>21</v>
      </c>
      <c r="C972">
        <v>1</v>
      </c>
      <c r="D972">
        <v>2</v>
      </c>
      <c r="E972">
        <v>1</v>
      </c>
      <c r="F972">
        <v>0</v>
      </c>
      <c r="O972" s="11">
        <v>45434</v>
      </c>
    </row>
    <row r="973" spans="1:16" x14ac:dyDescent="0.35">
      <c r="A973" t="s">
        <v>4</v>
      </c>
      <c r="B973">
        <v>21</v>
      </c>
      <c r="C973">
        <v>2</v>
      </c>
      <c r="D973">
        <v>2</v>
      </c>
      <c r="E973">
        <v>1</v>
      </c>
      <c r="F973">
        <v>0</v>
      </c>
      <c r="O973" s="11">
        <v>45434</v>
      </c>
    </row>
    <row r="974" spans="1:16" x14ac:dyDescent="0.35">
      <c r="A974" t="s">
        <v>4</v>
      </c>
      <c r="B974">
        <v>21</v>
      </c>
      <c r="C974">
        <v>3</v>
      </c>
      <c r="D974">
        <v>2</v>
      </c>
      <c r="E974">
        <v>1</v>
      </c>
      <c r="F974">
        <v>0</v>
      </c>
      <c r="O974" s="11">
        <v>45434</v>
      </c>
    </row>
    <row r="975" spans="1:16" x14ac:dyDescent="0.35">
      <c r="A975" t="s">
        <v>4</v>
      </c>
      <c r="B975">
        <v>21</v>
      </c>
      <c r="C975">
        <v>1</v>
      </c>
      <c r="D975">
        <v>4</v>
      </c>
      <c r="E975">
        <v>2</v>
      </c>
      <c r="F975">
        <v>0</v>
      </c>
      <c r="O975" s="11">
        <v>45436</v>
      </c>
    </row>
    <row r="976" spans="1:16" x14ac:dyDescent="0.35">
      <c r="A976" t="s">
        <v>4</v>
      </c>
      <c r="B976">
        <v>21</v>
      </c>
      <c r="C976">
        <v>2</v>
      </c>
      <c r="D976">
        <v>4</v>
      </c>
      <c r="E976">
        <v>2</v>
      </c>
      <c r="F976">
        <v>0</v>
      </c>
      <c r="O976" s="11">
        <v>45436</v>
      </c>
    </row>
    <row r="977" spans="1:16" x14ac:dyDescent="0.35">
      <c r="A977" t="s">
        <v>4</v>
      </c>
      <c r="B977">
        <v>21</v>
      </c>
      <c r="C977">
        <v>3</v>
      </c>
      <c r="D977">
        <v>4</v>
      </c>
      <c r="E977">
        <v>2</v>
      </c>
      <c r="F977">
        <v>0</v>
      </c>
      <c r="O977" s="11">
        <v>45436</v>
      </c>
    </row>
    <row r="978" spans="1:16" x14ac:dyDescent="0.35">
      <c r="A978" t="s">
        <v>4</v>
      </c>
      <c r="B978">
        <v>21</v>
      </c>
      <c r="C978">
        <v>1</v>
      </c>
      <c r="D978">
        <v>7</v>
      </c>
      <c r="E978">
        <v>3</v>
      </c>
      <c r="F978">
        <v>0</v>
      </c>
      <c r="O978" s="11">
        <v>45439</v>
      </c>
    </row>
    <row r="979" spans="1:16" x14ac:dyDescent="0.35">
      <c r="A979" t="s">
        <v>4</v>
      </c>
      <c r="B979">
        <v>21</v>
      </c>
      <c r="C979">
        <v>2</v>
      </c>
      <c r="D979">
        <v>7</v>
      </c>
      <c r="E979">
        <v>3</v>
      </c>
      <c r="G979">
        <v>1</v>
      </c>
      <c r="I979">
        <v>1</v>
      </c>
      <c r="O979" s="11">
        <v>45439</v>
      </c>
    </row>
    <row r="980" spans="1:16" x14ac:dyDescent="0.35">
      <c r="A980" t="s">
        <v>4</v>
      </c>
      <c r="B980">
        <v>21</v>
      </c>
      <c r="C980">
        <v>3</v>
      </c>
      <c r="D980">
        <v>7</v>
      </c>
      <c r="E980">
        <v>3</v>
      </c>
      <c r="F980">
        <v>0</v>
      </c>
      <c r="O980" s="11">
        <v>45439</v>
      </c>
    </row>
    <row r="981" spans="1:16" x14ac:dyDescent="0.35">
      <c r="A981" t="s">
        <v>4</v>
      </c>
      <c r="B981">
        <v>21</v>
      </c>
      <c r="C981">
        <v>1</v>
      </c>
      <c r="D981">
        <v>9</v>
      </c>
      <c r="E981">
        <v>4</v>
      </c>
      <c r="F981">
        <v>0</v>
      </c>
      <c r="O981" s="11">
        <v>45441</v>
      </c>
    </row>
    <row r="982" spans="1:16" x14ac:dyDescent="0.35">
      <c r="A982" t="s">
        <v>4</v>
      </c>
      <c r="B982">
        <v>21</v>
      </c>
      <c r="C982">
        <v>2</v>
      </c>
      <c r="D982">
        <v>9</v>
      </c>
      <c r="E982">
        <v>4</v>
      </c>
      <c r="H982">
        <v>1</v>
      </c>
      <c r="I982">
        <v>1</v>
      </c>
      <c r="J982">
        <v>1</v>
      </c>
      <c r="O982" s="11">
        <v>45441</v>
      </c>
    </row>
    <row r="983" spans="1:16" x14ac:dyDescent="0.35">
      <c r="A983" t="s">
        <v>4</v>
      </c>
      <c r="B983">
        <v>21</v>
      </c>
      <c r="C983">
        <v>3</v>
      </c>
      <c r="D983">
        <v>9</v>
      </c>
      <c r="E983">
        <v>4</v>
      </c>
      <c r="F983">
        <v>0</v>
      </c>
      <c r="O983" s="11">
        <v>45441</v>
      </c>
    </row>
    <row r="984" spans="1:16" x14ac:dyDescent="0.35">
      <c r="A984" t="s">
        <v>4</v>
      </c>
      <c r="B984">
        <v>21</v>
      </c>
      <c r="C984">
        <v>1</v>
      </c>
      <c r="D984">
        <v>11</v>
      </c>
      <c r="E984">
        <v>5</v>
      </c>
      <c r="F984">
        <v>0</v>
      </c>
      <c r="O984" s="11">
        <v>45443</v>
      </c>
    </row>
    <row r="985" spans="1:16" x14ac:dyDescent="0.35">
      <c r="A985" t="s">
        <v>4</v>
      </c>
      <c r="B985">
        <v>21</v>
      </c>
      <c r="C985">
        <v>2</v>
      </c>
      <c r="D985">
        <v>11</v>
      </c>
      <c r="E985">
        <v>5</v>
      </c>
      <c r="H985">
        <v>1</v>
      </c>
      <c r="I985">
        <v>1</v>
      </c>
      <c r="J985">
        <v>1</v>
      </c>
      <c r="O985" s="11">
        <v>45443</v>
      </c>
    </row>
    <row r="986" spans="1:16" x14ac:dyDescent="0.35">
      <c r="A986" t="s">
        <v>4</v>
      </c>
      <c r="B986">
        <v>21</v>
      </c>
      <c r="C986">
        <v>3</v>
      </c>
      <c r="D986">
        <v>11</v>
      </c>
      <c r="E986">
        <v>5</v>
      </c>
      <c r="F986">
        <v>0</v>
      </c>
      <c r="O986" s="11">
        <v>45443</v>
      </c>
    </row>
    <row r="987" spans="1:16" x14ac:dyDescent="0.35">
      <c r="A987" t="s">
        <v>4</v>
      </c>
      <c r="B987">
        <v>21</v>
      </c>
      <c r="C987">
        <v>1</v>
      </c>
      <c r="D987">
        <v>14</v>
      </c>
      <c r="E987">
        <v>6</v>
      </c>
      <c r="F987">
        <v>0</v>
      </c>
      <c r="O987" s="11">
        <v>45446</v>
      </c>
    </row>
    <row r="988" spans="1:16" x14ac:dyDescent="0.35">
      <c r="A988" t="s">
        <v>4</v>
      </c>
      <c r="B988">
        <v>21</v>
      </c>
      <c r="C988">
        <v>2</v>
      </c>
      <c r="D988">
        <v>14</v>
      </c>
      <c r="E988">
        <v>6</v>
      </c>
      <c r="H988">
        <v>1</v>
      </c>
      <c r="I988">
        <v>1</v>
      </c>
      <c r="J988">
        <v>1</v>
      </c>
      <c r="O988" s="11">
        <v>45446</v>
      </c>
      <c r="P988" t="s">
        <v>108</v>
      </c>
    </row>
    <row r="989" spans="1:16" x14ac:dyDescent="0.35">
      <c r="A989" t="s">
        <v>4</v>
      </c>
      <c r="B989">
        <v>21</v>
      </c>
      <c r="C989">
        <v>3</v>
      </c>
      <c r="D989">
        <v>14</v>
      </c>
      <c r="E989">
        <v>6</v>
      </c>
      <c r="F989">
        <v>0</v>
      </c>
      <c r="O989" s="11">
        <v>45446</v>
      </c>
    </row>
    <row r="990" spans="1:16" x14ac:dyDescent="0.35">
      <c r="A990" t="s">
        <v>4</v>
      </c>
      <c r="B990">
        <v>21</v>
      </c>
      <c r="C990">
        <v>1</v>
      </c>
      <c r="D990">
        <v>21</v>
      </c>
      <c r="E990">
        <v>7</v>
      </c>
      <c r="F990">
        <v>0</v>
      </c>
      <c r="O990" s="11">
        <v>45453</v>
      </c>
    </row>
    <row r="991" spans="1:16" x14ac:dyDescent="0.35">
      <c r="A991" t="s">
        <v>4</v>
      </c>
      <c r="B991">
        <v>21</v>
      </c>
      <c r="C991">
        <v>3</v>
      </c>
      <c r="D991">
        <v>21</v>
      </c>
      <c r="E991">
        <v>7</v>
      </c>
      <c r="F991">
        <v>0</v>
      </c>
      <c r="O991" s="11">
        <v>45453</v>
      </c>
    </row>
    <row r="992" spans="1:16" x14ac:dyDescent="0.35">
      <c r="A992" t="s">
        <v>4</v>
      </c>
      <c r="B992">
        <v>21</v>
      </c>
      <c r="C992">
        <v>1</v>
      </c>
      <c r="D992">
        <v>28</v>
      </c>
      <c r="E992">
        <v>8</v>
      </c>
      <c r="F992">
        <v>0</v>
      </c>
      <c r="O992" s="11">
        <v>45460</v>
      </c>
    </row>
    <row r="993" spans="1:15" x14ac:dyDescent="0.35">
      <c r="A993" t="s">
        <v>4</v>
      </c>
      <c r="B993">
        <v>21</v>
      </c>
      <c r="C993">
        <v>3</v>
      </c>
      <c r="D993">
        <v>28</v>
      </c>
      <c r="E993">
        <v>8</v>
      </c>
      <c r="F993">
        <v>0</v>
      </c>
      <c r="O993" s="11">
        <v>45460</v>
      </c>
    </row>
  </sheetData>
  <autoFilter ref="A1:P1020" xr:uid="{962DDA3C-5F8E-4B3A-A653-8EC83E14C6A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39D5-F455-462E-AB8B-D0C53DE09559}">
  <dimension ref="A1:O3"/>
  <sheetViews>
    <sheetView workbookViewId="0">
      <selection activeCell="G3" sqref="G3"/>
    </sheetView>
  </sheetViews>
  <sheetFormatPr defaultRowHeight="14.5" x14ac:dyDescent="0.35"/>
  <cols>
    <col min="1" max="1" width="11" customWidth="1"/>
    <col min="2" max="2" width="10.90625" customWidth="1"/>
    <col min="3" max="3" width="9.08984375" customWidth="1"/>
    <col min="4" max="4" width="10.7265625" customWidth="1"/>
    <col min="5" max="5" width="13.36328125" customWidth="1"/>
    <col min="6" max="6" width="7.36328125" customWidth="1"/>
    <col min="7" max="7" width="14.1796875" customWidth="1"/>
    <col min="8" max="8" width="9.81640625" customWidth="1"/>
    <col min="9" max="9" width="12.453125" customWidth="1"/>
    <col min="14" max="14" width="16.90625" customWidth="1"/>
  </cols>
  <sheetData>
    <row r="1" spans="1:15" x14ac:dyDescent="0.35">
      <c r="A1" s="128" t="s">
        <v>93</v>
      </c>
      <c r="B1" s="114" t="s">
        <v>94</v>
      </c>
      <c r="C1" s="114" t="s">
        <v>98</v>
      </c>
      <c r="D1" s="114" t="s">
        <v>95</v>
      </c>
      <c r="E1" s="114" t="s">
        <v>96</v>
      </c>
      <c r="F1" s="114" t="s">
        <v>105</v>
      </c>
      <c r="G1" s="114" t="s">
        <v>104</v>
      </c>
      <c r="H1" s="129" t="s">
        <v>102</v>
      </c>
      <c r="I1" s="114" t="s">
        <v>125</v>
      </c>
      <c r="J1" s="114" t="s">
        <v>106</v>
      </c>
      <c r="K1" s="114" t="s">
        <v>107</v>
      </c>
      <c r="L1" s="114" t="s">
        <v>103</v>
      </c>
      <c r="M1" s="114" t="s">
        <v>99</v>
      </c>
      <c r="N1" s="114" t="s">
        <v>121</v>
      </c>
      <c r="O1" s="114" t="s">
        <v>97</v>
      </c>
    </row>
    <row r="2" spans="1:15" x14ac:dyDescent="0.35">
      <c r="E2" t="s">
        <v>101</v>
      </c>
      <c r="F2" t="s">
        <v>101</v>
      </c>
      <c r="G2" t="s">
        <v>101</v>
      </c>
      <c r="H2" t="s">
        <v>101</v>
      </c>
      <c r="I2" t="s">
        <v>101</v>
      </c>
      <c r="J2" t="s">
        <v>101</v>
      </c>
      <c r="K2" t="s">
        <v>101</v>
      </c>
      <c r="L2" t="s">
        <v>101</v>
      </c>
      <c r="M2" t="s">
        <v>101</v>
      </c>
    </row>
    <row r="3" spans="1:15" ht="43.5" x14ac:dyDescent="0.35">
      <c r="A3" s="130" t="s">
        <v>117</v>
      </c>
      <c r="B3" s="130" t="s">
        <v>118</v>
      </c>
      <c r="C3" s="130" t="s">
        <v>119</v>
      </c>
      <c r="D3" s="130" t="s">
        <v>120</v>
      </c>
      <c r="E3" s="130" t="s">
        <v>109</v>
      </c>
      <c r="F3" s="130" t="s">
        <v>110</v>
      </c>
      <c r="G3" s="130" t="s">
        <v>111</v>
      </c>
      <c r="H3" s="130" t="s">
        <v>112</v>
      </c>
      <c r="I3" s="130" t="s">
        <v>126</v>
      </c>
      <c r="J3" s="130" t="s">
        <v>113</v>
      </c>
      <c r="K3" s="130" t="s">
        <v>114</v>
      </c>
      <c r="L3" s="130" t="s">
        <v>115</v>
      </c>
      <c r="M3" s="130" t="s">
        <v>116</v>
      </c>
      <c r="N3" s="130" t="s">
        <v>121</v>
      </c>
      <c r="O3" s="130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E9D6-1226-40CF-A9FD-189A75458F6F}">
  <dimension ref="A1:AL140"/>
  <sheetViews>
    <sheetView workbookViewId="0">
      <pane xSplit="1" topLeftCell="B1" activePane="topRight" state="frozen"/>
      <selection activeCell="Z84" sqref="Z84"/>
      <selection pane="topRight" activeCell="H16" sqref="H16"/>
    </sheetView>
  </sheetViews>
  <sheetFormatPr defaultColWidth="9.36328125" defaultRowHeight="14" x14ac:dyDescent="0.3"/>
  <cols>
    <col min="1" max="1" width="11.54296875" style="1" bestFit="1" customWidth="1"/>
    <col min="2" max="3" width="7.26953125" style="1" customWidth="1"/>
    <col min="4" max="4" width="10.26953125" style="1" bestFit="1" customWidth="1"/>
    <col min="5" max="5" width="2.453125" style="1" customWidth="1"/>
    <col min="6" max="6" width="9.90625" style="5" bestFit="1" customWidth="1"/>
    <col min="7" max="7" width="12.08984375" style="4" bestFit="1" customWidth="1"/>
    <col min="8" max="8" width="9.81640625" style="3" bestFit="1" customWidth="1"/>
    <col min="9" max="9" width="15" style="2" customWidth="1"/>
    <col min="10" max="10" width="10.26953125" style="1" bestFit="1" customWidth="1"/>
    <col min="11" max="11" width="10.54296875" style="1" bestFit="1" customWidth="1"/>
    <col min="12" max="12" width="9.81640625" style="1" bestFit="1" customWidth="1"/>
    <col min="13" max="13" width="7.7265625" style="1" bestFit="1" customWidth="1"/>
    <col min="14" max="14" width="10.26953125" style="5" bestFit="1" customWidth="1"/>
    <col min="15" max="15" width="11.1796875" style="4" bestFit="1" customWidth="1"/>
    <col min="16" max="16" width="9.36328125" style="3"/>
    <col min="17" max="17" width="9.36328125" style="2"/>
    <col min="18" max="18" width="10.26953125" style="1" bestFit="1" customWidth="1"/>
    <col min="19" max="19" width="11.1796875" style="1" bestFit="1" customWidth="1"/>
    <col min="20" max="21" width="9.36328125" style="1"/>
    <col min="22" max="22" width="10.26953125" style="1" bestFit="1" customWidth="1"/>
    <col min="23" max="23" width="11.1796875" style="1" bestFit="1" customWidth="1"/>
    <col min="24" max="25" width="9.36328125" style="1"/>
    <col min="26" max="26" width="10.26953125" style="1" bestFit="1" customWidth="1"/>
    <col min="27" max="27" width="14.1796875" style="1" customWidth="1"/>
    <col min="28" max="28" width="9.36328125" style="1"/>
    <col min="29" max="29" width="12.81640625" style="1" bestFit="1" customWidth="1"/>
    <col min="30" max="30" width="9.90625" style="1" bestFit="1" customWidth="1"/>
    <col min="31" max="31" width="11.1796875" style="1" bestFit="1" customWidth="1"/>
    <col min="32" max="33" width="9.36328125" style="1"/>
    <col min="34" max="34" width="9.7265625" style="1" bestFit="1" customWidth="1"/>
    <col min="35" max="16384" width="9.36328125" style="1"/>
  </cols>
  <sheetData>
    <row r="1" spans="1:37" ht="14.5" x14ac:dyDescent="0.35">
      <c r="A1" s="10" t="s">
        <v>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7" ht="14.5" x14ac:dyDescent="0.35">
      <c r="A2" s="160" t="s">
        <v>55</v>
      </c>
      <c r="B2" s="160"/>
      <c r="C2" s="160"/>
      <c r="D2" s="16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7" ht="14.5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7" ht="15" thickBot="1" x14ac:dyDescent="0.4">
      <c r="A4" s="67"/>
      <c r="B4" s="67"/>
      <c r="C4" s="67"/>
      <c r="D4" s="67"/>
      <c r="E4" s="67"/>
      <c r="F4" s="67"/>
      <c r="G4" s="67"/>
      <c r="H4" s="67"/>
      <c r="I4" s="67"/>
      <c r="J4" s="10"/>
      <c r="K4" s="10"/>
      <c r="L4" s="10"/>
      <c r="M4" s="10"/>
      <c r="N4" s="91"/>
      <c r="O4" s="9"/>
      <c r="P4" s="8"/>
      <c r="Q4" s="7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7" ht="15" thickBot="1" x14ac:dyDescent="0.4">
      <c r="A5" s="90"/>
      <c r="B5" s="90" t="s">
        <v>54</v>
      </c>
      <c r="C5" s="90"/>
      <c r="D5" s="90" t="s">
        <v>51</v>
      </c>
      <c r="E5" s="90" t="s">
        <v>53</v>
      </c>
      <c r="F5" s="89" t="s">
        <v>51</v>
      </c>
      <c r="G5" s="88" t="s">
        <v>50</v>
      </c>
      <c r="H5" s="87" t="s">
        <v>52</v>
      </c>
      <c r="I5" s="86" t="s">
        <v>49</v>
      </c>
      <c r="J5" s="80" t="s">
        <v>51</v>
      </c>
      <c r="K5" s="85" t="s">
        <v>50</v>
      </c>
      <c r="L5" s="84" t="s">
        <v>52</v>
      </c>
      <c r="M5" s="84" t="s">
        <v>49</v>
      </c>
      <c r="N5" s="80" t="s">
        <v>51</v>
      </c>
      <c r="O5" s="85" t="s">
        <v>50</v>
      </c>
      <c r="P5" s="84" t="s">
        <v>52</v>
      </c>
      <c r="Q5" s="83" t="s">
        <v>49</v>
      </c>
      <c r="R5" s="80" t="s">
        <v>51</v>
      </c>
      <c r="S5" s="85" t="s">
        <v>50</v>
      </c>
      <c r="T5" s="84" t="s">
        <v>52</v>
      </c>
      <c r="U5" s="83" t="s">
        <v>49</v>
      </c>
      <c r="V5" s="80" t="s">
        <v>51</v>
      </c>
      <c r="W5" s="85" t="s">
        <v>50</v>
      </c>
      <c r="X5" s="84" t="s">
        <v>52</v>
      </c>
      <c r="Y5" s="83" t="s">
        <v>49</v>
      </c>
      <c r="Z5" s="80" t="s">
        <v>51</v>
      </c>
      <c r="AA5" s="85" t="s">
        <v>50</v>
      </c>
      <c r="AB5" s="84" t="s">
        <v>52</v>
      </c>
      <c r="AC5" s="83" t="s">
        <v>49</v>
      </c>
      <c r="AD5" s="80" t="s">
        <v>51</v>
      </c>
      <c r="AE5" s="82" t="s">
        <v>50</v>
      </c>
      <c r="AF5" s="84" t="s">
        <v>52</v>
      </c>
      <c r="AG5" s="81" t="s">
        <v>49</v>
      </c>
      <c r="AH5" s="80" t="s">
        <v>51</v>
      </c>
      <c r="AI5" s="79" t="s">
        <v>50</v>
      </c>
      <c r="AJ5" s="84" t="s">
        <v>52</v>
      </c>
      <c r="AK5" s="78" t="s">
        <v>49</v>
      </c>
    </row>
    <row r="6" spans="1:37" s="71" customFormat="1" ht="15" thickTop="1" x14ac:dyDescent="0.35">
      <c r="A6" s="17" t="s">
        <v>23</v>
      </c>
      <c r="B6" s="17" t="s">
        <v>42</v>
      </c>
      <c r="C6" s="17">
        <v>1</v>
      </c>
      <c r="D6" s="18">
        <v>45412</v>
      </c>
      <c r="E6" s="17">
        <v>1</v>
      </c>
      <c r="F6" s="16">
        <v>45414</v>
      </c>
      <c r="G6" s="15">
        <v>0</v>
      </c>
      <c r="H6" s="14"/>
      <c r="I6" s="13">
        <v>0</v>
      </c>
      <c r="J6" s="16">
        <v>45416</v>
      </c>
      <c r="K6" s="15">
        <v>0</v>
      </c>
      <c r="L6" s="14"/>
      <c r="M6" s="13">
        <v>0</v>
      </c>
      <c r="N6" s="16">
        <v>45418</v>
      </c>
      <c r="O6" s="15">
        <v>0</v>
      </c>
      <c r="P6" s="14"/>
      <c r="Q6" s="13">
        <v>0</v>
      </c>
      <c r="R6" s="16">
        <v>45420</v>
      </c>
      <c r="S6" s="15">
        <v>0</v>
      </c>
      <c r="T6" s="14"/>
      <c r="U6" s="13">
        <v>0</v>
      </c>
      <c r="V6" s="16">
        <v>45422</v>
      </c>
      <c r="W6" s="15">
        <v>0</v>
      </c>
      <c r="X6" s="14"/>
      <c r="Y6" s="13">
        <v>0</v>
      </c>
      <c r="Z6" s="16">
        <v>45425</v>
      </c>
      <c r="AA6" s="15">
        <v>0</v>
      </c>
      <c r="AB6" s="14"/>
      <c r="AC6" s="13">
        <v>0</v>
      </c>
      <c r="AD6" s="16">
        <v>45433</v>
      </c>
      <c r="AE6" s="77">
        <v>0</v>
      </c>
      <c r="AF6" s="76"/>
      <c r="AG6" s="75">
        <v>0</v>
      </c>
      <c r="AH6" s="16">
        <v>45440</v>
      </c>
      <c r="AI6" s="74">
        <v>0</v>
      </c>
      <c r="AJ6" s="73"/>
      <c r="AK6" s="72">
        <v>0</v>
      </c>
    </row>
    <row r="7" spans="1:37" ht="14.5" x14ac:dyDescent="0.35">
      <c r="A7" s="10" t="s">
        <v>23</v>
      </c>
      <c r="B7" s="10" t="s">
        <v>42</v>
      </c>
      <c r="C7" s="10">
        <v>1</v>
      </c>
      <c r="D7" s="11"/>
      <c r="E7" s="10">
        <v>2</v>
      </c>
      <c r="F7" s="6" t="s">
        <v>12</v>
      </c>
      <c r="G7" s="9">
        <v>0</v>
      </c>
      <c r="H7" s="8"/>
      <c r="I7" s="7">
        <v>0</v>
      </c>
      <c r="J7" s="6" t="s">
        <v>11</v>
      </c>
      <c r="K7" s="9">
        <v>0</v>
      </c>
      <c r="L7" s="8"/>
      <c r="M7" s="7">
        <v>0</v>
      </c>
      <c r="N7" s="6" t="s">
        <v>29</v>
      </c>
      <c r="O7" s="9">
        <v>0</v>
      </c>
      <c r="P7" s="8"/>
      <c r="Q7" s="7">
        <v>0</v>
      </c>
      <c r="R7" s="6" t="s">
        <v>28</v>
      </c>
      <c r="S7" s="9">
        <v>0</v>
      </c>
      <c r="T7" s="8"/>
      <c r="U7" s="7">
        <v>0</v>
      </c>
      <c r="V7" s="6" t="s">
        <v>45</v>
      </c>
      <c r="W7" s="9">
        <v>0</v>
      </c>
      <c r="X7" s="8"/>
      <c r="Y7" s="7">
        <v>0</v>
      </c>
      <c r="Z7" s="6" t="s">
        <v>7</v>
      </c>
      <c r="AA7" s="9">
        <v>0</v>
      </c>
      <c r="AB7" s="8"/>
      <c r="AC7" s="7">
        <v>0</v>
      </c>
      <c r="AD7" s="6" t="s">
        <v>43</v>
      </c>
      <c r="AE7" s="4">
        <v>0</v>
      </c>
      <c r="AF7" s="3"/>
      <c r="AG7" s="2">
        <v>0</v>
      </c>
      <c r="AH7" s="6" t="s">
        <v>5</v>
      </c>
      <c r="AI7" s="62">
        <v>0</v>
      </c>
      <c r="AJ7" s="61"/>
      <c r="AK7" s="60">
        <v>0</v>
      </c>
    </row>
    <row r="8" spans="1:37" ht="15" thickBot="1" x14ac:dyDescent="0.4">
      <c r="A8" s="10" t="s">
        <v>23</v>
      </c>
      <c r="B8" s="10" t="s">
        <v>42</v>
      </c>
      <c r="C8" s="10">
        <v>1</v>
      </c>
      <c r="D8" s="11"/>
      <c r="E8" s="10">
        <v>3</v>
      </c>
      <c r="F8" s="6"/>
      <c r="G8" s="9">
        <v>0</v>
      </c>
      <c r="H8" s="8"/>
      <c r="I8" s="7">
        <v>0</v>
      </c>
      <c r="J8" s="6"/>
      <c r="K8" s="9">
        <v>0</v>
      </c>
      <c r="L8" s="8"/>
      <c r="M8" s="7">
        <v>0</v>
      </c>
      <c r="N8" s="6"/>
      <c r="O8" s="9">
        <v>0</v>
      </c>
      <c r="P8" s="8"/>
      <c r="Q8" s="7">
        <v>0</v>
      </c>
      <c r="R8" s="6"/>
      <c r="S8" s="9">
        <v>0</v>
      </c>
      <c r="T8" s="8"/>
      <c r="U8" s="7">
        <v>0</v>
      </c>
      <c r="V8" s="6"/>
      <c r="W8" s="9">
        <v>0</v>
      </c>
      <c r="X8" s="8"/>
      <c r="Y8" s="7">
        <v>0</v>
      </c>
      <c r="Z8" s="6"/>
      <c r="AA8" s="9">
        <v>0</v>
      </c>
      <c r="AB8" s="8"/>
      <c r="AC8" s="7">
        <v>0</v>
      </c>
      <c r="AD8" s="6"/>
      <c r="AE8" s="4">
        <v>0</v>
      </c>
      <c r="AF8" s="3"/>
      <c r="AG8" s="2">
        <v>0</v>
      </c>
      <c r="AH8" s="6"/>
      <c r="AI8" s="62">
        <v>0</v>
      </c>
      <c r="AJ8" s="61"/>
      <c r="AK8" s="60">
        <v>0</v>
      </c>
    </row>
    <row r="9" spans="1:37" s="63" customFormat="1" ht="14.5" x14ac:dyDescent="0.35">
      <c r="A9" s="28" t="s">
        <v>24</v>
      </c>
      <c r="B9" s="26" t="s">
        <v>42</v>
      </c>
      <c r="C9" s="26">
        <v>1</v>
      </c>
      <c r="D9" s="27">
        <v>45412</v>
      </c>
      <c r="E9" s="26">
        <v>1</v>
      </c>
      <c r="F9" s="23">
        <v>45414</v>
      </c>
      <c r="G9" s="25" t="s">
        <v>13</v>
      </c>
      <c r="H9" s="21"/>
      <c r="I9" s="20">
        <v>1</v>
      </c>
      <c r="J9" s="23">
        <v>45416</v>
      </c>
      <c r="K9" s="25" t="s">
        <v>13</v>
      </c>
      <c r="L9" s="21"/>
      <c r="M9" s="20">
        <v>1</v>
      </c>
      <c r="N9" s="23">
        <v>45418</v>
      </c>
      <c r="O9" s="25" t="s">
        <v>13</v>
      </c>
      <c r="P9" s="21"/>
      <c r="Q9" s="20">
        <v>1</v>
      </c>
      <c r="R9" s="23">
        <v>45420</v>
      </c>
      <c r="S9" s="25" t="s">
        <v>13</v>
      </c>
      <c r="T9" s="21"/>
      <c r="U9" s="20">
        <v>1</v>
      </c>
      <c r="V9" s="23">
        <v>45422</v>
      </c>
      <c r="W9" s="25" t="s">
        <v>13</v>
      </c>
      <c r="X9" s="21"/>
      <c r="Y9" s="20">
        <v>1</v>
      </c>
      <c r="Z9" s="23">
        <v>45425</v>
      </c>
      <c r="AA9" s="25" t="s">
        <v>13</v>
      </c>
      <c r="AB9" s="21"/>
      <c r="AC9" s="20">
        <v>1</v>
      </c>
      <c r="AD9" s="23">
        <v>45433</v>
      </c>
      <c r="AE9" s="50" t="s">
        <v>13</v>
      </c>
      <c r="AF9" s="65" t="s">
        <v>13</v>
      </c>
      <c r="AG9" s="48">
        <v>1</v>
      </c>
      <c r="AH9" s="23">
        <v>45440</v>
      </c>
      <c r="AI9" s="66" t="s">
        <v>13</v>
      </c>
      <c r="AJ9" s="65"/>
      <c r="AK9" s="64">
        <v>1</v>
      </c>
    </row>
    <row r="10" spans="1:37" ht="14.5" x14ac:dyDescent="0.35">
      <c r="A10" s="12" t="s">
        <v>24</v>
      </c>
      <c r="B10" s="10" t="s">
        <v>42</v>
      </c>
      <c r="C10" s="10">
        <v>1</v>
      </c>
      <c r="D10" s="11"/>
      <c r="E10" s="10">
        <v>2</v>
      </c>
      <c r="F10" s="6" t="s">
        <v>12</v>
      </c>
      <c r="G10" s="9" t="s">
        <v>2</v>
      </c>
      <c r="H10" s="8"/>
      <c r="I10" s="7">
        <v>0</v>
      </c>
      <c r="J10" s="6" t="s">
        <v>11</v>
      </c>
      <c r="K10" s="9" t="s">
        <v>1</v>
      </c>
      <c r="L10" s="8"/>
      <c r="M10" s="7">
        <v>0</v>
      </c>
      <c r="N10" s="6" t="s">
        <v>29</v>
      </c>
      <c r="O10" s="9" t="s">
        <v>1</v>
      </c>
      <c r="P10" s="8"/>
      <c r="Q10" s="7">
        <v>0</v>
      </c>
      <c r="R10" s="6" t="s">
        <v>28</v>
      </c>
      <c r="S10" s="9" t="s">
        <v>32</v>
      </c>
      <c r="T10" s="8"/>
      <c r="U10" s="7">
        <v>0</v>
      </c>
      <c r="V10" s="6" t="s">
        <v>45</v>
      </c>
      <c r="W10" s="9" t="s">
        <v>0</v>
      </c>
      <c r="X10" s="8">
        <v>1</v>
      </c>
      <c r="Y10" s="7">
        <v>0</v>
      </c>
      <c r="Z10" s="6" t="s">
        <v>7</v>
      </c>
      <c r="AA10" s="9" t="s">
        <v>0</v>
      </c>
      <c r="AB10" s="8">
        <v>1</v>
      </c>
      <c r="AC10" s="7" t="s">
        <v>44</v>
      </c>
      <c r="AD10" s="6" t="s">
        <v>43</v>
      </c>
      <c r="AE10" s="4" t="s">
        <v>13</v>
      </c>
      <c r="AF10" s="61" t="s">
        <v>13</v>
      </c>
      <c r="AG10" s="60" t="s">
        <v>13</v>
      </c>
      <c r="AH10" s="6" t="s">
        <v>5</v>
      </c>
      <c r="AI10" s="62" t="s">
        <v>13</v>
      </c>
      <c r="AJ10" s="61"/>
      <c r="AK10" s="60">
        <v>0</v>
      </c>
    </row>
    <row r="11" spans="1:37" ht="15" thickBot="1" x14ac:dyDescent="0.4">
      <c r="A11" s="12" t="s">
        <v>24</v>
      </c>
      <c r="B11" s="10" t="s">
        <v>42</v>
      </c>
      <c r="C11" s="10">
        <v>1</v>
      </c>
      <c r="D11" s="11"/>
      <c r="E11" s="10">
        <v>3</v>
      </c>
      <c r="F11" s="6"/>
      <c r="G11" s="9" t="s">
        <v>2</v>
      </c>
      <c r="H11" s="8"/>
      <c r="I11" s="7">
        <v>0</v>
      </c>
      <c r="J11" s="6"/>
      <c r="K11" s="9" t="s">
        <v>1</v>
      </c>
      <c r="L11" s="8"/>
      <c r="M11" s="7">
        <v>0</v>
      </c>
      <c r="N11" s="6"/>
      <c r="O11" s="9" t="s">
        <v>1</v>
      </c>
      <c r="P11" s="8"/>
      <c r="Q11" s="7">
        <v>0</v>
      </c>
      <c r="R11" s="6"/>
      <c r="S11" s="9" t="s">
        <v>32</v>
      </c>
      <c r="T11" s="8"/>
      <c r="U11" s="7">
        <v>0</v>
      </c>
      <c r="V11" s="6"/>
      <c r="W11" s="9" t="s">
        <v>1</v>
      </c>
      <c r="X11" s="8"/>
      <c r="Y11" s="7">
        <v>0</v>
      </c>
      <c r="Z11" s="6"/>
      <c r="AA11" s="9" t="s">
        <v>1</v>
      </c>
      <c r="AB11" s="8">
        <v>1</v>
      </c>
      <c r="AC11" s="7">
        <v>0</v>
      </c>
      <c r="AD11" s="6"/>
      <c r="AE11" s="4" t="s">
        <v>0</v>
      </c>
      <c r="AF11" s="3" t="s">
        <v>37</v>
      </c>
      <c r="AG11" s="2">
        <v>0</v>
      </c>
      <c r="AH11" s="6"/>
      <c r="AI11" s="62" t="s">
        <v>18</v>
      </c>
      <c r="AJ11" s="61" t="s">
        <v>89</v>
      </c>
      <c r="AK11" s="60">
        <v>0</v>
      </c>
    </row>
    <row r="12" spans="1:37" s="63" customFormat="1" ht="14.5" x14ac:dyDescent="0.35">
      <c r="A12" s="28" t="s">
        <v>22</v>
      </c>
      <c r="B12" s="26" t="s">
        <v>42</v>
      </c>
      <c r="C12" s="26">
        <v>1</v>
      </c>
      <c r="D12" s="27">
        <v>45412</v>
      </c>
      <c r="E12" s="26">
        <v>1</v>
      </c>
      <c r="F12" s="23">
        <v>45414</v>
      </c>
      <c r="G12" s="25">
        <v>0</v>
      </c>
      <c r="H12" s="21"/>
      <c r="I12" s="20">
        <v>0</v>
      </c>
      <c r="J12" s="23">
        <v>45416</v>
      </c>
      <c r="K12" s="25" t="s">
        <v>2</v>
      </c>
      <c r="L12" s="21"/>
      <c r="M12" s="20">
        <v>0</v>
      </c>
      <c r="N12" s="23">
        <v>45418</v>
      </c>
      <c r="O12" s="25" t="s">
        <v>0</v>
      </c>
      <c r="P12" s="21"/>
      <c r="Q12" s="20">
        <v>0</v>
      </c>
      <c r="R12" s="23">
        <v>45420</v>
      </c>
      <c r="S12" s="25" t="s">
        <v>0</v>
      </c>
      <c r="T12" s="21"/>
      <c r="U12" s="20">
        <v>0</v>
      </c>
      <c r="V12" s="23">
        <v>45422</v>
      </c>
      <c r="W12" s="25" t="s">
        <v>0</v>
      </c>
      <c r="X12" s="21"/>
      <c r="Y12" s="20">
        <v>0</v>
      </c>
      <c r="Z12" s="23">
        <v>45425</v>
      </c>
      <c r="AA12" s="25" t="s">
        <v>0</v>
      </c>
      <c r="AB12" s="21"/>
      <c r="AC12" s="20">
        <v>0</v>
      </c>
      <c r="AD12" s="23">
        <v>45433</v>
      </c>
      <c r="AE12" s="50" t="s">
        <v>0</v>
      </c>
      <c r="AF12" s="49" t="s">
        <v>88</v>
      </c>
      <c r="AG12" s="48">
        <v>0</v>
      </c>
      <c r="AH12" s="23">
        <v>45440</v>
      </c>
      <c r="AI12" s="66" t="s">
        <v>18</v>
      </c>
      <c r="AJ12" s="65" t="s">
        <v>17</v>
      </c>
      <c r="AK12" s="64">
        <v>0</v>
      </c>
    </row>
    <row r="13" spans="1:37" ht="14.5" x14ac:dyDescent="0.35">
      <c r="A13" s="10" t="s">
        <v>22</v>
      </c>
      <c r="B13" s="10" t="s">
        <v>42</v>
      </c>
      <c r="C13" s="10">
        <v>1</v>
      </c>
      <c r="D13" s="11"/>
      <c r="E13" s="10">
        <v>2</v>
      </c>
      <c r="F13" s="31" t="s">
        <v>12</v>
      </c>
      <c r="G13" s="9" t="s">
        <v>2</v>
      </c>
      <c r="H13" s="10"/>
      <c r="I13" s="7">
        <v>0</v>
      </c>
      <c r="J13" s="31" t="s">
        <v>11</v>
      </c>
      <c r="K13" s="9" t="s">
        <v>2</v>
      </c>
      <c r="L13" s="10"/>
      <c r="M13" s="7">
        <v>0</v>
      </c>
      <c r="N13" s="6" t="s">
        <v>29</v>
      </c>
      <c r="O13" s="9" t="s">
        <v>0</v>
      </c>
      <c r="P13" s="8"/>
      <c r="Q13" s="7">
        <v>0</v>
      </c>
      <c r="R13" s="6" t="s">
        <v>28</v>
      </c>
      <c r="S13" s="9" t="s">
        <v>0</v>
      </c>
      <c r="T13" s="8"/>
      <c r="U13" s="7">
        <v>0</v>
      </c>
      <c r="V13" s="6" t="s">
        <v>45</v>
      </c>
      <c r="W13" s="9" t="s">
        <v>0</v>
      </c>
      <c r="X13" s="8"/>
      <c r="Y13" s="7">
        <v>0</v>
      </c>
      <c r="Z13" s="6" t="s">
        <v>7</v>
      </c>
      <c r="AA13" s="9" t="s">
        <v>0</v>
      </c>
      <c r="AB13" s="8"/>
      <c r="AC13" s="7" t="s">
        <v>44</v>
      </c>
      <c r="AD13" s="6" t="s">
        <v>43</v>
      </c>
      <c r="AE13" s="4" t="s">
        <v>13</v>
      </c>
      <c r="AF13" s="3"/>
      <c r="AG13" s="2" t="s">
        <v>13</v>
      </c>
      <c r="AH13" s="6" t="s">
        <v>5</v>
      </c>
      <c r="AI13" s="62" t="s">
        <v>13</v>
      </c>
      <c r="AJ13" s="61"/>
      <c r="AK13" s="60" t="s">
        <v>13</v>
      </c>
    </row>
    <row r="14" spans="1:37" ht="15" thickBot="1" x14ac:dyDescent="0.4">
      <c r="A14" s="12" t="s">
        <v>22</v>
      </c>
      <c r="B14" s="10" t="s">
        <v>42</v>
      </c>
      <c r="C14" s="10">
        <v>1</v>
      </c>
      <c r="D14" s="11"/>
      <c r="E14" s="10">
        <v>3</v>
      </c>
      <c r="F14" s="6"/>
      <c r="G14" s="9" t="s">
        <v>2</v>
      </c>
      <c r="H14" s="8"/>
      <c r="I14" s="7">
        <v>0</v>
      </c>
      <c r="J14" s="6"/>
      <c r="K14" s="9" t="s">
        <v>2</v>
      </c>
      <c r="L14" s="8"/>
      <c r="M14" s="7">
        <v>0</v>
      </c>
      <c r="N14" s="6"/>
      <c r="O14" s="9" t="s">
        <v>0</v>
      </c>
      <c r="P14" s="8"/>
      <c r="Q14" s="7">
        <v>0</v>
      </c>
      <c r="R14" s="6"/>
      <c r="S14" s="9" t="s">
        <v>0</v>
      </c>
      <c r="T14" s="8"/>
      <c r="U14" s="7">
        <v>0</v>
      </c>
      <c r="V14" s="6"/>
      <c r="W14" s="9" t="s">
        <v>0</v>
      </c>
      <c r="X14" s="8"/>
      <c r="Y14" s="7">
        <v>0</v>
      </c>
      <c r="Z14" s="6"/>
      <c r="AA14" s="9" t="s">
        <v>0</v>
      </c>
      <c r="AB14" s="8"/>
      <c r="AC14" s="7">
        <v>0</v>
      </c>
      <c r="AD14" s="6"/>
      <c r="AE14" s="4" t="s">
        <v>0</v>
      </c>
      <c r="AF14" s="3" t="s">
        <v>88</v>
      </c>
      <c r="AG14" s="2">
        <v>0</v>
      </c>
      <c r="AH14" s="6"/>
      <c r="AI14" s="62" t="s">
        <v>18</v>
      </c>
      <c r="AJ14" s="61" t="s">
        <v>17</v>
      </c>
      <c r="AK14" s="60">
        <v>0</v>
      </c>
    </row>
    <row r="15" spans="1:37" s="63" customFormat="1" ht="14.5" x14ac:dyDescent="0.35">
      <c r="A15" s="69" t="s">
        <v>21</v>
      </c>
      <c r="B15" s="26" t="s">
        <v>42</v>
      </c>
      <c r="C15" s="26">
        <v>1</v>
      </c>
      <c r="D15" s="27">
        <v>45412</v>
      </c>
      <c r="E15" s="26">
        <v>1</v>
      </c>
      <c r="F15" s="23">
        <v>45414</v>
      </c>
      <c r="G15" s="25">
        <v>1</v>
      </c>
      <c r="H15" s="21"/>
      <c r="I15" s="20">
        <v>0</v>
      </c>
      <c r="J15" s="23">
        <v>45416</v>
      </c>
      <c r="K15" s="25" t="s">
        <v>0</v>
      </c>
      <c r="L15" s="21"/>
      <c r="M15" s="20">
        <v>0</v>
      </c>
      <c r="N15" s="23">
        <v>45418</v>
      </c>
      <c r="O15" s="25" t="s">
        <v>0</v>
      </c>
      <c r="P15" s="21">
        <v>1</v>
      </c>
      <c r="Q15" s="20">
        <v>0</v>
      </c>
      <c r="R15" s="23">
        <v>45420</v>
      </c>
      <c r="S15" s="25" t="s">
        <v>0</v>
      </c>
      <c r="T15" s="21">
        <v>1</v>
      </c>
      <c r="U15" s="20">
        <v>0</v>
      </c>
      <c r="V15" s="23">
        <v>45422</v>
      </c>
      <c r="W15" s="25" t="s">
        <v>0</v>
      </c>
      <c r="X15" s="21">
        <v>1</v>
      </c>
      <c r="Y15" s="20">
        <v>0</v>
      </c>
      <c r="Z15" s="23">
        <v>45425</v>
      </c>
      <c r="AA15" s="25" t="s">
        <v>0</v>
      </c>
      <c r="AB15" s="21">
        <v>1</v>
      </c>
      <c r="AC15" s="20">
        <v>0</v>
      </c>
      <c r="AD15" s="23">
        <v>45433</v>
      </c>
      <c r="AE15" s="66" t="s">
        <v>0</v>
      </c>
      <c r="AF15" s="65" t="s">
        <v>37</v>
      </c>
      <c r="AG15" s="48">
        <v>0</v>
      </c>
      <c r="AH15" s="23">
        <v>45440</v>
      </c>
      <c r="AI15" s="66" t="s">
        <v>18</v>
      </c>
      <c r="AJ15" s="65" t="s">
        <v>17</v>
      </c>
      <c r="AK15" s="64">
        <v>0</v>
      </c>
    </row>
    <row r="16" spans="1:37" ht="14.5" x14ac:dyDescent="0.35">
      <c r="A16" s="10" t="s">
        <v>21</v>
      </c>
      <c r="B16" s="10" t="s">
        <v>42</v>
      </c>
      <c r="C16" s="10">
        <v>1</v>
      </c>
      <c r="D16" s="11"/>
      <c r="E16" s="10">
        <v>2</v>
      </c>
      <c r="F16" s="6" t="s">
        <v>12</v>
      </c>
      <c r="G16" s="9" t="s">
        <v>48</v>
      </c>
      <c r="H16" s="8"/>
      <c r="I16" s="7">
        <v>0</v>
      </c>
      <c r="J16" s="6" t="s">
        <v>11</v>
      </c>
      <c r="K16" s="9" t="s">
        <v>0</v>
      </c>
      <c r="L16" s="8"/>
      <c r="M16" s="7">
        <v>0</v>
      </c>
      <c r="N16" s="6" t="s">
        <v>29</v>
      </c>
      <c r="O16" s="9" t="s">
        <v>0</v>
      </c>
      <c r="P16" s="8"/>
      <c r="Q16" s="7">
        <v>0</v>
      </c>
      <c r="R16" s="6" t="s">
        <v>28</v>
      </c>
      <c r="S16" s="9" t="s">
        <v>0</v>
      </c>
      <c r="T16" s="8">
        <v>1</v>
      </c>
      <c r="U16" s="7">
        <v>0</v>
      </c>
      <c r="V16" s="6" t="s">
        <v>45</v>
      </c>
      <c r="W16" s="9" t="s">
        <v>0</v>
      </c>
      <c r="X16" s="8">
        <v>1</v>
      </c>
      <c r="Y16" s="7">
        <v>0</v>
      </c>
      <c r="Z16" s="6" t="s">
        <v>7</v>
      </c>
      <c r="AA16" s="9" t="s">
        <v>0</v>
      </c>
      <c r="AB16" s="8">
        <v>1</v>
      </c>
      <c r="AC16" s="7" t="s">
        <v>44</v>
      </c>
      <c r="AD16" s="6" t="s">
        <v>43</v>
      </c>
      <c r="AE16" s="4" t="s">
        <v>13</v>
      </c>
      <c r="AF16" s="3" t="s">
        <v>13</v>
      </c>
      <c r="AG16" s="2" t="s">
        <v>13</v>
      </c>
      <c r="AH16" s="6" t="s">
        <v>5</v>
      </c>
      <c r="AI16" s="62" t="s">
        <v>13</v>
      </c>
      <c r="AJ16" s="61" t="s">
        <v>13</v>
      </c>
      <c r="AK16" s="60" t="s">
        <v>13</v>
      </c>
    </row>
    <row r="17" spans="1:37" ht="15" thickBot="1" x14ac:dyDescent="0.4">
      <c r="A17" s="10" t="s">
        <v>21</v>
      </c>
      <c r="B17" s="10" t="s">
        <v>42</v>
      </c>
      <c r="C17" s="10">
        <v>1</v>
      </c>
      <c r="D17" s="11"/>
      <c r="E17" s="10">
        <v>3</v>
      </c>
      <c r="F17" s="6"/>
      <c r="G17" s="9" t="s">
        <v>48</v>
      </c>
      <c r="H17" s="8"/>
      <c r="I17" s="7">
        <v>0</v>
      </c>
      <c r="J17" s="6"/>
      <c r="K17" s="9" t="s">
        <v>0</v>
      </c>
      <c r="L17" s="8"/>
      <c r="M17" s="7">
        <v>0</v>
      </c>
      <c r="N17" s="6"/>
      <c r="O17" s="9" t="s">
        <v>0</v>
      </c>
      <c r="P17" s="8"/>
      <c r="Q17" s="7">
        <v>0</v>
      </c>
      <c r="R17" s="6"/>
      <c r="S17" s="9" t="s">
        <v>0</v>
      </c>
      <c r="T17" s="8">
        <v>1</v>
      </c>
      <c r="U17" s="7">
        <v>0</v>
      </c>
      <c r="V17" s="6"/>
      <c r="W17" s="9" t="s">
        <v>0</v>
      </c>
      <c r="X17" s="8">
        <v>1</v>
      </c>
      <c r="Y17" s="7">
        <v>0</v>
      </c>
      <c r="Z17" s="6"/>
      <c r="AA17" s="9" t="s">
        <v>0</v>
      </c>
      <c r="AB17" s="8">
        <v>1</v>
      </c>
      <c r="AC17" s="7">
        <v>0</v>
      </c>
      <c r="AD17" s="6"/>
      <c r="AE17" s="4" t="s">
        <v>0</v>
      </c>
      <c r="AF17" s="3" t="s">
        <v>37</v>
      </c>
      <c r="AG17" s="2">
        <v>0</v>
      </c>
      <c r="AH17" s="6"/>
      <c r="AI17" s="62" t="s">
        <v>18</v>
      </c>
      <c r="AJ17" s="61" t="s">
        <v>17</v>
      </c>
      <c r="AK17" s="60">
        <v>0</v>
      </c>
    </row>
    <row r="18" spans="1:37" s="63" customFormat="1" ht="14.5" x14ac:dyDescent="0.35">
      <c r="A18" s="68" t="s">
        <v>20</v>
      </c>
      <c r="B18" s="26" t="s">
        <v>42</v>
      </c>
      <c r="C18" s="26">
        <v>1</v>
      </c>
      <c r="D18" s="27">
        <v>45412</v>
      </c>
      <c r="E18" s="26">
        <v>1</v>
      </c>
      <c r="F18" s="23">
        <v>45414</v>
      </c>
      <c r="G18" s="25">
        <v>0</v>
      </c>
      <c r="H18" s="21"/>
      <c r="I18" s="20">
        <v>0</v>
      </c>
      <c r="J18" s="23">
        <v>45416</v>
      </c>
      <c r="K18" s="25" t="s">
        <v>2</v>
      </c>
      <c r="L18" s="21"/>
      <c r="M18" s="20">
        <v>0</v>
      </c>
      <c r="N18" s="23">
        <v>45418</v>
      </c>
      <c r="O18" s="25" t="s">
        <v>2</v>
      </c>
      <c r="P18" s="21"/>
      <c r="Q18" s="20">
        <v>0</v>
      </c>
      <c r="R18" s="23">
        <v>45420</v>
      </c>
      <c r="S18" s="25" t="s">
        <v>2</v>
      </c>
      <c r="T18" s="21"/>
      <c r="U18" s="20">
        <v>0</v>
      </c>
      <c r="V18" s="23">
        <v>45422</v>
      </c>
      <c r="W18" s="25" t="s">
        <v>0</v>
      </c>
      <c r="X18" s="21"/>
      <c r="Y18" s="20">
        <v>0</v>
      </c>
      <c r="Z18" s="23">
        <v>45425</v>
      </c>
      <c r="AA18" s="25" t="s">
        <v>0</v>
      </c>
      <c r="AB18" s="21"/>
      <c r="AC18" s="20" t="s">
        <v>44</v>
      </c>
      <c r="AD18" s="23">
        <v>45433</v>
      </c>
      <c r="AE18" s="50" t="s">
        <v>13</v>
      </c>
      <c r="AF18" s="49"/>
      <c r="AG18" s="48">
        <v>0</v>
      </c>
      <c r="AH18" s="23">
        <v>45440</v>
      </c>
      <c r="AI18" s="66" t="s">
        <v>13</v>
      </c>
      <c r="AJ18" s="65"/>
      <c r="AK18" s="64">
        <v>0</v>
      </c>
    </row>
    <row r="19" spans="1:37" ht="14.5" x14ac:dyDescent="0.35">
      <c r="A19" s="10" t="s">
        <v>20</v>
      </c>
      <c r="B19" s="10" t="s">
        <v>42</v>
      </c>
      <c r="C19" s="10">
        <v>1</v>
      </c>
      <c r="D19" s="11"/>
      <c r="E19" s="10">
        <v>2</v>
      </c>
      <c r="F19" s="6" t="s">
        <v>12</v>
      </c>
      <c r="G19" s="9">
        <v>0</v>
      </c>
      <c r="H19" s="8"/>
      <c r="I19" s="7">
        <v>0</v>
      </c>
      <c r="J19" s="6" t="s">
        <v>11</v>
      </c>
      <c r="K19" s="9" t="s">
        <v>2</v>
      </c>
      <c r="L19" s="8"/>
      <c r="M19" s="7">
        <v>0</v>
      </c>
      <c r="N19" s="6" t="s">
        <v>29</v>
      </c>
      <c r="O19" s="9" t="s">
        <v>2</v>
      </c>
      <c r="P19" s="8"/>
      <c r="Q19" s="7">
        <v>0</v>
      </c>
      <c r="R19" s="6" t="s">
        <v>28</v>
      </c>
      <c r="S19" s="9" t="s">
        <v>2</v>
      </c>
      <c r="T19" s="8"/>
      <c r="U19" s="7">
        <v>0</v>
      </c>
      <c r="V19" s="6" t="s">
        <v>45</v>
      </c>
      <c r="W19" s="9" t="s">
        <v>1</v>
      </c>
      <c r="X19" s="8"/>
      <c r="Y19" s="7">
        <v>0</v>
      </c>
      <c r="Z19" s="6" t="s">
        <v>7</v>
      </c>
      <c r="AA19" s="9" t="s">
        <v>1</v>
      </c>
      <c r="AB19" s="8"/>
      <c r="AC19" s="7">
        <v>0</v>
      </c>
      <c r="AD19" s="6" t="s">
        <v>43</v>
      </c>
      <c r="AE19" s="4" t="s">
        <v>0</v>
      </c>
      <c r="AF19" s="3">
        <v>1</v>
      </c>
      <c r="AG19" s="2">
        <v>0</v>
      </c>
      <c r="AH19" s="6" t="s">
        <v>5</v>
      </c>
      <c r="AI19" s="62" t="s">
        <v>0</v>
      </c>
      <c r="AJ19" s="61">
        <v>1</v>
      </c>
      <c r="AK19" s="60">
        <v>0</v>
      </c>
    </row>
    <row r="20" spans="1:37" ht="15" thickBot="1" x14ac:dyDescent="0.4">
      <c r="A20" s="67" t="s">
        <v>20</v>
      </c>
      <c r="B20" s="10" t="s">
        <v>42</v>
      </c>
      <c r="C20" s="10">
        <v>1</v>
      </c>
      <c r="D20" s="11"/>
      <c r="E20" s="10">
        <v>3</v>
      </c>
      <c r="F20" s="6"/>
      <c r="G20" s="9">
        <v>0</v>
      </c>
      <c r="H20" s="8"/>
      <c r="I20" s="7">
        <v>0</v>
      </c>
      <c r="J20" s="6"/>
      <c r="K20" s="9" t="s">
        <v>2</v>
      </c>
      <c r="L20" s="8"/>
      <c r="M20" s="7">
        <v>0</v>
      </c>
      <c r="N20" s="6"/>
      <c r="O20" s="9" t="s">
        <v>32</v>
      </c>
      <c r="P20" s="8"/>
      <c r="Q20" s="7">
        <v>0</v>
      </c>
      <c r="R20" s="6"/>
      <c r="S20" s="9" t="s">
        <v>32</v>
      </c>
      <c r="T20" s="8"/>
      <c r="U20" s="7">
        <v>0</v>
      </c>
      <c r="V20" s="6"/>
      <c r="W20" s="9" t="s">
        <v>1</v>
      </c>
      <c r="X20" s="8"/>
      <c r="Y20" s="7">
        <v>0</v>
      </c>
      <c r="Z20" s="6"/>
      <c r="AA20" s="9" t="s">
        <v>0</v>
      </c>
      <c r="AB20" s="8"/>
      <c r="AC20" s="7">
        <v>0</v>
      </c>
      <c r="AD20" s="6"/>
      <c r="AE20" s="4" t="s">
        <v>0</v>
      </c>
      <c r="AF20" s="3">
        <v>1</v>
      </c>
      <c r="AG20" s="2">
        <v>0</v>
      </c>
      <c r="AH20" s="6"/>
      <c r="AI20" s="62" t="s">
        <v>0</v>
      </c>
      <c r="AJ20" s="61">
        <v>1</v>
      </c>
      <c r="AK20" s="60">
        <v>0</v>
      </c>
    </row>
    <row r="21" spans="1:37" s="63" customFormat="1" ht="14.5" x14ac:dyDescent="0.35">
      <c r="A21" s="28" t="s">
        <v>19</v>
      </c>
      <c r="B21" s="26" t="s">
        <v>42</v>
      </c>
      <c r="C21" s="26">
        <v>1</v>
      </c>
      <c r="D21" s="27">
        <v>45412</v>
      </c>
      <c r="E21" s="26">
        <v>1</v>
      </c>
      <c r="F21" s="23">
        <v>45414</v>
      </c>
      <c r="G21" s="25">
        <v>0</v>
      </c>
      <c r="H21" s="21"/>
      <c r="I21" s="20">
        <v>0</v>
      </c>
      <c r="J21" s="23">
        <v>45416</v>
      </c>
      <c r="K21" s="25">
        <v>0</v>
      </c>
      <c r="L21" s="21"/>
      <c r="M21" s="20">
        <v>0</v>
      </c>
      <c r="N21" s="23">
        <v>45418</v>
      </c>
      <c r="O21" s="25">
        <v>0</v>
      </c>
      <c r="P21" s="21"/>
      <c r="Q21" s="20">
        <v>0</v>
      </c>
      <c r="R21" s="23">
        <v>45420</v>
      </c>
      <c r="S21" s="25">
        <v>0</v>
      </c>
      <c r="T21" s="21"/>
      <c r="U21" s="20">
        <v>0</v>
      </c>
      <c r="V21" s="23">
        <v>45422</v>
      </c>
      <c r="W21" s="25">
        <v>0</v>
      </c>
      <c r="X21" s="21"/>
      <c r="Y21" s="20">
        <v>0</v>
      </c>
      <c r="Z21" s="23">
        <v>45425</v>
      </c>
      <c r="AA21" s="25">
        <v>0</v>
      </c>
      <c r="AB21" s="21"/>
      <c r="AC21" s="20">
        <v>0</v>
      </c>
      <c r="AD21" s="23">
        <v>45433</v>
      </c>
      <c r="AE21" s="50">
        <v>0</v>
      </c>
      <c r="AF21" s="49"/>
      <c r="AG21" s="48">
        <v>0</v>
      </c>
      <c r="AH21" s="23">
        <v>45440</v>
      </c>
      <c r="AI21" s="66">
        <v>0</v>
      </c>
      <c r="AJ21" s="65"/>
      <c r="AK21" s="64">
        <v>0</v>
      </c>
    </row>
    <row r="22" spans="1:37" ht="14.5" x14ac:dyDescent="0.35">
      <c r="A22" s="12" t="s">
        <v>19</v>
      </c>
      <c r="B22" s="10" t="s">
        <v>42</v>
      </c>
      <c r="C22" s="10">
        <v>1</v>
      </c>
      <c r="D22" s="11"/>
      <c r="E22" s="10">
        <v>2</v>
      </c>
      <c r="F22" s="6" t="s">
        <v>12</v>
      </c>
      <c r="G22" s="9">
        <v>0</v>
      </c>
      <c r="H22" s="8"/>
      <c r="I22" s="7">
        <v>0</v>
      </c>
      <c r="J22" s="6" t="s">
        <v>11</v>
      </c>
      <c r="K22" s="9">
        <v>0</v>
      </c>
      <c r="L22" s="8"/>
      <c r="M22" s="7">
        <v>0</v>
      </c>
      <c r="N22" s="6" t="s">
        <v>29</v>
      </c>
      <c r="O22" s="9">
        <v>0</v>
      </c>
      <c r="P22" s="8"/>
      <c r="Q22" s="7">
        <v>0</v>
      </c>
      <c r="R22" s="6" t="s">
        <v>28</v>
      </c>
      <c r="S22" s="9" t="s">
        <v>2</v>
      </c>
      <c r="T22" s="8"/>
      <c r="U22" s="7">
        <v>0</v>
      </c>
      <c r="V22" s="6" t="s">
        <v>45</v>
      </c>
      <c r="W22" s="9" t="s">
        <v>2</v>
      </c>
      <c r="X22" s="8"/>
      <c r="Y22" s="7">
        <v>0</v>
      </c>
      <c r="Z22" s="6" t="s">
        <v>7</v>
      </c>
      <c r="AA22" s="9" t="s">
        <v>1</v>
      </c>
      <c r="AB22" s="8"/>
      <c r="AC22" s="7" t="s">
        <v>44</v>
      </c>
      <c r="AD22" s="6" t="s">
        <v>43</v>
      </c>
      <c r="AE22" s="4" t="s">
        <v>13</v>
      </c>
      <c r="AF22" s="3"/>
      <c r="AG22" s="2">
        <v>0</v>
      </c>
      <c r="AH22" s="6" t="s">
        <v>5</v>
      </c>
      <c r="AI22" s="62" t="s">
        <v>13</v>
      </c>
      <c r="AJ22" s="61"/>
      <c r="AK22" s="60">
        <v>0</v>
      </c>
    </row>
    <row r="23" spans="1:37" ht="15" thickBot="1" x14ac:dyDescent="0.4">
      <c r="A23" s="12" t="s">
        <v>19</v>
      </c>
      <c r="B23" s="10" t="s">
        <v>42</v>
      </c>
      <c r="C23" s="10">
        <v>1</v>
      </c>
      <c r="D23" s="11"/>
      <c r="E23" s="10">
        <v>3</v>
      </c>
      <c r="F23" s="6"/>
      <c r="G23" s="9">
        <v>0</v>
      </c>
      <c r="H23" s="8"/>
      <c r="I23" s="7">
        <v>0</v>
      </c>
      <c r="J23" s="6"/>
      <c r="K23" s="9">
        <v>0</v>
      </c>
      <c r="L23" s="8"/>
      <c r="M23" s="7">
        <v>0</v>
      </c>
      <c r="N23" s="6"/>
      <c r="O23" s="9">
        <v>0</v>
      </c>
      <c r="P23" s="8"/>
      <c r="Q23" s="7">
        <v>0</v>
      </c>
      <c r="R23" s="6"/>
      <c r="S23" s="9">
        <v>0</v>
      </c>
      <c r="T23" s="8"/>
      <c r="U23" s="7">
        <v>0</v>
      </c>
      <c r="V23" s="6"/>
      <c r="W23" s="9">
        <v>0</v>
      </c>
      <c r="X23" s="8"/>
      <c r="Y23" s="7">
        <v>0</v>
      </c>
      <c r="Z23" s="6"/>
      <c r="AA23" s="9">
        <v>0</v>
      </c>
      <c r="AB23" s="8"/>
      <c r="AC23" s="7">
        <v>0</v>
      </c>
      <c r="AD23" s="6"/>
      <c r="AE23" s="4">
        <v>0</v>
      </c>
      <c r="AF23" s="3"/>
      <c r="AG23" s="2">
        <v>0</v>
      </c>
      <c r="AH23" s="6"/>
      <c r="AI23" s="62">
        <v>0</v>
      </c>
      <c r="AJ23" s="61"/>
      <c r="AK23" s="60">
        <v>0</v>
      </c>
    </row>
    <row r="24" spans="1:37" s="63" customFormat="1" ht="14.5" x14ac:dyDescent="0.35">
      <c r="A24" s="28" t="s">
        <v>16</v>
      </c>
      <c r="B24" s="26" t="s">
        <v>42</v>
      </c>
      <c r="C24" s="26">
        <v>1</v>
      </c>
      <c r="D24" s="27">
        <v>45412</v>
      </c>
      <c r="E24" s="26">
        <v>1</v>
      </c>
      <c r="F24" s="23">
        <v>45414</v>
      </c>
      <c r="G24" s="25" t="s">
        <v>2</v>
      </c>
      <c r="H24" s="21"/>
      <c r="I24" s="20">
        <v>0</v>
      </c>
      <c r="J24" s="23">
        <v>45416</v>
      </c>
      <c r="K24" s="25" t="s">
        <v>2</v>
      </c>
      <c r="L24" s="21"/>
      <c r="M24" s="20">
        <v>0</v>
      </c>
      <c r="N24" s="23">
        <v>45418</v>
      </c>
      <c r="O24" s="25" t="s">
        <v>2</v>
      </c>
      <c r="P24" s="21"/>
      <c r="Q24" s="20">
        <v>0</v>
      </c>
      <c r="R24" s="23">
        <v>45420</v>
      </c>
      <c r="S24" s="25" t="s">
        <v>32</v>
      </c>
      <c r="T24" s="21"/>
      <c r="U24" s="20">
        <v>0</v>
      </c>
      <c r="V24" s="23">
        <v>45422</v>
      </c>
      <c r="W24" s="25" t="s">
        <v>0</v>
      </c>
      <c r="X24" s="21">
        <v>1</v>
      </c>
      <c r="Y24" s="20">
        <v>0</v>
      </c>
      <c r="Z24" s="23">
        <v>45425</v>
      </c>
      <c r="AA24" s="25" t="s">
        <v>0</v>
      </c>
      <c r="AB24" s="21">
        <v>1</v>
      </c>
      <c r="AC24" s="20">
        <v>0</v>
      </c>
      <c r="AD24" s="23">
        <v>45433</v>
      </c>
      <c r="AE24" s="50" t="s">
        <v>0</v>
      </c>
      <c r="AF24" s="65" t="s">
        <v>37</v>
      </c>
      <c r="AG24" s="48">
        <v>0</v>
      </c>
      <c r="AH24" s="23">
        <v>45440</v>
      </c>
      <c r="AI24" s="66" t="s">
        <v>0</v>
      </c>
      <c r="AJ24" s="65" t="s">
        <v>37</v>
      </c>
      <c r="AK24" s="64">
        <v>0</v>
      </c>
    </row>
    <row r="25" spans="1:37" ht="14.5" x14ac:dyDescent="0.35">
      <c r="A25" s="12" t="s">
        <v>16</v>
      </c>
      <c r="B25" s="10" t="s">
        <v>42</v>
      </c>
      <c r="C25" s="10">
        <v>1</v>
      </c>
      <c r="D25" s="11"/>
      <c r="E25" s="10">
        <v>2</v>
      </c>
      <c r="F25" s="6" t="s">
        <v>12</v>
      </c>
      <c r="G25" s="9" t="s">
        <v>2</v>
      </c>
      <c r="H25" s="8"/>
      <c r="I25" s="7">
        <v>0</v>
      </c>
      <c r="J25" s="6" t="s">
        <v>11</v>
      </c>
      <c r="K25" s="9" t="s">
        <v>2</v>
      </c>
      <c r="L25" s="8"/>
      <c r="M25" s="7">
        <v>0</v>
      </c>
      <c r="N25" s="6" t="s">
        <v>29</v>
      </c>
      <c r="O25" s="9" t="s">
        <v>47</v>
      </c>
      <c r="P25" s="8"/>
      <c r="Q25" s="7">
        <v>0</v>
      </c>
      <c r="R25" s="6" t="s">
        <v>28</v>
      </c>
      <c r="S25" s="9" t="s">
        <v>0</v>
      </c>
      <c r="T25" s="8">
        <v>1</v>
      </c>
      <c r="U25" s="7">
        <v>0</v>
      </c>
      <c r="V25" s="6" t="s">
        <v>45</v>
      </c>
      <c r="W25" s="9" t="s">
        <v>0</v>
      </c>
      <c r="X25" s="8">
        <v>1</v>
      </c>
      <c r="Y25" s="7">
        <v>0</v>
      </c>
      <c r="Z25" s="6" t="s">
        <v>7</v>
      </c>
      <c r="AA25" s="9" t="s">
        <v>0</v>
      </c>
      <c r="AB25" s="8">
        <v>1</v>
      </c>
      <c r="AC25" s="7" t="s">
        <v>44</v>
      </c>
      <c r="AD25" s="6" t="s">
        <v>43</v>
      </c>
      <c r="AE25" s="4" t="s">
        <v>13</v>
      </c>
      <c r="AF25" s="3"/>
      <c r="AG25" s="2">
        <v>0</v>
      </c>
      <c r="AH25" s="6" t="s">
        <v>5</v>
      </c>
      <c r="AI25" s="62" t="s">
        <v>13</v>
      </c>
      <c r="AJ25" s="61"/>
      <c r="AK25" s="60">
        <v>0</v>
      </c>
    </row>
    <row r="26" spans="1:37" ht="15" thickBot="1" x14ac:dyDescent="0.4">
      <c r="A26" s="12" t="s">
        <v>16</v>
      </c>
      <c r="B26" s="10" t="s">
        <v>42</v>
      </c>
      <c r="C26" s="10">
        <v>1</v>
      </c>
      <c r="D26" s="11"/>
      <c r="E26" s="10">
        <v>3</v>
      </c>
      <c r="F26" s="6"/>
      <c r="G26" s="9">
        <v>0</v>
      </c>
      <c r="H26" s="8"/>
      <c r="I26" s="7">
        <v>0</v>
      </c>
      <c r="J26" s="6"/>
      <c r="K26" s="9" t="s">
        <v>2</v>
      </c>
      <c r="L26" s="8"/>
      <c r="M26" s="7">
        <v>0</v>
      </c>
      <c r="N26" s="6"/>
      <c r="O26" s="9" t="s">
        <v>2</v>
      </c>
      <c r="P26" s="8"/>
      <c r="Q26" s="7">
        <v>0</v>
      </c>
      <c r="R26" s="6"/>
      <c r="S26" s="9" t="s">
        <v>32</v>
      </c>
      <c r="T26" s="8"/>
      <c r="U26" s="7">
        <v>0</v>
      </c>
      <c r="V26" s="6"/>
      <c r="W26" s="9" t="s">
        <v>32</v>
      </c>
      <c r="X26" s="8"/>
      <c r="Y26" s="7">
        <v>0</v>
      </c>
      <c r="Z26" s="6"/>
      <c r="AA26" s="9" t="s">
        <v>0</v>
      </c>
      <c r="AB26" s="8">
        <v>1</v>
      </c>
      <c r="AC26" s="7">
        <v>0</v>
      </c>
      <c r="AD26" s="6"/>
      <c r="AE26" s="4" t="s">
        <v>0</v>
      </c>
      <c r="AF26" s="3" t="s">
        <v>46</v>
      </c>
      <c r="AG26" s="2">
        <v>0</v>
      </c>
      <c r="AH26" s="6"/>
      <c r="AI26" s="62" t="s">
        <v>0</v>
      </c>
      <c r="AJ26" s="61" t="s">
        <v>46</v>
      </c>
      <c r="AK26" s="60">
        <v>0</v>
      </c>
    </row>
    <row r="27" spans="1:37" s="63" customFormat="1" ht="14.5" x14ac:dyDescent="0.35">
      <c r="A27" s="26" t="s">
        <v>14</v>
      </c>
      <c r="B27" s="26" t="s">
        <v>42</v>
      </c>
      <c r="C27" s="26">
        <v>1</v>
      </c>
      <c r="D27" s="27">
        <v>45412</v>
      </c>
      <c r="E27" s="26">
        <v>1</v>
      </c>
      <c r="F27" s="23">
        <v>45414</v>
      </c>
      <c r="G27" s="25">
        <v>0</v>
      </c>
      <c r="H27" s="21"/>
      <c r="I27" s="20">
        <v>0</v>
      </c>
      <c r="J27" s="23">
        <v>45416</v>
      </c>
      <c r="K27" s="25">
        <v>0</v>
      </c>
      <c r="L27" s="21"/>
      <c r="M27" s="20">
        <v>0</v>
      </c>
      <c r="N27" s="23">
        <v>45418</v>
      </c>
      <c r="O27" s="25">
        <v>0</v>
      </c>
      <c r="P27" s="21"/>
      <c r="Q27" s="20">
        <v>0</v>
      </c>
      <c r="R27" s="23">
        <v>45420</v>
      </c>
      <c r="S27" s="25">
        <v>0</v>
      </c>
      <c r="T27" s="21"/>
      <c r="U27" s="20">
        <v>0</v>
      </c>
      <c r="V27" s="23">
        <v>45422</v>
      </c>
      <c r="W27" s="25">
        <v>0</v>
      </c>
      <c r="X27" s="21"/>
      <c r="Y27" s="20">
        <v>0</v>
      </c>
      <c r="Z27" s="23">
        <v>45425</v>
      </c>
      <c r="AA27" s="25">
        <v>0</v>
      </c>
      <c r="AB27" s="21"/>
      <c r="AC27" s="20">
        <v>0</v>
      </c>
      <c r="AD27" s="23">
        <v>45433</v>
      </c>
      <c r="AE27" s="50">
        <v>0</v>
      </c>
      <c r="AF27" s="3" t="s">
        <v>33</v>
      </c>
      <c r="AG27" s="48">
        <v>0</v>
      </c>
      <c r="AH27" s="23">
        <v>45440</v>
      </c>
      <c r="AI27" s="66">
        <v>0</v>
      </c>
      <c r="AJ27" s="61" t="s">
        <v>33</v>
      </c>
      <c r="AK27" s="64">
        <v>0</v>
      </c>
    </row>
    <row r="28" spans="1:37" ht="14.5" x14ac:dyDescent="0.35">
      <c r="A28" s="10" t="s">
        <v>14</v>
      </c>
      <c r="B28" s="10" t="s">
        <v>42</v>
      </c>
      <c r="C28" s="10">
        <v>1</v>
      </c>
      <c r="D28" s="11"/>
      <c r="E28" s="10">
        <v>2</v>
      </c>
      <c r="F28" s="6" t="s">
        <v>12</v>
      </c>
      <c r="G28" s="9">
        <v>0</v>
      </c>
      <c r="H28" s="8"/>
      <c r="I28" s="7">
        <v>0</v>
      </c>
      <c r="J28" s="6" t="s">
        <v>11</v>
      </c>
      <c r="K28" s="9">
        <v>0</v>
      </c>
      <c r="L28" s="8"/>
      <c r="M28" s="7">
        <v>0</v>
      </c>
      <c r="N28" s="6" t="s">
        <v>29</v>
      </c>
      <c r="O28" s="9">
        <v>0</v>
      </c>
      <c r="P28" s="8"/>
      <c r="Q28" s="7">
        <v>0</v>
      </c>
      <c r="R28" s="6" t="s">
        <v>28</v>
      </c>
      <c r="S28" s="9">
        <v>0</v>
      </c>
      <c r="T28" s="8"/>
      <c r="U28" s="7">
        <v>0</v>
      </c>
      <c r="V28" s="6" t="s">
        <v>45</v>
      </c>
      <c r="W28" s="9">
        <v>0</v>
      </c>
      <c r="X28" s="8"/>
      <c r="Y28" s="7">
        <v>0</v>
      </c>
      <c r="Z28" s="6" t="s">
        <v>7</v>
      </c>
      <c r="AA28" s="9">
        <v>0</v>
      </c>
      <c r="AB28" s="8"/>
      <c r="AC28" s="7">
        <v>0</v>
      </c>
      <c r="AD28" s="6" t="s">
        <v>43</v>
      </c>
      <c r="AE28" s="4">
        <v>0</v>
      </c>
      <c r="AF28" s="3" t="s">
        <v>33</v>
      </c>
      <c r="AG28" s="2">
        <v>0</v>
      </c>
      <c r="AH28" s="6" t="s">
        <v>5</v>
      </c>
      <c r="AI28" s="62">
        <v>0</v>
      </c>
      <c r="AJ28" s="61" t="s">
        <v>33</v>
      </c>
      <c r="AK28" s="60">
        <v>0</v>
      </c>
    </row>
    <row r="29" spans="1:37" ht="15" thickBot="1" x14ac:dyDescent="0.4">
      <c r="A29" s="10" t="s">
        <v>14</v>
      </c>
      <c r="B29" s="10" t="s">
        <v>42</v>
      </c>
      <c r="C29" s="10">
        <v>1</v>
      </c>
      <c r="D29" s="11"/>
      <c r="E29" s="10">
        <v>3</v>
      </c>
      <c r="F29" s="6"/>
      <c r="G29" s="9">
        <v>0</v>
      </c>
      <c r="H29" s="8"/>
      <c r="I29" s="7">
        <v>0</v>
      </c>
      <c r="J29" s="6"/>
      <c r="K29" s="9">
        <v>0</v>
      </c>
      <c r="L29" s="8"/>
      <c r="M29" s="7">
        <v>0</v>
      </c>
      <c r="N29" s="6"/>
      <c r="O29" s="9">
        <v>0</v>
      </c>
      <c r="P29" s="8"/>
      <c r="Q29" s="7">
        <v>0</v>
      </c>
      <c r="R29" s="6"/>
      <c r="S29" s="9">
        <v>0</v>
      </c>
      <c r="T29" s="8"/>
      <c r="U29" s="7">
        <v>0</v>
      </c>
      <c r="V29" s="6"/>
      <c r="W29" s="9">
        <v>0</v>
      </c>
      <c r="X29" s="8"/>
      <c r="Y29" s="7">
        <v>0</v>
      </c>
      <c r="Z29" s="6"/>
      <c r="AA29" s="9" t="s">
        <v>1</v>
      </c>
      <c r="AB29" s="8"/>
      <c r="AC29" s="7" t="s">
        <v>44</v>
      </c>
      <c r="AD29" s="6"/>
      <c r="AE29" s="4" t="s">
        <v>13</v>
      </c>
      <c r="AF29" s="3"/>
      <c r="AG29" s="2">
        <v>0</v>
      </c>
      <c r="AH29" s="6"/>
      <c r="AI29" s="62" t="s">
        <v>13</v>
      </c>
      <c r="AJ29" s="61"/>
      <c r="AK29" s="60">
        <v>0</v>
      </c>
    </row>
    <row r="30" spans="1:37" s="63" customFormat="1" ht="14.5" x14ac:dyDescent="0.35">
      <c r="A30" s="26" t="s">
        <v>4</v>
      </c>
      <c r="B30" s="26" t="s">
        <v>42</v>
      </c>
      <c r="C30" s="26">
        <v>1</v>
      </c>
      <c r="D30" s="27">
        <v>45412</v>
      </c>
      <c r="E30" s="26">
        <v>1</v>
      </c>
      <c r="F30" s="23">
        <v>45414</v>
      </c>
      <c r="G30" s="25">
        <v>0</v>
      </c>
      <c r="H30" s="21"/>
      <c r="I30" s="20">
        <v>0</v>
      </c>
      <c r="J30" s="23">
        <v>45416</v>
      </c>
      <c r="K30" s="25" t="s">
        <v>2</v>
      </c>
      <c r="L30" s="21"/>
      <c r="M30" s="20">
        <v>0</v>
      </c>
      <c r="N30" s="23">
        <v>45418</v>
      </c>
      <c r="O30" s="25" t="s">
        <v>2</v>
      </c>
      <c r="P30" s="21"/>
      <c r="Q30" s="20">
        <v>0</v>
      </c>
      <c r="R30" s="23">
        <v>45420</v>
      </c>
      <c r="S30" s="25" t="s">
        <v>2</v>
      </c>
      <c r="T30" s="21"/>
      <c r="U30" s="20">
        <v>0</v>
      </c>
      <c r="V30" s="23">
        <v>45422</v>
      </c>
      <c r="W30" s="25" t="s">
        <v>2</v>
      </c>
      <c r="X30" s="21"/>
      <c r="Y30" s="20">
        <v>0</v>
      </c>
      <c r="Z30" s="23">
        <v>45425</v>
      </c>
      <c r="AA30" s="25" t="s">
        <v>2</v>
      </c>
      <c r="AB30" s="21"/>
      <c r="AC30" s="20">
        <v>0</v>
      </c>
      <c r="AD30" s="23">
        <v>45433</v>
      </c>
      <c r="AE30" s="50" t="s">
        <v>0</v>
      </c>
      <c r="AF30" s="49">
        <v>1</v>
      </c>
      <c r="AG30" s="48">
        <v>0</v>
      </c>
      <c r="AH30" s="23">
        <v>45440</v>
      </c>
      <c r="AI30" s="66" t="s">
        <v>0</v>
      </c>
      <c r="AJ30" s="65">
        <v>1</v>
      </c>
      <c r="AK30" s="64">
        <v>0</v>
      </c>
    </row>
    <row r="31" spans="1:37" ht="14.5" x14ac:dyDescent="0.35">
      <c r="A31" s="10" t="s">
        <v>4</v>
      </c>
      <c r="B31" s="10" t="s">
        <v>42</v>
      </c>
      <c r="C31" s="10">
        <v>1</v>
      </c>
      <c r="D31" s="11"/>
      <c r="E31" s="10">
        <v>2</v>
      </c>
      <c r="F31" s="6" t="s">
        <v>12</v>
      </c>
      <c r="G31" s="9">
        <v>0</v>
      </c>
      <c r="H31" s="8"/>
      <c r="I31" s="7">
        <v>0</v>
      </c>
      <c r="J31" s="6" t="s">
        <v>11</v>
      </c>
      <c r="K31" s="9" t="s">
        <v>2</v>
      </c>
      <c r="L31" s="8"/>
      <c r="M31" s="7">
        <v>0</v>
      </c>
      <c r="N31" s="6" t="s">
        <v>29</v>
      </c>
      <c r="O31" s="9" t="s">
        <v>18</v>
      </c>
      <c r="P31" s="8"/>
      <c r="Q31" s="7">
        <v>0</v>
      </c>
      <c r="R31" s="6" t="s">
        <v>28</v>
      </c>
      <c r="S31" s="9" t="s">
        <v>0</v>
      </c>
      <c r="T31" s="8"/>
      <c r="U31" s="7">
        <v>0</v>
      </c>
      <c r="V31" s="6" t="s">
        <v>45</v>
      </c>
      <c r="W31" s="9" t="s">
        <v>1</v>
      </c>
      <c r="X31" s="8"/>
      <c r="Y31" s="7">
        <v>0</v>
      </c>
      <c r="Z31" s="6" t="s">
        <v>7</v>
      </c>
      <c r="AA31" s="9" t="s">
        <v>0</v>
      </c>
      <c r="AB31" s="8">
        <v>1</v>
      </c>
      <c r="AC31" s="7" t="s">
        <v>44</v>
      </c>
      <c r="AD31" s="6" t="s">
        <v>43</v>
      </c>
      <c r="AE31" s="4" t="s">
        <v>13</v>
      </c>
      <c r="AF31" s="3"/>
      <c r="AG31" s="2">
        <v>0</v>
      </c>
      <c r="AH31" s="6" t="s">
        <v>5</v>
      </c>
      <c r="AI31" s="62" t="s">
        <v>13</v>
      </c>
      <c r="AJ31" s="61"/>
      <c r="AK31" s="60">
        <v>0</v>
      </c>
    </row>
    <row r="32" spans="1:37" ht="15" thickBot="1" x14ac:dyDescent="0.4">
      <c r="A32" s="10" t="s">
        <v>4</v>
      </c>
      <c r="B32" s="10" t="s">
        <v>42</v>
      </c>
      <c r="C32" s="10">
        <v>1</v>
      </c>
      <c r="D32" s="11"/>
      <c r="E32" s="10">
        <v>3</v>
      </c>
      <c r="F32" s="6"/>
      <c r="G32" s="9">
        <v>0</v>
      </c>
      <c r="H32" s="8"/>
      <c r="I32" s="7">
        <v>0</v>
      </c>
      <c r="J32" s="6"/>
      <c r="K32" s="9" t="s">
        <v>2</v>
      </c>
      <c r="L32" s="8"/>
      <c r="M32" s="7">
        <v>0</v>
      </c>
      <c r="N32" s="6"/>
      <c r="O32" s="9" t="s">
        <v>2</v>
      </c>
      <c r="P32" s="8"/>
      <c r="Q32" s="7">
        <v>0</v>
      </c>
      <c r="R32" s="6"/>
      <c r="S32" s="9" t="s">
        <v>0</v>
      </c>
      <c r="T32" s="8"/>
      <c r="U32" s="7">
        <v>0</v>
      </c>
      <c r="V32" s="6"/>
      <c r="W32" s="9" t="s">
        <v>15</v>
      </c>
      <c r="X32" s="8"/>
      <c r="Y32" s="7">
        <v>0</v>
      </c>
      <c r="Z32" s="6"/>
      <c r="AA32" s="9" t="s">
        <v>1</v>
      </c>
      <c r="AB32" s="8"/>
      <c r="AC32" s="7">
        <v>0</v>
      </c>
      <c r="AD32" s="6"/>
      <c r="AE32" s="4" t="s">
        <v>0</v>
      </c>
      <c r="AF32" s="3"/>
      <c r="AG32" s="2">
        <v>0</v>
      </c>
      <c r="AH32" s="6"/>
      <c r="AI32" s="62" t="s">
        <v>0</v>
      </c>
      <c r="AJ32" s="61">
        <v>1</v>
      </c>
      <c r="AK32" s="60">
        <v>0</v>
      </c>
    </row>
    <row r="33" spans="1:37" s="56" customFormat="1" ht="15" thickTop="1" x14ac:dyDescent="0.35">
      <c r="A33" s="58" t="s">
        <v>24</v>
      </c>
      <c r="B33" s="58" t="s">
        <v>25</v>
      </c>
      <c r="C33" s="58">
        <v>3</v>
      </c>
      <c r="D33" s="59">
        <v>45414</v>
      </c>
      <c r="E33" s="58">
        <v>1</v>
      </c>
      <c r="F33" s="53">
        <v>45416</v>
      </c>
      <c r="G33" s="55" t="s">
        <v>1</v>
      </c>
      <c r="H33" s="54"/>
      <c r="I33" s="57">
        <v>0</v>
      </c>
      <c r="J33" s="53">
        <v>45418</v>
      </c>
      <c r="K33" s="55" t="s">
        <v>0</v>
      </c>
      <c r="L33" s="54">
        <v>1</v>
      </c>
      <c r="M33" s="57">
        <v>0</v>
      </c>
      <c r="N33" s="53">
        <v>45420</v>
      </c>
      <c r="O33" s="55" t="s">
        <v>0</v>
      </c>
      <c r="P33" s="54">
        <v>1</v>
      </c>
      <c r="Q33" s="57">
        <v>0</v>
      </c>
      <c r="R33" s="53">
        <v>45422</v>
      </c>
      <c r="S33" s="54" t="s">
        <v>0</v>
      </c>
      <c r="T33" s="9">
        <v>1</v>
      </c>
      <c r="U33" s="98">
        <v>0</v>
      </c>
      <c r="V33" s="53">
        <v>45425</v>
      </c>
      <c r="W33" s="55" t="s">
        <v>0</v>
      </c>
      <c r="X33" s="9">
        <v>1</v>
      </c>
      <c r="Y33" s="57">
        <v>0</v>
      </c>
      <c r="Z33" s="53">
        <v>45428</v>
      </c>
      <c r="AA33" s="55" t="s">
        <v>0</v>
      </c>
      <c r="AB33" s="9">
        <v>1</v>
      </c>
      <c r="AC33" s="57" t="s">
        <v>44</v>
      </c>
      <c r="AD33" s="53">
        <v>45433</v>
      </c>
      <c r="AE33" s="55" t="s">
        <v>13</v>
      </c>
      <c r="AF33" s="54" t="s">
        <v>13</v>
      </c>
      <c r="AG33" s="57" t="s">
        <v>13</v>
      </c>
      <c r="AH33" s="53">
        <v>45440</v>
      </c>
      <c r="AI33" s="55" t="s">
        <v>13</v>
      </c>
      <c r="AJ33" s="54" t="s">
        <v>13</v>
      </c>
      <c r="AK33" s="57" t="s">
        <v>13</v>
      </c>
    </row>
    <row r="34" spans="1:37" ht="14.5" x14ac:dyDescent="0.35">
      <c r="A34" s="10" t="s">
        <v>24</v>
      </c>
      <c r="B34" s="10" t="s">
        <v>25</v>
      </c>
      <c r="C34" s="10">
        <v>3</v>
      </c>
      <c r="D34" s="11"/>
      <c r="E34" s="10">
        <v>2</v>
      </c>
      <c r="F34" s="6" t="s">
        <v>12</v>
      </c>
      <c r="G34" s="9" t="s">
        <v>1</v>
      </c>
      <c r="H34" s="8"/>
      <c r="I34" s="7">
        <v>0</v>
      </c>
      <c r="J34" s="6" t="s">
        <v>11</v>
      </c>
      <c r="K34" s="9" t="s">
        <v>0</v>
      </c>
      <c r="L34" s="8">
        <v>1</v>
      </c>
      <c r="M34" s="7">
        <v>0</v>
      </c>
      <c r="N34" s="6" t="s">
        <v>29</v>
      </c>
      <c r="O34" s="9" t="s">
        <v>0</v>
      </c>
      <c r="P34" s="8">
        <v>1</v>
      </c>
      <c r="Q34" s="7">
        <v>0</v>
      </c>
      <c r="R34" s="6" t="s">
        <v>28</v>
      </c>
      <c r="S34" s="8" t="s">
        <v>0</v>
      </c>
      <c r="T34" s="9">
        <v>1</v>
      </c>
      <c r="U34" s="70">
        <v>0</v>
      </c>
      <c r="V34" s="6" t="s">
        <v>8</v>
      </c>
      <c r="W34" s="9" t="s">
        <v>0</v>
      </c>
      <c r="X34" s="9">
        <v>1</v>
      </c>
      <c r="Y34" s="7">
        <v>0</v>
      </c>
      <c r="Z34" s="6" t="s">
        <v>7</v>
      </c>
      <c r="AA34" s="9" t="s">
        <v>0</v>
      </c>
      <c r="AB34" s="9">
        <v>1</v>
      </c>
      <c r="AC34" s="7">
        <v>0</v>
      </c>
      <c r="AD34" s="6" t="s">
        <v>27</v>
      </c>
      <c r="AE34" s="9" t="s">
        <v>0</v>
      </c>
      <c r="AF34" s="8">
        <v>1</v>
      </c>
      <c r="AG34" s="7">
        <v>0</v>
      </c>
      <c r="AH34" s="6" t="s">
        <v>26</v>
      </c>
      <c r="AI34" s="9" t="s">
        <v>18</v>
      </c>
      <c r="AJ34" s="8" t="s">
        <v>89</v>
      </c>
      <c r="AK34" s="7">
        <v>0</v>
      </c>
    </row>
    <row r="35" spans="1:37" ht="15" thickBot="1" x14ac:dyDescent="0.4">
      <c r="A35" s="10" t="s">
        <v>24</v>
      </c>
      <c r="B35" s="10" t="s">
        <v>25</v>
      </c>
      <c r="C35" s="10">
        <v>3</v>
      </c>
      <c r="D35" s="11"/>
      <c r="E35" s="10">
        <v>3</v>
      </c>
      <c r="F35" s="6"/>
      <c r="G35" s="9" t="s">
        <v>2</v>
      </c>
      <c r="H35" s="8"/>
      <c r="I35" s="7">
        <v>0</v>
      </c>
      <c r="J35" s="6"/>
      <c r="K35" s="9" t="s">
        <v>0</v>
      </c>
      <c r="L35" s="8"/>
      <c r="M35" s="7">
        <v>0</v>
      </c>
      <c r="N35" s="6"/>
      <c r="O35" s="9" t="s">
        <v>0</v>
      </c>
      <c r="P35" s="8"/>
      <c r="Q35" s="7">
        <v>0</v>
      </c>
      <c r="R35" s="6"/>
      <c r="S35" s="8" t="s">
        <v>0</v>
      </c>
      <c r="T35" s="9"/>
      <c r="U35" s="70">
        <v>0</v>
      </c>
      <c r="V35" s="6"/>
      <c r="W35" s="9" t="s">
        <v>0</v>
      </c>
      <c r="X35" s="9">
        <v>1</v>
      </c>
      <c r="Y35" s="7">
        <v>0</v>
      </c>
      <c r="Z35" s="6"/>
      <c r="AA35" s="9" t="s">
        <v>0</v>
      </c>
      <c r="AB35" s="9">
        <v>1</v>
      </c>
      <c r="AC35" s="7">
        <v>0</v>
      </c>
      <c r="AD35" s="6"/>
      <c r="AE35" s="9" t="s">
        <v>0</v>
      </c>
      <c r="AF35" s="8">
        <v>1</v>
      </c>
      <c r="AG35" s="7">
        <v>0</v>
      </c>
      <c r="AH35" s="6"/>
      <c r="AI35" s="9" t="s">
        <v>18</v>
      </c>
      <c r="AJ35" s="8" t="s">
        <v>89</v>
      </c>
      <c r="AK35" s="7">
        <v>0</v>
      </c>
    </row>
    <row r="36" spans="1:37" ht="14.5" x14ac:dyDescent="0.35">
      <c r="A36" s="43" t="s">
        <v>23</v>
      </c>
      <c r="B36" s="41" t="s">
        <v>25</v>
      </c>
      <c r="C36" s="26">
        <v>3</v>
      </c>
      <c r="D36" s="42">
        <v>45414</v>
      </c>
      <c r="E36" s="41">
        <v>1</v>
      </c>
      <c r="F36" s="40">
        <v>45416</v>
      </c>
      <c r="G36" s="39">
        <v>0</v>
      </c>
      <c r="H36" s="38"/>
      <c r="I36" s="37">
        <v>0</v>
      </c>
      <c r="J36" s="40">
        <v>45418</v>
      </c>
      <c r="K36" s="39">
        <v>0</v>
      </c>
      <c r="L36" s="38"/>
      <c r="M36" s="37">
        <v>0</v>
      </c>
      <c r="N36" s="40">
        <v>45420</v>
      </c>
      <c r="O36" s="39">
        <v>0</v>
      </c>
      <c r="P36" s="38"/>
      <c r="Q36" s="37">
        <v>0</v>
      </c>
      <c r="R36" s="40">
        <v>45422</v>
      </c>
      <c r="S36" s="39">
        <v>0</v>
      </c>
      <c r="T36" s="101"/>
      <c r="U36" s="37">
        <v>0</v>
      </c>
      <c r="V36" s="40">
        <v>45425</v>
      </c>
      <c r="W36" s="39">
        <v>0</v>
      </c>
      <c r="X36" s="38"/>
      <c r="Y36" s="37">
        <v>0</v>
      </c>
      <c r="Z36" s="16">
        <v>45428</v>
      </c>
      <c r="AA36" s="39">
        <v>0</v>
      </c>
      <c r="AB36" s="38"/>
      <c r="AC36" s="37">
        <v>0</v>
      </c>
      <c r="AD36" s="16">
        <v>45433</v>
      </c>
      <c r="AE36" s="39">
        <v>0</v>
      </c>
      <c r="AF36" s="38"/>
      <c r="AG36" s="37">
        <v>0</v>
      </c>
      <c r="AH36" s="16">
        <v>45440</v>
      </c>
      <c r="AI36" s="15">
        <v>0</v>
      </c>
      <c r="AJ36" s="14"/>
      <c r="AK36" s="13">
        <v>0</v>
      </c>
    </row>
    <row r="37" spans="1:37" ht="14.5" x14ac:dyDescent="0.35">
      <c r="A37" s="12" t="s">
        <v>23</v>
      </c>
      <c r="B37" s="10" t="s">
        <v>25</v>
      </c>
      <c r="C37" s="10">
        <v>3</v>
      </c>
      <c r="D37" s="11"/>
      <c r="E37" s="10">
        <v>2</v>
      </c>
      <c r="F37" s="6" t="s">
        <v>12</v>
      </c>
      <c r="G37" s="9">
        <v>0</v>
      </c>
      <c r="H37" s="8"/>
      <c r="I37" s="7">
        <v>0</v>
      </c>
      <c r="J37" s="6" t="s">
        <v>11</v>
      </c>
      <c r="K37" s="9">
        <v>0</v>
      </c>
      <c r="L37" s="8"/>
      <c r="M37" s="7">
        <v>0</v>
      </c>
      <c r="N37" s="6" t="s">
        <v>29</v>
      </c>
      <c r="O37" s="9">
        <v>0</v>
      </c>
      <c r="P37" s="8"/>
      <c r="Q37" s="7">
        <v>0</v>
      </c>
      <c r="R37" s="6" t="s">
        <v>28</v>
      </c>
      <c r="S37" s="9">
        <v>0</v>
      </c>
      <c r="T37" s="8"/>
      <c r="U37" s="7">
        <v>0</v>
      </c>
      <c r="V37" s="6" t="s">
        <v>8</v>
      </c>
      <c r="W37" s="9">
        <v>0</v>
      </c>
      <c r="X37" s="8"/>
      <c r="Y37" s="7">
        <v>0</v>
      </c>
      <c r="Z37" s="6" t="s">
        <v>7</v>
      </c>
      <c r="AA37" s="9">
        <v>0</v>
      </c>
      <c r="AB37" s="8"/>
      <c r="AC37" s="7">
        <v>0</v>
      </c>
      <c r="AD37" s="6" t="s">
        <v>27</v>
      </c>
      <c r="AE37" s="9">
        <v>0</v>
      </c>
      <c r="AF37" s="8"/>
      <c r="AG37" s="7">
        <v>0</v>
      </c>
      <c r="AH37" s="6" t="s">
        <v>26</v>
      </c>
      <c r="AI37" s="9">
        <v>0</v>
      </c>
      <c r="AJ37" s="8"/>
      <c r="AK37" s="7">
        <v>0</v>
      </c>
    </row>
    <row r="38" spans="1:37" ht="15" thickBot="1" x14ac:dyDescent="0.4">
      <c r="A38" s="12" t="s">
        <v>23</v>
      </c>
      <c r="B38" s="10" t="s">
        <v>25</v>
      </c>
      <c r="C38" s="10">
        <v>3</v>
      </c>
      <c r="D38" s="11"/>
      <c r="E38" s="10">
        <v>3</v>
      </c>
      <c r="F38" s="6"/>
      <c r="G38" s="9">
        <v>0</v>
      </c>
      <c r="H38" s="8"/>
      <c r="I38" s="7">
        <v>0</v>
      </c>
      <c r="J38" s="6"/>
      <c r="K38" s="9">
        <v>0</v>
      </c>
      <c r="L38" s="8"/>
      <c r="M38" s="7">
        <v>0</v>
      </c>
      <c r="N38" s="6"/>
      <c r="O38" s="9">
        <v>0</v>
      </c>
      <c r="P38" s="8"/>
      <c r="Q38" s="7">
        <v>0</v>
      </c>
      <c r="R38" s="6"/>
      <c r="S38" s="9">
        <v>0</v>
      </c>
      <c r="T38" s="8"/>
      <c r="U38" s="7">
        <v>0</v>
      </c>
      <c r="V38" s="6"/>
      <c r="W38" s="9">
        <v>0</v>
      </c>
      <c r="X38" s="8"/>
      <c r="Y38" s="7">
        <v>0</v>
      </c>
      <c r="Z38" s="6"/>
      <c r="AA38" s="9">
        <v>0</v>
      </c>
      <c r="AB38" s="8"/>
      <c r="AC38" s="7">
        <v>0</v>
      </c>
      <c r="AD38" s="6"/>
      <c r="AE38" s="9">
        <v>0</v>
      </c>
      <c r="AF38" s="8"/>
      <c r="AG38" s="7">
        <v>0</v>
      </c>
      <c r="AH38" s="6"/>
      <c r="AI38" s="9">
        <v>0</v>
      </c>
      <c r="AJ38" s="8"/>
      <c r="AK38" s="7">
        <v>0</v>
      </c>
    </row>
    <row r="39" spans="1:37" ht="15" thickTop="1" x14ac:dyDescent="0.35">
      <c r="A39" s="28" t="s">
        <v>22</v>
      </c>
      <c r="B39" s="26" t="s">
        <v>25</v>
      </c>
      <c r="C39" s="26">
        <v>3</v>
      </c>
      <c r="D39" s="27">
        <v>45414</v>
      </c>
      <c r="E39" s="26">
        <v>1</v>
      </c>
      <c r="F39" s="23">
        <v>45416</v>
      </c>
      <c r="G39" s="25" t="s">
        <v>0</v>
      </c>
      <c r="H39" s="21"/>
      <c r="I39" s="20">
        <v>0</v>
      </c>
      <c r="J39" s="53">
        <v>45418</v>
      </c>
      <c r="K39" s="25" t="s">
        <v>0</v>
      </c>
      <c r="L39" s="21"/>
      <c r="M39" s="20">
        <v>0</v>
      </c>
      <c r="N39" s="53">
        <v>45420</v>
      </c>
      <c r="O39" s="25" t="s">
        <v>0</v>
      </c>
      <c r="P39" s="21"/>
      <c r="Q39" s="20">
        <v>0</v>
      </c>
      <c r="R39" s="53">
        <v>45422</v>
      </c>
      <c r="S39" s="25" t="s">
        <v>0</v>
      </c>
      <c r="T39" s="21"/>
      <c r="U39" s="20">
        <v>0</v>
      </c>
      <c r="V39" s="53">
        <v>45425</v>
      </c>
      <c r="W39" s="25" t="s">
        <v>0</v>
      </c>
      <c r="X39" s="21"/>
      <c r="Y39" s="20">
        <v>0</v>
      </c>
      <c r="Z39" s="53">
        <v>45428</v>
      </c>
      <c r="AA39" s="25" t="s">
        <v>0</v>
      </c>
      <c r="AB39" s="21"/>
      <c r="AC39" s="20" t="s">
        <v>44</v>
      </c>
      <c r="AD39" s="53">
        <v>45433</v>
      </c>
      <c r="AE39" s="25" t="s">
        <v>13</v>
      </c>
      <c r="AF39" s="21" t="s">
        <v>13</v>
      </c>
      <c r="AG39" s="20" t="s">
        <v>13</v>
      </c>
      <c r="AH39" s="53">
        <v>45440</v>
      </c>
      <c r="AI39" s="25" t="s">
        <v>13</v>
      </c>
      <c r="AJ39" s="21" t="s">
        <v>13</v>
      </c>
      <c r="AK39" s="20" t="s">
        <v>13</v>
      </c>
    </row>
    <row r="40" spans="1:37" ht="14.5" x14ac:dyDescent="0.35">
      <c r="A40" s="10" t="s">
        <v>22</v>
      </c>
      <c r="B40" s="10" t="s">
        <v>25</v>
      </c>
      <c r="C40" s="10">
        <v>3</v>
      </c>
      <c r="D40" s="11"/>
      <c r="E40" s="10">
        <v>2</v>
      </c>
      <c r="F40" s="6" t="s">
        <v>12</v>
      </c>
      <c r="G40" s="9" t="s">
        <v>0</v>
      </c>
      <c r="H40" s="8"/>
      <c r="I40" s="7">
        <v>0</v>
      </c>
      <c r="J40" s="6" t="s">
        <v>11</v>
      </c>
      <c r="K40" s="9" t="s">
        <v>0</v>
      </c>
      <c r="L40" s="8"/>
      <c r="M40" s="7">
        <v>0</v>
      </c>
      <c r="N40" s="6" t="s">
        <v>29</v>
      </c>
      <c r="O40" s="9" t="s">
        <v>0</v>
      </c>
      <c r="P40" s="8"/>
      <c r="Q40" s="7">
        <v>0</v>
      </c>
      <c r="R40" s="6" t="s">
        <v>28</v>
      </c>
      <c r="S40" s="9" t="s">
        <v>0</v>
      </c>
      <c r="T40" s="8"/>
      <c r="U40" s="7">
        <v>0</v>
      </c>
      <c r="V40" s="6" t="s">
        <v>8</v>
      </c>
      <c r="W40" s="9" t="s">
        <v>0</v>
      </c>
      <c r="X40" s="8"/>
      <c r="Y40" s="7">
        <v>0</v>
      </c>
      <c r="Z40" s="6" t="s">
        <v>7</v>
      </c>
      <c r="AA40" s="9" t="s">
        <v>0</v>
      </c>
      <c r="AB40" s="8"/>
      <c r="AC40" s="7">
        <v>0</v>
      </c>
      <c r="AD40" s="6" t="s">
        <v>27</v>
      </c>
      <c r="AE40" s="9" t="s">
        <v>0</v>
      </c>
      <c r="AF40" s="8" t="s">
        <v>88</v>
      </c>
      <c r="AG40" s="7">
        <v>0</v>
      </c>
      <c r="AH40" s="6" t="s">
        <v>26</v>
      </c>
      <c r="AI40" s="9" t="s">
        <v>18</v>
      </c>
      <c r="AJ40" s="8" t="s">
        <v>90</v>
      </c>
      <c r="AK40" s="7">
        <v>0</v>
      </c>
    </row>
    <row r="41" spans="1:37" ht="15" thickBot="1" x14ac:dyDescent="0.4">
      <c r="A41" s="12" t="s">
        <v>22</v>
      </c>
      <c r="B41" s="10" t="s">
        <v>25</v>
      </c>
      <c r="C41" s="10">
        <v>3</v>
      </c>
      <c r="D41" s="11"/>
      <c r="E41" s="10">
        <v>3</v>
      </c>
      <c r="F41" s="6"/>
      <c r="G41" s="9" t="s">
        <v>0</v>
      </c>
      <c r="H41" s="8"/>
      <c r="I41" s="7">
        <v>0</v>
      </c>
      <c r="J41" s="6"/>
      <c r="K41" s="9" t="s">
        <v>0</v>
      </c>
      <c r="L41" s="8"/>
      <c r="M41" s="7">
        <v>0</v>
      </c>
      <c r="N41" s="6"/>
      <c r="O41" s="9" t="s">
        <v>0</v>
      </c>
      <c r="P41" s="8"/>
      <c r="Q41" s="7">
        <v>0</v>
      </c>
      <c r="R41" s="6"/>
      <c r="S41" s="9" t="s">
        <v>0</v>
      </c>
      <c r="T41" s="8"/>
      <c r="U41" s="7">
        <v>0</v>
      </c>
      <c r="V41" s="6"/>
      <c r="W41" s="9" t="s">
        <v>0</v>
      </c>
      <c r="X41" s="8"/>
      <c r="Y41" s="7">
        <v>0</v>
      </c>
      <c r="Z41" s="6"/>
      <c r="AA41" s="9" t="s">
        <v>0</v>
      </c>
      <c r="AB41" s="8"/>
      <c r="AC41" s="7">
        <v>0</v>
      </c>
      <c r="AD41" s="6"/>
      <c r="AE41" s="9" t="s">
        <v>0</v>
      </c>
      <c r="AF41" s="8" t="s">
        <v>88</v>
      </c>
      <c r="AG41" s="7">
        <v>0</v>
      </c>
      <c r="AH41" s="6"/>
      <c r="AI41" s="9" t="s">
        <v>18</v>
      </c>
      <c r="AJ41" s="8" t="s">
        <v>90</v>
      </c>
      <c r="AK41" s="7">
        <v>0</v>
      </c>
    </row>
    <row r="42" spans="1:37" ht="15" thickTop="1" x14ac:dyDescent="0.35">
      <c r="A42" s="28" t="s">
        <v>21</v>
      </c>
      <c r="B42" s="26" t="s">
        <v>25</v>
      </c>
      <c r="C42" s="26">
        <v>3</v>
      </c>
      <c r="D42" s="27">
        <v>45414</v>
      </c>
      <c r="E42" s="26">
        <v>1</v>
      </c>
      <c r="F42" s="23">
        <v>45416</v>
      </c>
      <c r="G42" s="25" t="s">
        <v>0</v>
      </c>
      <c r="H42" s="21"/>
      <c r="I42" s="20">
        <v>0</v>
      </c>
      <c r="J42" s="53">
        <v>45418</v>
      </c>
      <c r="K42" s="55" t="s">
        <v>0</v>
      </c>
      <c r="L42" s="54"/>
      <c r="M42" s="20">
        <v>0</v>
      </c>
      <c r="N42" s="53">
        <v>45420</v>
      </c>
      <c r="O42" s="55" t="s">
        <v>0</v>
      </c>
      <c r="P42" s="54">
        <v>1</v>
      </c>
      <c r="Q42" s="20">
        <v>0</v>
      </c>
      <c r="R42" s="53">
        <v>45422</v>
      </c>
      <c r="S42" s="55" t="s">
        <v>0</v>
      </c>
      <c r="T42" s="54">
        <v>1</v>
      </c>
      <c r="U42" s="20">
        <v>0</v>
      </c>
      <c r="V42" s="53">
        <v>45425</v>
      </c>
      <c r="W42" s="25" t="s">
        <v>0</v>
      </c>
      <c r="X42" s="21">
        <v>1</v>
      </c>
      <c r="Y42" s="20">
        <v>0</v>
      </c>
      <c r="Z42" s="53">
        <v>45428</v>
      </c>
      <c r="AA42" s="25" t="s">
        <v>0</v>
      </c>
      <c r="AB42" s="21">
        <v>1</v>
      </c>
      <c r="AC42" s="20" t="s">
        <v>44</v>
      </c>
      <c r="AD42" s="53">
        <v>45433</v>
      </c>
      <c r="AE42" s="25" t="s">
        <v>13</v>
      </c>
      <c r="AF42" s="21" t="s">
        <v>13</v>
      </c>
      <c r="AG42" s="20" t="s">
        <v>13</v>
      </c>
      <c r="AH42" s="53">
        <v>45440</v>
      </c>
      <c r="AI42" s="25" t="s">
        <v>13</v>
      </c>
      <c r="AJ42" s="21" t="s">
        <v>13</v>
      </c>
      <c r="AK42" s="20" t="s">
        <v>13</v>
      </c>
    </row>
    <row r="43" spans="1:37" ht="14.5" x14ac:dyDescent="0.35">
      <c r="A43" s="12" t="s">
        <v>21</v>
      </c>
      <c r="B43" s="10" t="s">
        <v>25</v>
      </c>
      <c r="C43" s="10">
        <v>3</v>
      </c>
      <c r="D43" s="11"/>
      <c r="E43" s="10">
        <v>2</v>
      </c>
      <c r="F43" s="6" t="s">
        <v>12</v>
      </c>
      <c r="G43" s="9" t="s">
        <v>0</v>
      </c>
      <c r="H43" s="8"/>
      <c r="I43" s="7">
        <v>0</v>
      </c>
      <c r="J43" s="6" t="s">
        <v>11</v>
      </c>
      <c r="K43" s="9" t="s">
        <v>0</v>
      </c>
      <c r="L43" s="8">
        <v>1</v>
      </c>
      <c r="M43" s="7">
        <v>0</v>
      </c>
      <c r="N43" s="6" t="s">
        <v>29</v>
      </c>
      <c r="O43" s="9" t="s">
        <v>0</v>
      </c>
      <c r="P43" s="8">
        <v>1</v>
      </c>
      <c r="Q43" s="7">
        <v>0</v>
      </c>
      <c r="R43" s="6" t="s">
        <v>28</v>
      </c>
      <c r="S43" s="9" t="s">
        <v>0</v>
      </c>
      <c r="T43" s="8">
        <v>1</v>
      </c>
      <c r="U43" s="7">
        <v>0</v>
      </c>
      <c r="V43" s="6" t="s">
        <v>8</v>
      </c>
      <c r="W43" s="9" t="s">
        <v>0</v>
      </c>
      <c r="X43" s="8">
        <v>1</v>
      </c>
      <c r="Y43" s="7">
        <v>0</v>
      </c>
      <c r="Z43" s="6" t="s">
        <v>7</v>
      </c>
      <c r="AA43" s="9" t="s">
        <v>0</v>
      </c>
      <c r="AB43" s="8">
        <v>1</v>
      </c>
      <c r="AC43" s="7">
        <v>0</v>
      </c>
      <c r="AD43" s="6" t="s">
        <v>27</v>
      </c>
      <c r="AE43" s="9" t="s">
        <v>0</v>
      </c>
      <c r="AF43" s="8" t="s">
        <v>37</v>
      </c>
      <c r="AG43" s="7">
        <v>0</v>
      </c>
      <c r="AH43" s="6" t="s">
        <v>26</v>
      </c>
      <c r="AI43" s="9" t="s">
        <v>18</v>
      </c>
      <c r="AJ43" s="8" t="s">
        <v>89</v>
      </c>
      <c r="AK43" s="7">
        <v>0</v>
      </c>
    </row>
    <row r="44" spans="1:37" ht="15" thickBot="1" x14ac:dyDescent="0.4">
      <c r="A44" s="10" t="s">
        <v>21</v>
      </c>
      <c r="B44" s="10" t="s">
        <v>25</v>
      </c>
      <c r="C44" s="10">
        <v>3</v>
      </c>
      <c r="D44" s="11"/>
      <c r="E44" s="10">
        <v>3</v>
      </c>
      <c r="F44" s="6"/>
      <c r="G44" s="9" t="s">
        <v>0</v>
      </c>
      <c r="H44" s="8"/>
      <c r="I44" s="7">
        <v>0</v>
      </c>
      <c r="J44" s="6"/>
      <c r="K44" s="9" t="s">
        <v>0</v>
      </c>
      <c r="L44" s="8"/>
      <c r="M44" s="7">
        <v>0</v>
      </c>
      <c r="N44" s="6"/>
      <c r="O44" s="9" t="s">
        <v>0</v>
      </c>
      <c r="P44" s="8">
        <v>1</v>
      </c>
      <c r="Q44" s="7">
        <v>0</v>
      </c>
      <c r="R44" s="6"/>
      <c r="S44" s="9" t="s">
        <v>0</v>
      </c>
      <c r="T44" s="8">
        <v>1</v>
      </c>
      <c r="U44" s="7">
        <v>0</v>
      </c>
      <c r="V44" s="6"/>
      <c r="W44" s="9" t="s">
        <v>0</v>
      </c>
      <c r="X44" s="8">
        <v>1</v>
      </c>
      <c r="Y44" s="7">
        <v>0</v>
      </c>
      <c r="Z44" s="6"/>
      <c r="AA44" s="9" t="s">
        <v>0</v>
      </c>
      <c r="AB44" s="8">
        <v>1</v>
      </c>
      <c r="AC44" s="7">
        <v>0</v>
      </c>
      <c r="AD44" s="6"/>
      <c r="AE44" s="9" t="s">
        <v>0</v>
      </c>
      <c r="AF44" s="8" t="s">
        <v>37</v>
      </c>
      <c r="AG44" s="7">
        <v>0</v>
      </c>
      <c r="AH44" s="6"/>
      <c r="AI44" s="9" t="s">
        <v>18</v>
      </c>
      <c r="AJ44" s="8" t="s">
        <v>89</v>
      </c>
      <c r="AK44" s="7">
        <v>0</v>
      </c>
    </row>
    <row r="45" spans="1:37" ht="15" thickTop="1" x14ac:dyDescent="0.35">
      <c r="A45" s="26" t="s">
        <v>4</v>
      </c>
      <c r="B45" s="26" t="s">
        <v>25</v>
      </c>
      <c r="C45" s="26">
        <v>3</v>
      </c>
      <c r="D45" s="27">
        <v>45414</v>
      </c>
      <c r="E45" s="26">
        <v>1</v>
      </c>
      <c r="F45" s="23">
        <v>45416</v>
      </c>
      <c r="G45" s="25">
        <v>0</v>
      </c>
      <c r="H45" s="21"/>
      <c r="I45" s="20">
        <v>0</v>
      </c>
      <c r="J45" s="53">
        <v>45418</v>
      </c>
      <c r="K45" s="25" t="s">
        <v>2</v>
      </c>
      <c r="L45" s="21"/>
      <c r="M45" s="20">
        <v>0</v>
      </c>
      <c r="N45" s="53">
        <v>45420</v>
      </c>
      <c r="O45" s="25" t="s">
        <v>2</v>
      </c>
      <c r="P45" s="21"/>
      <c r="Q45" s="20">
        <v>0</v>
      </c>
      <c r="R45" s="53">
        <v>45422</v>
      </c>
      <c r="S45" s="25" t="s">
        <v>1</v>
      </c>
      <c r="T45" s="21"/>
      <c r="U45" s="20">
        <v>0</v>
      </c>
      <c r="V45" s="53">
        <v>45425</v>
      </c>
      <c r="W45" s="25" t="s">
        <v>1</v>
      </c>
      <c r="X45" s="21"/>
      <c r="Y45" s="20">
        <v>0</v>
      </c>
      <c r="Z45" s="53">
        <v>45428</v>
      </c>
      <c r="AA45" s="25" t="s">
        <v>0</v>
      </c>
      <c r="AB45" s="21">
        <v>1</v>
      </c>
      <c r="AC45" s="20" t="s">
        <v>44</v>
      </c>
      <c r="AD45" s="53">
        <v>45433</v>
      </c>
      <c r="AE45" s="25" t="s">
        <v>13</v>
      </c>
      <c r="AF45" s="21" t="s">
        <v>13</v>
      </c>
      <c r="AG45" s="20" t="s">
        <v>13</v>
      </c>
      <c r="AH45" s="53">
        <v>45440</v>
      </c>
      <c r="AI45" s="25" t="s">
        <v>13</v>
      </c>
      <c r="AJ45" s="21" t="s">
        <v>13</v>
      </c>
      <c r="AK45" s="20" t="s">
        <v>13</v>
      </c>
    </row>
    <row r="46" spans="1:37" ht="14.5" x14ac:dyDescent="0.35">
      <c r="A46" s="10" t="s">
        <v>4</v>
      </c>
      <c r="B46" s="10" t="s">
        <v>25</v>
      </c>
      <c r="C46" s="10">
        <v>3</v>
      </c>
      <c r="D46" s="11"/>
      <c r="E46" s="10">
        <v>2</v>
      </c>
      <c r="F46" s="6" t="s">
        <v>12</v>
      </c>
      <c r="G46" s="9" t="s">
        <v>2</v>
      </c>
      <c r="H46" s="8"/>
      <c r="I46" s="7">
        <v>0</v>
      </c>
      <c r="J46" s="6" t="s">
        <v>11</v>
      </c>
      <c r="K46" s="9" t="s">
        <v>2</v>
      </c>
      <c r="L46" s="8"/>
      <c r="M46" s="7">
        <v>0</v>
      </c>
      <c r="N46" s="6" t="s">
        <v>29</v>
      </c>
      <c r="O46" s="9" t="s">
        <v>2</v>
      </c>
      <c r="P46" s="8"/>
      <c r="Q46" s="7">
        <v>0</v>
      </c>
      <c r="R46" s="6" t="s">
        <v>28</v>
      </c>
      <c r="S46" s="9" t="s">
        <v>1</v>
      </c>
      <c r="T46" s="8"/>
      <c r="U46" s="7">
        <v>0</v>
      </c>
      <c r="V46" s="6" t="s">
        <v>8</v>
      </c>
      <c r="W46" s="9" t="s">
        <v>0</v>
      </c>
      <c r="X46" s="8"/>
      <c r="Y46" s="7">
        <v>0</v>
      </c>
      <c r="Z46" s="6" t="s">
        <v>7</v>
      </c>
      <c r="AA46" s="9" t="s">
        <v>0</v>
      </c>
      <c r="AB46" s="8">
        <v>1</v>
      </c>
      <c r="AC46" s="7">
        <v>0</v>
      </c>
      <c r="AD46" s="6" t="s">
        <v>27</v>
      </c>
      <c r="AE46" s="9" t="s">
        <v>0</v>
      </c>
      <c r="AF46" s="8">
        <v>1</v>
      </c>
      <c r="AG46" s="7">
        <v>0</v>
      </c>
      <c r="AH46" s="6" t="s">
        <v>26</v>
      </c>
      <c r="AI46" s="9" t="s">
        <v>0</v>
      </c>
      <c r="AJ46" s="8">
        <v>1</v>
      </c>
      <c r="AK46" s="7">
        <v>0</v>
      </c>
    </row>
    <row r="47" spans="1:37" ht="15" thickBot="1" x14ac:dyDescent="0.4">
      <c r="A47" s="10" t="s">
        <v>4</v>
      </c>
      <c r="B47" s="10" t="s">
        <v>25</v>
      </c>
      <c r="C47" s="10">
        <v>3</v>
      </c>
      <c r="D47" s="11"/>
      <c r="E47" s="10">
        <v>3</v>
      </c>
      <c r="F47" s="6"/>
      <c r="G47" s="9">
        <v>0</v>
      </c>
      <c r="H47" s="8"/>
      <c r="I47" s="7">
        <v>0</v>
      </c>
      <c r="J47" s="6"/>
      <c r="K47" s="9" t="s">
        <v>2</v>
      </c>
      <c r="L47" s="8"/>
      <c r="M47" s="7">
        <v>0</v>
      </c>
      <c r="N47" s="6"/>
      <c r="O47" s="9" t="s">
        <v>2</v>
      </c>
      <c r="P47" s="8"/>
      <c r="Q47" s="7">
        <v>0</v>
      </c>
      <c r="R47" s="6"/>
      <c r="S47" s="9" t="s">
        <v>1</v>
      </c>
      <c r="T47" s="8"/>
      <c r="U47" s="7">
        <v>0</v>
      </c>
      <c r="V47" s="6"/>
      <c r="W47" s="9" t="s">
        <v>1</v>
      </c>
      <c r="X47" s="8"/>
      <c r="Y47" s="7">
        <v>0</v>
      </c>
      <c r="Z47" s="6"/>
      <c r="AA47" s="9" t="s">
        <v>0</v>
      </c>
      <c r="AB47" s="8">
        <v>1</v>
      </c>
      <c r="AC47" s="7">
        <v>0</v>
      </c>
      <c r="AD47" s="6"/>
      <c r="AE47" s="9" t="s">
        <v>0</v>
      </c>
      <c r="AF47" s="8">
        <v>1</v>
      </c>
      <c r="AG47" s="7">
        <v>0</v>
      </c>
      <c r="AH47" s="6"/>
      <c r="AI47" s="9" t="s">
        <v>31</v>
      </c>
      <c r="AJ47" s="8">
        <v>1</v>
      </c>
      <c r="AK47" s="7">
        <v>0</v>
      </c>
    </row>
    <row r="48" spans="1:37" ht="15" thickTop="1" x14ac:dyDescent="0.35">
      <c r="A48" s="28" t="s">
        <v>20</v>
      </c>
      <c r="B48" s="26" t="s">
        <v>25</v>
      </c>
      <c r="C48" s="26">
        <v>3</v>
      </c>
      <c r="D48" s="27">
        <v>45414</v>
      </c>
      <c r="E48" s="26">
        <v>1</v>
      </c>
      <c r="F48" s="23">
        <v>45416</v>
      </c>
      <c r="G48" s="25" t="s">
        <v>2</v>
      </c>
      <c r="H48" s="21"/>
      <c r="I48" s="20">
        <v>0</v>
      </c>
      <c r="J48" s="53">
        <v>45418</v>
      </c>
      <c r="K48" s="55" t="s">
        <v>18</v>
      </c>
      <c r="L48" s="54"/>
      <c r="M48" s="20">
        <v>0</v>
      </c>
      <c r="N48" s="53">
        <v>45420</v>
      </c>
      <c r="O48" s="55" t="s">
        <v>18</v>
      </c>
      <c r="P48" s="54"/>
      <c r="Q48" s="20">
        <v>0</v>
      </c>
      <c r="R48" s="53">
        <v>45422</v>
      </c>
      <c r="S48" s="55" t="s">
        <v>0</v>
      </c>
      <c r="T48" s="54"/>
      <c r="U48" s="20">
        <v>0</v>
      </c>
      <c r="V48" s="53">
        <v>45425</v>
      </c>
      <c r="W48" s="25" t="s">
        <v>0</v>
      </c>
      <c r="X48" s="21"/>
      <c r="Y48" s="20">
        <v>0</v>
      </c>
      <c r="Z48" s="53">
        <v>45428</v>
      </c>
      <c r="AA48" s="25" t="s">
        <v>0</v>
      </c>
      <c r="AB48" s="21"/>
      <c r="AC48" s="20">
        <v>0</v>
      </c>
      <c r="AD48" s="53">
        <v>45433</v>
      </c>
      <c r="AE48" s="25" t="s">
        <v>0</v>
      </c>
      <c r="AF48" s="21"/>
      <c r="AG48" s="20">
        <v>0</v>
      </c>
      <c r="AH48" s="53">
        <v>45440</v>
      </c>
      <c r="AI48" s="25" t="s">
        <v>0</v>
      </c>
      <c r="AJ48" s="21">
        <v>1</v>
      </c>
      <c r="AK48" s="20">
        <v>0</v>
      </c>
    </row>
    <row r="49" spans="1:37" ht="14.5" x14ac:dyDescent="0.35">
      <c r="A49" s="12" t="s">
        <v>20</v>
      </c>
      <c r="B49" s="10" t="s">
        <v>25</v>
      </c>
      <c r="C49" s="10">
        <v>3</v>
      </c>
      <c r="D49" s="11"/>
      <c r="E49" s="10">
        <v>2</v>
      </c>
      <c r="F49" s="6" t="s">
        <v>12</v>
      </c>
      <c r="G49" s="9" t="s">
        <v>2</v>
      </c>
      <c r="H49" s="8"/>
      <c r="I49" s="7">
        <v>0</v>
      </c>
      <c r="J49" s="6" t="s">
        <v>11</v>
      </c>
      <c r="K49" s="9" t="s">
        <v>0</v>
      </c>
      <c r="L49" s="8"/>
      <c r="M49" s="7">
        <v>0</v>
      </c>
      <c r="N49" s="6" t="s">
        <v>29</v>
      </c>
      <c r="O49" s="9" t="s">
        <v>31</v>
      </c>
      <c r="P49" s="8"/>
      <c r="Q49" s="7">
        <v>0</v>
      </c>
      <c r="R49" s="6" t="s">
        <v>28</v>
      </c>
      <c r="S49" s="9" t="s">
        <v>0</v>
      </c>
      <c r="T49" s="8">
        <v>1</v>
      </c>
      <c r="U49" s="7">
        <v>0</v>
      </c>
      <c r="V49" s="6" t="s">
        <v>8</v>
      </c>
      <c r="W49" s="9" t="s">
        <v>0</v>
      </c>
      <c r="X49" s="8">
        <v>1</v>
      </c>
      <c r="Y49" s="7">
        <v>0</v>
      </c>
      <c r="Z49" s="6" t="s">
        <v>7</v>
      </c>
      <c r="AA49" s="9" t="s">
        <v>0</v>
      </c>
      <c r="AB49" s="8">
        <v>1</v>
      </c>
      <c r="AC49" s="7">
        <v>0</v>
      </c>
      <c r="AD49" s="6" t="s">
        <v>27</v>
      </c>
      <c r="AE49" s="9" t="s">
        <v>0</v>
      </c>
      <c r="AF49" s="8">
        <v>1</v>
      </c>
      <c r="AG49" s="7">
        <v>0</v>
      </c>
      <c r="AH49" s="6" t="s">
        <v>26</v>
      </c>
      <c r="AI49" s="9" t="s">
        <v>0</v>
      </c>
      <c r="AJ49" s="8">
        <v>1</v>
      </c>
      <c r="AK49" s="7">
        <v>0</v>
      </c>
    </row>
    <row r="50" spans="1:37" ht="15" thickBot="1" x14ac:dyDescent="0.4">
      <c r="A50" s="12" t="s">
        <v>20</v>
      </c>
      <c r="B50" s="10" t="s">
        <v>25</v>
      </c>
      <c r="C50" s="10">
        <v>3</v>
      </c>
      <c r="D50" s="11"/>
      <c r="E50" s="10">
        <v>3</v>
      </c>
      <c r="F50" s="6"/>
      <c r="G50" s="9" t="s">
        <v>2</v>
      </c>
      <c r="H50" s="8"/>
      <c r="I50" s="7">
        <v>0</v>
      </c>
      <c r="J50" s="6"/>
      <c r="K50" s="9" t="s">
        <v>0</v>
      </c>
      <c r="L50" s="8">
        <v>1</v>
      </c>
      <c r="M50" s="7">
        <v>0</v>
      </c>
      <c r="N50" s="6"/>
      <c r="O50" s="9" t="s">
        <v>0</v>
      </c>
      <c r="P50" s="8">
        <v>1</v>
      </c>
      <c r="Q50" s="7">
        <v>0</v>
      </c>
      <c r="R50" s="6"/>
      <c r="S50" s="9" t="s">
        <v>0</v>
      </c>
      <c r="T50" s="8">
        <v>1</v>
      </c>
      <c r="U50" s="7">
        <v>0</v>
      </c>
      <c r="V50" s="6"/>
      <c r="W50" s="9" t="s">
        <v>0</v>
      </c>
      <c r="X50" s="8">
        <v>1</v>
      </c>
      <c r="Y50" s="7">
        <v>0</v>
      </c>
      <c r="Z50" s="6"/>
      <c r="AA50" s="9" t="s">
        <v>0</v>
      </c>
      <c r="AB50" s="8">
        <v>1</v>
      </c>
      <c r="AC50" s="7" t="s">
        <v>44</v>
      </c>
      <c r="AD50" s="6"/>
      <c r="AE50" s="9" t="s">
        <v>13</v>
      </c>
      <c r="AF50" s="8"/>
      <c r="AG50" s="7" t="s">
        <v>13</v>
      </c>
      <c r="AH50" s="6"/>
      <c r="AI50" s="9" t="s">
        <v>13</v>
      </c>
      <c r="AJ50" s="8"/>
      <c r="AK50" s="7" t="s">
        <v>13</v>
      </c>
    </row>
    <row r="51" spans="1:37" ht="15" thickTop="1" x14ac:dyDescent="0.35">
      <c r="A51" s="28" t="s">
        <v>19</v>
      </c>
      <c r="B51" s="26" t="s">
        <v>25</v>
      </c>
      <c r="C51" s="26">
        <v>3</v>
      </c>
      <c r="D51" s="27">
        <v>45414</v>
      </c>
      <c r="E51" s="26">
        <v>1</v>
      </c>
      <c r="F51" s="23">
        <v>45416</v>
      </c>
      <c r="G51" s="25" t="s">
        <v>2</v>
      </c>
      <c r="H51" s="21"/>
      <c r="I51" s="20">
        <v>0</v>
      </c>
      <c r="J51" s="53">
        <v>45418</v>
      </c>
      <c r="K51" s="55" t="s">
        <v>0</v>
      </c>
      <c r="L51" s="54">
        <v>1</v>
      </c>
      <c r="M51" s="20">
        <v>0</v>
      </c>
      <c r="N51" s="53">
        <v>45420</v>
      </c>
      <c r="O51" s="55" t="s">
        <v>0</v>
      </c>
      <c r="P51" s="54">
        <v>1</v>
      </c>
      <c r="Q51" s="20">
        <v>0</v>
      </c>
      <c r="R51" s="53">
        <v>45422</v>
      </c>
      <c r="S51" s="55" t="s">
        <v>0</v>
      </c>
      <c r="T51" s="54">
        <v>1</v>
      </c>
      <c r="U51" s="20">
        <v>0</v>
      </c>
      <c r="V51" s="53">
        <v>45425</v>
      </c>
      <c r="W51" s="25" t="s">
        <v>0</v>
      </c>
      <c r="X51" s="21">
        <v>1</v>
      </c>
      <c r="Y51" s="20">
        <v>0</v>
      </c>
      <c r="Z51" s="53">
        <v>45428</v>
      </c>
      <c r="AA51" s="25" t="s">
        <v>0</v>
      </c>
      <c r="AB51" s="21">
        <v>1</v>
      </c>
      <c r="AC51" s="20" t="s">
        <v>44</v>
      </c>
      <c r="AD51" s="53">
        <v>45433</v>
      </c>
      <c r="AE51" s="25" t="s">
        <v>13</v>
      </c>
      <c r="AF51" s="21"/>
      <c r="AG51" s="20" t="s">
        <v>13</v>
      </c>
      <c r="AH51" s="53">
        <v>45440</v>
      </c>
      <c r="AI51" s="25" t="s">
        <v>13</v>
      </c>
      <c r="AJ51" s="21" t="s">
        <v>13</v>
      </c>
      <c r="AK51" s="20" t="s">
        <v>13</v>
      </c>
    </row>
    <row r="52" spans="1:37" ht="14.5" x14ac:dyDescent="0.35">
      <c r="A52" s="12" t="s">
        <v>19</v>
      </c>
      <c r="B52" s="10" t="s">
        <v>25</v>
      </c>
      <c r="C52" s="10">
        <v>3</v>
      </c>
      <c r="D52" s="11"/>
      <c r="E52" s="10">
        <v>2</v>
      </c>
      <c r="F52" s="6" t="s">
        <v>12</v>
      </c>
      <c r="G52" s="9" t="s">
        <v>2</v>
      </c>
      <c r="H52" s="8"/>
      <c r="I52" s="7">
        <v>0</v>
      </c>
      <c r="J52" s="6" t="s">
        <v>11</v>
      </c>
      <c r="K52" s="9" t="s">
        <v>0</v>
      </c>
      <c r="L52" s="8"/>
      <c r="M52" s="7">
        <v>0</v>
      </c>
      <c r="N52" s="6" t="s">
        <v>29</v>
      </c>
      <c r="O52" s="9" t="s">
        <v>0</v>
      </c>
      <c r="P52" s="8"/>
      <c r="Q52" s="7">
        <v>0</v>
      </c>
      <c r="R52" s="6" t="s">
        <v>28</v>
      </c>
      <c r="S52" s="9" t="s">
        <v>0</v>
      </c>
      <c r="T52" s="8">
        <v>1</v>
      </c>
      <c r="U52" s="7">
        <v>0</v>
      </c>
      <c r="V52" s="6" t="s">
        <v>8</v>
      </c>
      <c r="W52" s="9" t="s">
        <v>0</v>
      </c>
      <c r="X52" s="8">
        <v>1</v>
      </c>
      <c r="Y52" s="7">
        <v>0</v>
      </c>
      <c r="Z52" s="6" t="s">
        <v>7</v>
      </c>
      <c r="AA52" s="9" t="s">
        <v>0</v>
      </c>
      <c r="AB52" s="8">
        <v>1</v>
      </c>
      <c r="AC52" s="7">
        <v>0</v>
      </c>
      <c r="AD52" s="6" t="s">
        <v>27</v>
      </c>
      <c r="AE52" s="9" t="s">
        <v>0</v>
      </c>
      <c r="AF52" s="8">
        <v>1</v>
      </c>
      <c r="AG52" s="7">
        <v>0</v>
      </c>
      <c r="AH52" s="6" t="s">
        <v>26</v>
      </c>
      <c r="AI52" s="9" t="s">
        <v>0</v>
      </c>
      <c r="AJ52" s="8">
        <v>1</v>
      </c>
      <c r="AK52" s="7">
        <v>0</v>
      </c>
    </row>
    <row r="53" spans="1:37" ht="15" thickBot="1" x14ac:dyDescent="0.4">
      <c r="A53" s="12" t="s">
        <v>19</v>
      </c>
      <c r="B53" s="10" t="s">
        <v>25</v>
      </c>
      <c r="C53" s="10">
        <v>3</v>
      </c>
      <c r="D53" s="11"/>
      <c r="E53" s="10">
        <v>3</v>
      </c>
      <c r="F53" s="6"/>
      <c r="G53" s="9" t="s">
        <v>2</v>
      </c>
      <c r="H53" s="8"/>
      <c r="I53" s="7">
        <v>0</v>
      </c>
      <c r="J53" s="6"/>
      <c r="K53" s="9" t="s">
        <v>0</v>
      </c>
      <c r="L53" s="8"/>
      <c r="M53" s="7">
        <v>0</v>
      </c>
      <c r="N53" s="6"/>
      <c r="O53" s="9" t="s">
        <v>0</v>
      </c>
      <c r="P53" s="8"/>
      <c r="Q53" s="7">
        <v>0</v>
      </c>
      <c r="R53" s="6"/>
      <c r="S53" s="9" t="s">
        <v>0</v>
      </c>
      <c r="T53" s="8">
        <v>1</v>
      </c>
      <c r="U53" s="7">
        <v>0</v>
      </c>
      <c r="V53" s="6"/>
      <c r="W53" s="9" t="s">
        <v>0</v>
      </c>
      <c r="X53" s="8">
        <v>1</v>
      </c>
      <c r="Y53" s="7">
        <v>0</v>
      </c>
      <c r="Z53" s="6"/>
      <c r="AA53" s="9" t="s">
        <v>0</v>
      </c>
      <c r="AB53" s="8">
        <v>1</v>
      </c>
      <c r="AC53" s="7">
        <v>0</v>
      </c>
      <c r="AD53" s="6"/>
      <c r="AE53" s="9" t="s">
        <v>0</v>
      </c>
      <c r="AF53" s="8">
        <v>1</v>
      </c>
      <c r="AG53" s="7">
        <v>0</v>
      </c>
      <c r="AH53" s="6"/>
      <c r="AI53" s="9" t="s">
        <v>0</v>
      </c>
      <c r="AJ53" s="8">
        <v>1</v>
      </c>
      <c r="AK53" s="7">
        <v>0</v>
      </c>
    </row>
    <row r="54" spans="1:37" ht="15" thickTop="1" x14ac:dyDescent="0.35">
      <c r="A54" s="26" t="s">
        <v>16</v>
      </c>
      <c r="B54" s="26" t="s">
        <v>25</v>
      </c>
      <c r="C54" s="26">
        <v>3</v>
      </c>
      <c r="D54" s="27">
        <v>45414</v>
      </c>
      <c r="E54" s="26">
        <v>1</v>
      </c>
      <c r="F54" s="23">
        <v>45416</v>
      </c>
      <c r="G54" s="25">
        <v>0</v>
      </c>
      <c r="H54" s="21"/>
      <c r="I54" s="20">
        <v>0</v>
      </c>
      <c r="J54" s="53">
        <v>45418</v>
      </c>
      <c r="K54" s="25">
        <v>0</v>
      </c>
      <c r="L54" s="21"/>
      <c r="M54" s="20">
        <v>0</v>
      </c>
      <c r="N54" s="53">
        <v>45420</v>
      </c>
      <c r="O54" s="25">
        <v>0</v>
      </c>
      <c r="P54" s="21"/>
      <c r="Q54" s="20">
        <v>0</v>
      </c>
      <c r="R54" s="53">
        <v>45422</v>
      </c>
      <c r="S54" s="25">
        <v>0</v>
      </c>
      <c r="T54" s="21"/>
      <c r="U54" s="20">
        <v>0</v>
      </c>
      <c r="V54" s="53">
        <v>45425</v>
      </c>
      <c r="W54" s="25">
        <v>0</v>
      </c>
      <c r="X54" s="21"/>
      <c r="Y54" s="20">
        <v>0</v>
      </c>
      <c r="Z54" s="53">
        <v>45428</v>
      </c>
      <c r="AA54" s="25">
        <v>0</v>
      </c>
      <c r="AB54" s="21"/>
      <c r="AC54" s="20"/>
      <c r="AD54" s="53">
        <v>45433</v>
      </c>
      <c r="AE54" s="25">
        <v>0</v>
      </c>
      <c r="AF54" s="21" t="s">
        <v>33</v>
      </c>
      <c r="AG54" s="20">
        <v>0</v>
      </c>
      <c r="AH54" s="53">
        <v>45440</v>
      </c>
      <c r="AI54" s="25">
        <v>0</v>
      </c>
      <c r="AJ54" s="21" t="s">
        <v>33</v>
      </c>
      <c r="AK54" s="20">
        <v>0</v>
      </c>
    </row>
    <row r="55" spans="1:37" ht="14.5" x14ac:dyDescent="0.35">
      <c r="A55" s="10" t="s">
        <v>16</v>
      </c>
      <c r="B55" s="10" t="s">
        <v>25</v>
      </c>
      <c r="C55" s="10">
        <v>3</v>
      </c>
      <c r="D55" s="11"/>
      <c r="E55" s="10">
        <v>2</v>
      </c>
      <c r="F55" s="6" t="s">
        <v>12</v>
      </c>
      <c r="G55" s="9" t="s">
        <v>2</v>
      </c>
      <c r="H55" s="8"/>
      <c r="I55" s="7">
        <v>0</v>
      </c>
      <c r="J55" s="6" t="s">
        <v>11</v>
      </c>
      <c r="K55" s="9" t="s">
        <v>30</v>
      </c>
      <c r="L55" s="8">
        <v>1</v>
      </c>
      <c r="M55" s="7">
        <v>0</v>
      </c>
      <c r="N55" s="6" t="s">
        <v>29</v>
      </c>
      <c r="O55" s="9" t="s">
        <v>0</v>
      </c>
      <c r="P55" s="8">
        <v>1</v>
      </c>
      <c r="Q55" s="7">
        <v>0</v>
      </c>
      <c r="R55" s="6" t="s">
        <v>28</v>
      </c>
      <c r="S55" s="9" t="s">
        <v>0</v>
      </c>
      <c r="T55" s="8">
        <v>1</v>
      </c>
      <c r="U55" s="7">
        <v>0</v>
      </c>
      <c r="V55" s="6" t="s">
        <v>8</v>
      </c>
      <c r="W55" s="9" t="s">
        <v>0</v>
      </c>
      <c r="X55" s="8">
        <v>1</v>
      </c>
      <c r="Y55" s="7">
        <v>0</v>
      </c>
      <c r="Z55" s="6" t="s">
        <v>7</v>
      </c>
      <c r="AA55" s="9" t="s">
        <v>0</v>
      </c>
      <c r="AB55" s="8">
        <v>1</v>
      </c>
      <c r="AC55" s="7">
        <v>0</v>
      </c>
      <c r="AD55" s="6" t="s">
        <v>27</v>
      </c>
      <c r="AE55" s="9" t="s">
        <v>0</v>
      </c>
      <c r="AF55" s="8">
        <v>1</v>
      </c>
      <c r="AG55" s="7">
        <v>0</v>
      </c>
      <c r="AH55" s="6" t="s">
        <v>26</v>
      </c>
      <c r="AI55" s="9" t="s">
        <v>0</v>
      </c>
      <c r="AJ55" s="8">
        <v>1</v>
      </c>
      <c r="AK55" s="7">
        <v>0</v>
      </c>
    </row>
    <row r="56" spans="1:37" ht="15" thickBot="1" x14ac:dyDescent="0.4">
      <c r="A56" s="10" t="s">
        <v>16</v>
      </c>
      <c r="B56" s="10" t="s">
        <v>25</v>
      </c>
      <c r="C56" s="10">
        <v>3</v>
      </c>
      <c r="D56" s="11"/>
      <c r="E56" s="10">
        <v>3</v>
      </c>
      <c r="F56" s="6"/>
      <c r="G56" s="9" t="s">
        <v>2</v>
      </c>
      <c r="H56" s="8"/>
      <c r="I56" s="7">
        <v>0</v>
      </c>
      <c r="J56" s="6"/>
      <c r="K56" s="9" t="s">
        <v>2</v>
      </c>
      <c r="L56" s="8"/>
      <c r="M56" s="7">
        <v>0</v>
      </c>
      <c r="N56" s="6"/>
      <c r="O56" s="9" t="s">
        <v>2</v>
      </c>
      <c r="P56" s="8"/>
      <c r="Q56" s="7">
        <v>0</v>
      </c>
      <c r="R56" s="6"/>
      <c r="S56" s="9" t="s">
        <v>2</v>
      </c>
      <c r="T56" s="8"/>
      <c r="U56" s="7">
        <v>0</v>
      </c>
      <c r="V56" s="6"/>
      <c r="W56" s="9" t="s">
        <v>1</v>
      </c>
      <c r="X56" s="8"/>
      <c r="Y56" s="7">
        <v>0</v>
      </c>
      <c r="Z56" s="6"/>
      <c r="AA56" s="9" t="s">
        <v>0</v>
      </c>
      <c r="AB56" s="8">
        <v>1</v>
      </c>
      <c r="AC56" s="7" t="s">
        <v>44</v>
      </c>
      <c r="AD56" s="6"/>
      <c r="AE56" s="9" t="s">
        <v>13</v>
      </c>
      <c r="AF56" s="8"/>
      <c r="AG56" s="7">
        <v>0</v>
      </c>
      <c r="AH56" s="6"/>
      <c r="AI56" s="9" t="s">
        <v>13</v>
      </c>
      <c r="AJ56" s="8" t="s">
        <v>13</v>
      </c>
      <c r="AK56" s="7" t="s">
        <v>13</v>
      </c>
    </row>
    <row r="57" spans="1:37" ht="15" thickTop="1" x14ac:dyDescent="0.35">
      <c r="A57" s="26" t="s">
        <v>14</v>
      </c>
      <c r="B57" s="26" t="s">
        <v>25</v>
      </c>
      <c r="C57" s="26">
        <v>3</v>
      </c>
      <c r="D57" s="27">
        <v>45414</v>
      </c>
      <c r="E57" s="26">
        <v>1</v>
      </c>
      <c r="F57" s="23">
        <v>45416</v>
      </c>
      <c r="G57" s="25" t="s">
        <v>2</v>
      </c>
      <c r="H57" s="21"/>
      <c r="I57" s="20">
        <v>0</v>
      </c>
      <c r="J57" s="53">
        <v>45418</v>
      </c>
      <c r="K57" s="25" t="s">
        <v>2</v>
      </c>
      <c r="L57" s="21"/>
      <c r="M57" s="20">
        <v>0</v>
      </c>
      <c r="N57" s="53">
        <v>45420</v>
      </c>
      <c r="O57" s="25" t="s">
        <v>2</v>
      </c>
      <c r="P57" s="21"/>
      <c r="Q57" s="20">
        <v>0</v>
      </c>
      <c r="R57" s="53">
        <v>45422</v>
      </c>
      <c r="S57" s="25" t="s">
        <v>2</v>
      </c>
      <c r="T57" s="21"/>
      <c r="U57" s="20">
        <v>0</v>
      </c>
      <c r="V57" s="53">
        <v>45425</v>
      </c>
      <c r="W57" s="25" t="s">
        <v>2</v>
      </c>
      <c r="X57" s="21"/>
      <c r="Y57" s="20">
        <v>0</v>
      </c>
      <c r="Z57" s="53">
        <v>45428</v>
      </c>
      <c r="AA57" s="25" t="s">
        <v>2</v>
      </c>
      <c r="AB57" s="21"/>
      <c r="AC57" s="20">
        <v>0</v>
      </c>
      <c r="AD57" s="53">
        <v>45433</v>
      </c>
      <c r="AE57" s="25" t="s">
        <v>32</v>
      </c>
      <c r="AF57" s="21"/>
      <c r="AG57" s="20">
        <v>0</v>
      </c>
      <c r="AH57" s="53">
        <v>45440</v>
      </c>
      <c r="AI57" s="25" t="s">
        <v>0</v>
      </c>
      <c r="AJ57" s="21">
        <v>1</v>
      </c>
      <c r="AK57" s="20">
        <v>0</v>
      </c>
    </row>
    <row r="58" spans="1:37" ht="14.5" x14ac:dyDescent="0.35">
      <c r="A58" s="10" t="s">
        <v>14</v>
      </c>
      <c r="B58" s="10" t="s">
        <v>25</v>
      </c>
      <c r="C58" s="10">
        <v>3</v>
      </c>
      <c r="D58" s="11"/>
      <c r="E58" s="10">
        <v>2</v>
      </c>
      <c r="F58" s="6" t="s">
        <v>12</v>
      </c>
      <c r="G58" s="9" t="s">
        <v>2</v>
      </c>
      <c r="H58" s="8"/>
      <c r="I58" s="7">
        <v>0</v>
      </c>
      <c r="J58" s="6" t="s">
        <v>11</v>
      </c>
      <c r="K58" s="9" t="s">
        <v>2</v>
      </c>
      <c r="L58" s="8"/>
      <c r="M58" s="7">
        <v>0</v>
      </c>
      <c r="N58" s="6" t="s">
        <v>29</v>
      </c>
      <c r="O58" s="9" t="s">
        <v>2</v>
      </c>
      <c r="P58" s="8"/>
      <c r="Q58" s="7">
        <v>0</v>
      </c>
      <c r="R58" s="6" t="s">
        <v>28</v>
      </c>
      <c r="S58" s="9" t="s">
        <v>2</v>
      </c>
      <c r="T58" s="8"/>
      <c r="U58" s="7">
        <v>0</v>
      </c>
      <c r="V58" s="6" t="s">
        <v>8</v>
      </c>
      <c r="W58" s="9" t="s">
        <v>0</v>
      </c>
      <c r="X58" s="8"/>
      <c r="Y58" s="7">
        <v>0</v>
      </c>
      <c r="Z58" s="6" t="s">
        <v>7</v>
      </c>
      <c r="AA58" s="9" t="s">
        <v>0</v>
      </c>
      <c r="AB58" s="8">
        <v>1</v>
      </c>
      <c r="AC58" s="7">
        <v>0</v>
      </c>
      <c r="AD58" s="6" t="s">
        <v>27</v>
      </c>
      <c r="AE58" s="9" t="s">
        <v>0</v>
      </c>
      <c r="AF58" s="8">
        <v>1</v>
      </c>
      <c r="AG58" s="7">
        <v>0</v>
      </c>
      <c r="AH58" s="6" t="s">
        <v>26</v>
      </c>
      <c r="AI58" s="9" t="s">
        <v>0</v>
      </c>
      <c r="AJ58" s="8">
        <v>1</v>
      </c>
      <c r="AK58" s="7">
        <v>0</v>
      </c>
    </row>
    <row r="59" spans="1:37" ht="15" thickBot="1" x14ac:dyDescent="0.4">
      <c r="A59" s="10" t="s">
        <v>14</v>
      </c>
      <c r="B59" s="10" t="s">
        <v>25</v>
      </c>
      <c r="C59" s="10">
        <v>3</v>
      </c>
      <c r="D59" s="11"/>
      <c r="E59" s="10">
        <v>3</v>
      </c>
      <c r="F59" s="6"/>
      <c r="G59" s="9" t="s">
        <v>2</v>
      </c>
      <c r="H59" s="8">
        <v>1</v>
      </c>
      <c r="I59" s="7">
        <v>0</v>
      </c>
      <c r="J59" s="6"/>
      <c r="K59" s="9" t="s">
        <v>30</v>
      </c>
      <c r="L59" s="8">
        <v>1</v>
      </c>
      <c r="M59" s="7">
        <v>0</v>
      </c>
      <c r="N59" s="6"/>
      <c r="O59" s="9" t="s">
        <v>0</v>
      </c>
      <c r="P59" s="8">
        <v>1</v>
      </c>
      <c r="Q59" s="7">
        <v>0</v>
      </c>
      <c r="R59" s="6"/>
      <c r="S59" s="9" t="s">
        <v>0</v>
      </c>
      <c r="T59" s="8">
        <v>1</v>
      </c>
      <c r="U59" s="7">
        <v>0</v>
      </c>
      <c r="V59" s="6"/>
      <c r="W59" s="9" t="s">
        <v>0</v>
      </c>
      <c r="X59" s="8">
        <v>1</v>
      </c>
      <c r="Y59" s="7">
        <v>0</v>
      </c>
      <c r="Z59" s="6"/>
      <c r="AA59" s="9" t="s">
        <v>0</v>
      </c>
      <c r="AB59" s="8">
        <v>1</v>
      </c>
      <c r="AC59" s="7" t="s">
        <v>44</v>
      </c>
      <c r="AD59" s="6"/>
      <c r="AE59" s="9" t="s">
        <v>13</v>
      </c>
      <c r="AF59" s="8"/>
      <c r="AG59" s="7" t="s">
        <v>13</v>
      </c>
      <c r="AH59" s="6"/>
      <c r="AI59" s="9" t="s">
        <v>13</v>
      </c>
      <c r="AJ59" s="8"/>
      <c r="AK59" s="7" t="s">
        <v>13</v>
      </c>
    </row>
    <row r="60" spans="1:37" s="51" customFormat="1" ht="15" thickTop="1" x14ac:dyDescent="0.35">
      <c r="A60" s="36" t="s">
        <v>23</v>
      </c>
      <c r="B60" s="36" t="s">
        <v>3</v>
      </c>
      <c r="C60" s="46">
        <v>7</v>
      </c>
      <c r="D60" s="52">
        <v>45418</v>
      </c>
      <c r="E60" s="36">
        <v>1</v>
      </c>
      <c r="F60" s="35">
        <v>45420</v>
      </c>
      <c r="G60" s="34">
        <v>0</v>
      </c>
      <c r="H60" s="33"/>
      <c r="I60" s="32">
        <v>0</v>
      </c>
      <c r="J60" s="35">
        <v>45422</v>
      </c>
      <c r="K60" s="34">
        <v>0</v>
      </c>
      <c r="L60" s="33"/>
      <c r="M60" s="32">
        <v>0</v>
      </c>
      <c r="N60" s="35">
        <v>45425</v>
      </c>
      <c r="O60" s="34">
        <v>0</v>
      </c>
      <c r="P60" s="33"/>
      <c r="Q60" s="32">
        <v>0</v>
      </c>
      <c r="R60" s="35">
        <v>45427</v>
      </c>
      <c r="S60" s="34">
        <v>0</v>
      </c>
      <c r="T60" s="33"/>
      <c r="U60" s="32">
        <v>0</v>
      </c>
      <c r="V60" s="35">
        <v>45429</v>
      </c>
      <c r="W60" s="34">
        <v>0</v>
      </c>
      <c r="X60" s="33"/>
      <c r="Y60" s="32">
        <v>0</v>
      </c>
      <c r="Z60" s="35">
        <v>45432</v>
      </c>
      <c r="AA60" s="34">
        <v>0</v>
      </c>
      <c r="AB60" s="33"/>
      <c r="AC60" s="32">
        <v>0</v>
      </c>
      <c r="AD60" s="35">
        <v>45440</v>
      </c>
      <c r="AE60" s="34">
        <v>0</v>
      </c>
      <c r="AF60" s="33"/>
      <c r="AG60" s="32">
        <v>0</v>
      </c>
      <c r="AH60" s="52">
        <v>45446</v>
      </c>
      <c r="AI60" s="34">
        <v>0</v>
      </c>
      <c r="AJ60" s="33"/>
      <c r="AK60" s="32">
        <v>0</v>
      </c>
    </row>
    <row r="61" spans="1:37" ht="14.5" x14ac:dyDescent="0.35">
      <c r="A61" s="10" t="s">
        <v>23</v>
      </c>
      <c r="B61" s="10" t="s">
        <v>3</v>
      </c>
      <c r="C61" s="10">
        <v>7</v>
      </c>
      <c r="D61" s="11"/>
      <c r="E61" s="10">
        <v>2</v>
      </c>
      <c r="F61" s="6" t="s">
        <v>12</v>
      </c>
      <c r="G61" s="9">
        <v>0</v>
      </c>
      <c r="H61" s="8"/>
      <c r="I61" s="7">
        <v>0</v>
      </c>
      <c r="J61" s="6" t="s">
        <v>11</v>
      </c>
      <c r="K61" s="9">
        <v>0</v>
      </c>
      <c r="L61" s="8"/>
      <c r="M61" s="7">
        <v>0</v>
      </c>
      <c r="N61" s="6" t="s">
        <v>10</v>
      </c>
      <c r="O61" s="9">
        <v>0</v>
      </c>
      <c r="P61" s="8"/>
      <c r="Q61" s="7">
        <v>0</v>
      </c>
      <c r="R61" s="6" t="s">
        <v>9</v>
      </c>
      <c r="S61" s="9">
        <v>0</v>
      </c>
      <c r="T61" s="8"/>
      <c r="U61" s="7">
        <v>0</v>
      </c>
      <c r="V61" s="6" t="s">
        <v>8</v>
      </c>
      <c r="W61" s="9">
        <v>0</v>
      </c>
      <c r="X61" s="8"/>
      <c r="Y61" s="7">
        <v>0</v>
      </c>
      <c r="Z61" s="6" t="s">
        <v>7</v>
      </c>
      <c r="AA61" s="9">
        <v>0</v>
      </c>
      <c r="AB61" s="8"/>
      <c r="AC61" s="7">
        <v>0</v>
      </c>
      <c r="AD61" s="6" t="s">
        <v>6</v>
      </c>
      <c r="AE61" s="9">
        <v>0</v>
      </c>
      <c r="AF61" s="8"/>
      <c r="AG61" s="7">
        <v>0</v>
      </c>
      <c r="AH61" s="10" t="s">
        <v>5</v>
      </c>
      <c r="AI61" s="9">
        <v>0</v>
      </c>
      <c r="AJ61" s="8"/>
      <c r="AK61" s="7">
        <v>0</v>
      </c>
    </row>
    <row r="62" spans="1:37" s="5" customFormat="1" ht="15" thickBot="1" x14ac:dyDescent="0.4">
      <c r="A62" s="10" t="s">
        <v>23</v>
      </c>
      <c r="B62" s="10" t="s">
        <v>3</v>
      </c>
      <c r="C62" s="10">
        <v>7</v>
      </c>
      <c r="D62" s="11"/>
      <c r="E62" s="10">
        <v>3</v>
      </c>
      <c r="F62" s="6"/>
      <c r="G62" s="9">
        <v>0</v>
      </c>
      <c r="H62" s="8"/>
      <c r="I62" s="7">
        <v>0</v>
      </c>
      <c r="J62" s="6"/>
      <c r="K62" s="9">
        <v>0</v>
      </c>
      <c r="L62" s="8"/>
      <c r="M62" s="7">
        <v>0</v>
      </c>
      <c r="N62" s="6"/>
      <c r="O62" s="9">
        <v>0</v>
      </c>
      <c r="P62" s="8"/>
      <c r="Q62" s="7">
        <v>0</v>
      </c>
      <c r="R62" s="6"/>
      <c r="S62" s="9">
        <v>0</v>
      </c>
      <c r="T62" s="8"/>
      <c r="U62" s="7">
        <v>0</v>
      </c>
      <c r="V62" s="6"/>
      <c r="W62" s="9">
        <v>0</v>
      </c>
      <c r="X62" s="8"/>
      <c r="Y62" s="7">
        <v>0</v>
      </c>
      <c r="Z62" s="6"/>
      <c r="AA62" s="9">
        <v>0</v>
      </c>
      <c r="AB62" s="8"/>
      <c r="AC62" s="7">
        <v>0</v>
      </c>
      <c r="AD62" s="6"/>
      <c r="AE62" s="9">
        <v>0</v>
      </c>
      <c r="AF62" s="8"/>
      <c r="AG62" s="7">
        <v>0</v>
      </c>
      <c r="AH62" s="6"/>
      <c r="AI62" s="9">
        <v>0</v>
      </c>
      <c r="AJ62" s="8"/>
      <c r="AK62" s="7">
        <v>0</v>
      </c>
    </row>
    <row r="63" spans="1:37" s="5" customFormat="1" ht="14.5" x14ac:dyDescent="0.35">
      <c r="A63" s="28" t="s">
        <v>24</v>
      </c>
      <c r="B63" s="26" t="s">
        <v>3</v>
      </c>
      <c r="C63" s="26">
        <v>7</v>
      </c>
      <c r="D63" s="27">
        <v>45418</v>
      </c>
      <c r="E63" s="26">
        <v>1</v>
      </c>
      <c r="F63" s="23">
        <v>45420</v>
      </c>
      <c r="G63" s="25" t="s">
        <v>2</v>
      </c>
      <c r="H63" s="21"/>
      <c r="I63" s="20">
        <v>0</v>
      </c>
      <c r="J63" s="23">
        <v>45422</v>
      </c>
      <c r="K63" s="25" t="s">
        <v>1</v>
      </c>
      <c r="L63" s="21"/>
      <c r="M63" s="20">
        <v>0</v>
      </c>
      <c r="N63" s="23">
        <v>45425</v>
      </c>
      <c r="O63" s="25" t="s">
        <v>1</v>
      </c>
      <c r="P63" s="21"/>
      <c r="Q63" s="20">
        <v>0</v>
      </c>
      <c r="R63" s="23">
        <v>45427</v>
      </c>
      <c r="S63" s="25" t="s">
        <v>1</v>
      </c>
      <c r="T63" s="21"/>
      <c r="U63" s="20">
        <v>0</v>
      </c>
      <c r="V63" s="23">
        <v>45429</v>
      </c>
      <c r="W63" s="25" t="s">
        <v>0</v>
      </c>
      <c r="X63" s="21"/>
      <c r="Y63" s="20">
        <v>0</v>
      </c>
      <c r="Z63" s="23">
        <v>45432</v>
      </c>
      <c r="AA63" s="25" t="s">
        <v>0</v>
      </c>
      <c r="AB63" s="21">
        <v>1</v>
      </c>
      <c r="AC63" s="20" t="s">
        <v>44</v>
      </c>
      <c r="AD63" s="23">
        <v>45440</v>
      </c>
      <c r="AE63" s="25" t="s">
        <v>13</v>
      </c>
      <c r="AF63" s="21" t="s">
        <v>13</v>
      </c>
      <c r="AG63" s="20" t="s">
        <v>13</v>
      </c>
      <c r="AH63" s="102">
        <v>45446</v>
      </c>
      <c r="AI63" s="103"/>
      <c r="AJ63" s="103"/>
      <c r="AK63" s="104"/>
    </row>
    <row r="64" spans="1:37" s="5" customFormat="1" ht="14.5" x14ac:dyDescent="0.35">
      <c r="A64" s="12" t="s">
        <v>24</v>
      </c>
      <c r="B64" s="10" t="s">
        <v>3</v>
      </c>
      <c r="C64" s="10">
        <v>7</v>
      </c>
      <c r="D64" s="11"/>
      <c r="E64" s="10">
        <v>2</v>
      </c>
      <c r="F64" s="6" t="s">
        <v>12</v>
      </c>
      <c r="G64" s="9" t="s">
        <v>0</v>
      </c>
      <c r="H64" s="8">
        <v>1</v>
      </c>
      <c r="I64" s="7">
        <v>0</v>
      </c>
      <c r="J64" s="6" t="s">
        <v>11</v>
      </c>
      <c r="K64" s="9" t="s">
        <v>0</v>
      </c>
      <c r="L64" s="8">
        <v>1</v>
      </c>
      <c r="M64" s="7">
        <v>0</v>
      </c>
      <c r="N64" s="6" t="s">
        <v>10</v>
      </c>
      <c r="O64" s="9" t="s">
        <v>0</v>
      </c>
      <c r="P64" s="8">
        <v>1</v>
      </c>
      <c r="Q64" s="7">
        <v>0</v>
      </c>
      <c r="R64" s="6" t="s">
        <v>9</v>
      </c>
      <c r="S64" s="9" t="s">
        <v>0</v>
      </c>
      <c r="T64" s="8">
        <v>1</v>
      </c>
      <c r="U64" s="7">
        <v>0</v>
      </c>
      <c r="V64" s="6" t="s">
        <v>8</v>
      </c>
      <c r="W64" s="9" t="s">
        <v>0</v>
      </c>
      <c r="X64" s="8">
        <v>1</v>
      </c>
      <c r="Y64" s="7">
        <v>0</v>
      </c>
      <c r="Z64" s="6" t="s">
        <v>7</v>
      </c>
      <c r="AA64" s="9" t="s">
        <v>0</v>
      </c>
      <c r="AB64" s="8">
        <v>1</v>
      </c>
      <c r="AC64" s="7">
        <v>0</v>
      </c>
      <c r="AD64" s="6" t="s">
        <v>6</v>
      </c>
      <c r="AE64" s="9" t="s">
        <v>0</v>
      </c>
      <c r="AF64" s="8" t="s">
        <v>37</v>
      </c>
      <c r="AG64" s="7">
        <v>0</v>
      </c>
      <c r="AH64" s="6" t="s">
        <v>5</v>
      </c>
      <c r="AI64" s="9" t="s">
        <v>18</v>
      </c>
      <c r="AJ64" s="8" t="s">
        <v>89</v>
      </c>
      <c r="AK64" s="7">
        <v>0</v>
      </c>
    </row>
    <row r="65" spans="1:38" s="5" customFormat="1" ht="15" thickBot="1" x14ac:dyDescent="0.4">
      <c r="A65" s="12" t="s">
        <v>24</v>
      </c>
      <c r="B65" s="10" t="s">
        <v>3</v>
      </c>
      <c r="C65" s="10">
        <v>7</v>
      </c>
      <c r="D65" s="11"/>
      <c r="E65" s="10">
        <v>3</v>
      </c>
      <c r="F65" s="6"/>
      <c r="G65" s="9" t="s">
        <v>0</v>
      </c>
      <c r="H65" s="8">
        <v>1</v>
      </c>
      <c r="I65" s="7">
        <v>0</v>
      </c>
      <c r="J65" s="6"/>
      <c r="K65" s="9" t="s">
        <v>0</v>
      </c>
      <c r="L65" s="8">
        <v>1</v>
      </c>
      <c r="M65" s="7">
        <v>0</v>
      </c>
      <c r="N65" s="6"/>
      <c r="O65" s="9" t="s">
        <v>0</v>
      </c>
      <c r="P65" s="8">
        <v>1</v>
      </c>
      <c r="Q65" s="7">
        <v>0</v>
      </c>
      <c r="R65" s="6"/>
      <c r="S65" s="9" t="s">
        <v>0</v>
      </c>
      <c r="T65" s="8">
        <v>1</v>
      </c>
      <c r="U65" s="7">
        <v>0</v>
      </c>
      <c r="V65" s="6"/>
      <c r="W65" s="9" t="s">
        <v>0</v>
      </c>
      <c r="X65" s="8">
        <v>1</v>
      </c>
      <c r="Y65" s="7">
        <v>0</v>
      </c>
      <c r="Z65" s="6"/>
      <c r="AA65" s="9" t="s">
        <v>0</v>
      </c>
      <c r="AB65" s="8">
        <v>1</v>
      </c>
      <c r="AC65" s="7">
        <v>0</v>
      </c>
      <c r="AD65" s="6"/>
      <c r="AE65" s="9" t="s">
        <v>0</v>
      </c>
      <c r="AF65" s="8" t="s">
        <v>37</v>
      </c>
      <c r="AG65" s="7">
        <v>0</v>
      </c>
      <c r="AH65" s="6"/>
      <c r="AI65" s="9" t="s">
        <v>18</v>
      </c>
      <c r="AJ65" s="8" t="s">
        <v>89</v>
      </c>
      <c r="AK65" s="7">
        <v>0</v>
      </c>
    </row>
    <row r="66" spans="1:38" s="5" customFormat="1" ht="14.5" x14ac:dyDescent="0.35">
      <c r="A66" s="28" t="s">
        <v>22</v>
      </c>
      <c r="B66" s="26" t="s">
        <v>3</v>
      </c>
      <c r="C66" s="26">
        <v>7</v>
      </c>
      <c r="D66" s="27">
        <v>45418</v>
      </c>
      <c r="E66" s="26">
        <v>1</v>
      </c>
      <c r="F66" s="23">
        <v>45420</v>
      </c>
      <c r="G66" s="25" t="s">
        <v>0</v>
      </c>
      <c r="H66" s="21"/>
      <c r="I66" s="20">
        <v>0</v>
      </c>
      <c r="J66" s="23">
        <v>45422</v>
      </c>
      <c r="K66" s="25" t="s">
        <v>0</v>
      </c>
      <c r="L66" s="21"/>
      <c r="M66" s="20">
        <v>0</v>
      </c>
      <c r="N66" s="23">
        <v>45425</v>
      </c>
      <c r="O66" s="25" t="s">
        <v>0</v>
      </c>
      <c r="P66" s="21"/>
      <c r="Q66" s="20">
        <v>0</v>
      </c>
      <c r="R66" s="23">
        <v>45427</v>
      </c>
      <c r="S66" s="25" t="s">
        <v>0</v>
      </c>
      <c r="T66" s="21"/>
      <c r="U66" s="20">
        <v>0</v>
      </c>
      <c r="V66" s="23">
        <v>45429</v>
      </c>
      <c r="W66" s="25" t="s">
        <v>0</v>
      </c>
      <c r="X66" s="21"/>
      <c r="Y66" s="20">
        <v>0</v>
      </c>
      <c r="Z66" s="23">
        <v>45432</v>
      </c>
      <c r="AA66" s="25" t="s">
        <v>0</v>
      </c>
      <c r="AB66" s="21"/>
      <c r="AC66" s="20">
        <v>0</v>
      </c>
      <c r="AD66" s="23">
        <v>45440</v>
      </c>
      <c r="AE66" s="25" t="s">
        <v>18</v>
      </c>
      <c r="AF66" s="21" t="s">
        <v>90</v>
      </c>
      <c r="AG66" s="21">
        <v>0</v>
      </c>
      <c r="AH66" s="106">
        <v>45446</v>
      </c>
      <c r="AI66" s="107" t="s">
        <v>18</v>
      </c>
      <c r="AJ66" s="108" t="s">
        <v>90</v>
      </c>
      <c r="AK66" s="107">
        <v>0</v>
      </c>
      <c r="AL66" s="105"/>
    </row>
    <row r="67" spans="1:38" s="5" customFormat="1" ht="14.5" x14ac:dyDescent="0.35">
      <c r="A67" s="10" t="s">
        <v>22</v>
      </c>
      <c r="B67" s="10" t="s">
        <v>3</v>
      </c>
      <c r="C67" s="10">
        <v>7</v>
      </c>
      <c r="D67" s="11"/>
      <c r="E67" s="10">
        <v>2</v>
      </c>
      <c r="F67" s="6" t="s">
        <v>12</v>
      </c>
      <c r="G67" s="9" t="s">
        <v>0</v>
      </c>
      <c r="H67" s="8"/>
      <c r="I67" s="7">
        <v>0</v>
      </c>
      <c r="J67" s="6" t="s">
        <v>11</v>
      </c>
      <c r="K67" s="9" t="s">
        <v>0</v>
      </c>
      <c r="L67" s="8"/>
      <c r="M67" s="7">
        <v>0</v>
      </c>
      <c r="N67" s="6" t="s">
        <v>10</v>
      </c>
      <c r="O67" s="9" t="s">
        <v>0</v>
      </c>
      <c r="P67" s="8"/>
      <c r="Q67" s="7">
        <v>0</v>
      </c>
      <c r="R67" s="6" t="s">
        <v>9</v>
      </c>
      <c r="S67" s="9" t="s">
        <v>0</v>
      </c>
      <c r="T67" s="8"/>
      <c r="U67" s="7">
        <v>0</v>
      </c>
      <c r="V67" s="6" t="s">
        <v>8</v>
      </c>
      <c r="W67" s="9" t="s">
        <v>0</v>
      </c>
      <c r="X67" s="8"/>
      <c r="Y67" s="7">
        <v>0</v>
      </c>
      <c r="Z67" s="6" t="s">
        <v>7</v>
      </c>
      <c r="AA67" s="9" t="s">
        <v>0</v>
      </c>
      <c r="AB67" s="8"/>
      <c r="AC67" s="7">
        <v>0</v>
      </c>
      <c r="AD67" s="6" t="s">
        <v>6</v>
      </c>
      <c r="AE67" s="9" t="s">
        <v>18</v>
      </c>
      <c r="AF67" s="8" t="s">
        <v>90</v>
      </c>
      <c r="AG67" s="8">
        <v>0</v>
      </c>
      <c r="AH67" s="9" t="s">
        <v>5</v>
      </c>
      <c r="AI67" s="9" t="s">
        <v>18</v>
      </c>
      <c r="AJ67" s="8" t="s">
        <v>90</v>
      </c>
      <c r="AK67" s="9">
        <v>0</v>
      </c>
      <c r="AL67" s="105"/>
    </row>
    <row r="68" spans="1:38" s="5" customFormat="1" ht="15" thickBot="1" x14ac:dyDescent="0.4">
      <c r="A68" s="12" t="s">
        <v>22</v>
      </c>
      <c r="B68" s="10" t="s">
        <v>3</v>
      </c>
      <c r="C68" s="10">
        <v>7</v>
      </c>
      <c r="D68" s="11"/>
      <c r="E68" s="10">
        <v>3</v>
      </c>
      <c r="F68" s="6"/>
      <c r="G68" s="9" t="s">
        <v>0</v>
      </c>
      <c r="H68" s="8"/>
      <c r="I68" s="7">
        <v>0</v>
      </c>
      <c r="J68" s="6"/>
      <c r="K68" s="9" t="s">
        <v>0</v>
      </c>
      <c r="L68" s="8"/>
      <c r="M68" s="7">
        <v>0</v>
      </c>
      <c r="N68" s="6"/>
      <c r="O68" s="9" t="s">
        <v>0</v>
      </c>
      <c r="P68" s="8"/>
      <c r="Q68" s="7">
        <v>0</v>
      </c>
      <c r="R68" s="6"/>
      <c r="S68" s="9" t="s">
        <v>0</v>
      </c>
      <c r="T68" s="8"/>
      <c r="U68" s="7">
        <v>0</v>
      </c>
      <c r="V68" s="6"/>
      <c r="W68" s="9" t="s">
        <v>0</v>
      </c>
      <c r="X68" s="8"/>
      <c r="Y68" s="7">
        <v>0</v>
      </c>
      <c r="Z68" s="6"/>
      <c r="AA68" s="9" t="s">
        <v>0</v>
      </c>
      <c r="AB68" s="8"/>
      <c r="AC68" s="7" t="s">
        <v>44</v>
      </c>
      <c r="AD68" s="6"/>
      <c r="AE68" s="9" t="s">
        <v>13</v>
      </c>
      <c r="AF68" s="8" t="s">
        <v>13</v>
      </c>
      <c r="AG68" s="8" t="s">
        <v>13</v>
      </c>
      <c r="AH68" s="109"/>
      <c r="AI68" s="110"/>
      <c r="AJ68" s="110"/>
      <c r="AK68" s="110"/>
      <c r="AL68" s="105"/>
    </row>
    <row r="69" spans="1:38" s="5" customFormat="1" ht="14.5" x14ac:dyDescent="0.35">
      <c r="A69" s="28" t="s">
        <v>21</v>
      </c>
      <c r="B69" s="26" t="s">
        <v>3</v>
      </c>
      <c r="C69" s="26">
        <v>7</v>
      </c>
      <c r="D69" s="27">
        <v>45418</v>
      </c>
      <c r="E69" s="26">
        <v>1</v>
      </c>
      <c r="F69" s="23">
        <v>45420</v>
      </c>
      <c r="G69" s="25" t="s">
        <v>0</v>
      </c>
      <c r="H69" s="21">
        <v>1</v>
      </c>
      <c r="I69" s="20">
        <v>0</v>
      </c>
      <c r="J69" s="23">
        <v>45422</v>
      </c>
      <c r="K69" s="25" t="s">
        <v>0</v>
      </c>
      <c r="L69" s="21">
        <v>1</v>
      </c>
      <c r="M69" s="20">
        <v>0</v>
      </c>
      <c r="N69" s="23">
        <v>45425</v>
      </c>
      <c r="O69" s="25" t="s">
        <v>0</v>
      </c>
      <c r="P69" s="21">
        <v>1</v>
      </c>
      <c r="Q69" s="20">
        <v>0</v>
      </c>
      <c r="R69" s="23">
        <v>45427</v>
      </c>
      <c r="S69" s="25" t="s">
        <v>0</v>
      </c>
      <c r="T69" s="21">
        <v>1</v>
      </c>
      <c r="U69" s="20">
        <v>0</v>
      </c>
      <c r="V69" s="23">
        <v>45429</v>
      </c>
      <c r="W69" s="25" t="s">
        <v>0</v>
      </c>
      <c r="X69" s="21">
        <v>1</v>
      </c>
      <c r="Y69" s="20">
        <v>0</v>
      </c>
      <c r="Z69" s="23">
        <v>45432</v>
      </c>
      <c r="AA69" s="25" t="s">
        <v>0</v>
      </c>
      <c r="AB69" s="21">
        <v>1</v>
      </c>
      <c r="AC69" s="20" t="s">
        <v>44</v>
      </c>
      <c r="AD69" s="23">
        <v>45440</v>
      </c>
      <c r="AE69" s="25" t="s">
        <v>13</v>
      </c>
      <c r="AF69" s="21" t="s">
        <v>13</v>
      </c>
      <c r="AG69" s="20" t="s">
        <v>13</v>
      </c>
      <c r="AH69" s="102">
        <v>45446</v>
      </c>
      <c r="AI69" s="103"/>
      <c r="AJ69" s="103"/>
      <c r="AK69" s="104"/>
    </row>
    <row r="70" spans="1:38" s="5" customFormat="1" ht="14.5" x14ac:dyDescent="0.35">
      <c r="A70" s="12" t="s">
        <v>21</v>
      </c>
      <c r="B70" s="10" t="s">
        <v>3</v>
      </c>
      <c r="C70" s="10">
        <v>7</v>
      </c>
      <c r="D70" s="11"/>
      <c r="E70" s="10">
        <v>2</v>
      </c>
      <c r="F70" s="6" t="s">
        <v>12</v>
      </c>
      <c r="G70" s="9" t="s">
        <v>0</v>
      </c>
      <c r="H70" s="8">
        <v>1</v>
      </c>
      <c r="I70" s="7">
        <v>0</v>
      </c>
      <c r="J70" s="6" t="s">
        <v>11</v>
      </c>
      <c r="K70" s="9" t="s">
        <v>0</v>
      </c>
      <c r="L70" s="8">
        <v>1</v>
      </c>
      <c r="M70" s="7">
        <v>0</v>
      </c>
      <c r="N70" s="6" t="s">
        <v>10</v>
      </c>
      <c r="O70" s="9" t="s">
        <v>0</v>
      </c>
      <c r="P70" s="8">
        <v>1</v>
      </c>
      <c r="Q70" s="7">
        <v>0</v>
      </c>
      <c r="R70" s="6" t="s">
        <v>9</v>
      </c>
      <c r="S70" s="9" t="s">
        <v>0</v>
      </c>
      <c r="T70" s="8">
        <v>1</v>
      </c>
      <c r="U70" s="7">
        <v>0</v>
      </c>
      <c r="V70" s="6" t="s">
        <v>8</v>
      </c>
      <c r="W70" s="9" t="s">
        <v>0</v>
      </c>
      <c r="X70" s="8">
        <v>1</v>
      </c>
      <c r="Y70" s="7">
        <v>0</v>
      </c>
      <c r="Z70" s="6" t="s">
        <v>7</v>
      </c>
      <c r="AA70" s="9" t="s">
        <v>0</v>
      </c>
      <c r="AB70" s="8">
        <v>1</v>
      </c>
      <c r="AC70" s="7">
        <v>0</v>
      </c>
      <c r="AD70" s="6" t="s">
        <v>6</v>
      </c>
      <c r="AE70" s="9" t="s">
        <v>18</v>
      </c>
      <c r="AF70" s="8" t="s">
        <v>89</v>
      </c>
      <c r="AG70" s="7">
        <v>0</v>
      </c>
      <c r="AH70" s="6" t="s">
        <v>5</v>
      </c>
      <c r="AI70" s="9" t="s">
        <v>18</v>
      </c>
      <c r="AJ70" s="8" t="s">
        <v>89</v>
      </c>
      <c r="AK70" s="7">
        <v>0</v>
      </c>
    </row>
    <row r="71" spans="1:38" s="5" customFormat="1" ht="15" thickBot="1" x14ac:dyDescent="0.4">
      <c r="A71" s="10" t="s">
        <v>21</v>
      </c>
      <c r="B71" s="10" t="s">
        <v>3</v>
      </c>
      <c r="C71" s="10">
        <v>7</v>
      </c>
      <c r="D71" s="11"/>
      <c r="E71" s="10">
        <v>3</v>
      </c>
      <c r="F71" s="6"/>
      <c r="G71" s="9" t="s">
        <v>0</v>
      </c>
      <c r="H71" s="8">
        <v>1</v>
      </c>
      <c r="I71" s="7">
        <v>0</v>
      </c>
      <c r="J71" s="6"/>
      <c r="K71" s="9" t="s">
        <v>0</v>
      </c>
      <c r="L71" s="8">
        <v>1</v>
      </c>
      <c r="M71" s="7">
        <v>0</v>
      </c>
      <c r="N71" s="6"/>
      <c r="O71" s="9" t="s">
        <v>0</v>
      </c>
      <c r="P71" s="8">
        <v>1</v>
      </c>
      <c r="Q71" s="7">
        <v>0</v>
      </c>
      <c r="R71" s="6"/>
      <c r="S71" s="9" t="s">
        <v>0</v>
      </c>
      <c r="T71" s="8">
        <v>1</v>
      </c>
      <c r="U71" s="7">
        <v>0</v>
      </c>
      <c r="V71" s="6"/>
      <c r="W71" s="9" t="s">
        <v>0</v>
      </c>
      <c r="X71" s="8">
        <v>1</v>
      </c>
      <c r="Y71" s="7">
        <v>0</v>
      </c>
      <c r="Z71" s="6"/>
      <c r="AA71" s="9" t="s">
        <v>0</v>
      </c>
      <c r="AB71" s="8">
        <v>1</v>
      </c>
      <c r="AC71" s="7">
        <v>0</v>
      </c>
      <c r="AD71" s="6"/>
      <c r="AE71" s="9" t="s">
        <v>18</v>
      </c>
      <c r="AF71" s="8" t="s">
        <v>89</v>
      </c>
      <c r="AG71" s="7">
        <v>0</v>
      </c>
      <c r="AH71" s="6"/>
      <c r="AI71" s="9" t="s">
        <v>18</v>
      </c>
      <c r="AJ71" s="8" t="s">
        <v>89</v>
      </c>
      <c r="AK71" s="7">
        <v>0</v>
      </c>
    </row>
    <row r="72" spans="1:38" s="5" customFormat="1" ht="15" thickTop="1" x14ac:dyDescent="0.35">
      <c r="A72" s="26" t="s">
        <v>20</v>
      </c>
      <c r="B72" s="26" t="s">
        <v>3</v>
      </c>
      <c r="C72" s="26">
        <v>7</v>
      </c>
      <c r="D72" s="27">
        <v>45418</v>
      </c>
      <c r="E72" s="26">
        <v>1</v>
      </c>
      <c r="F72" s="23">
        <v>45420</v>
      </c>
      <c r="G72" s="25" t="s">
        <v>0</v>
      </c>
      <c r="H72" s="21">
        <v>1</v>
      </c>
      <c r="I72" s="20">
        <v>0</v>
      </c>
      <c r="J72" s="23">
        <v>45422</v>
      </c>
      <c r="K72" s="25" t="s">
        <v>0</v>
      </c>
      <c r="L72" s="21">
        <v>1</v>
      </c>
      <c r="M72" s="20">
        <v>0</v>
      </c>
      <c r="N72" s="23">
        <v>45425</v>
      </c>
      <c r="O72" s="25" t="s">
        <v>0</v>
      </c>
      <c r="P72" s="21">
        <v>1</v>
      </c>
      <c r="Q72" s="20">
        <v>0</v>
      </c>
      <c r="R72" s="23">
        <v>45427</v>
      </c>
      <c r="S72" s="25" t="s">
        <v>0</v>
      </c>
      <c r="T72" s="21">
        <v>1</v>
      </c>
      <c r="U72" s="20">
        <v>0</v>
      </c>
      <c r="V72" s="23">
        <v>45429</v>
      </c>
      <c r="W72" s="25" t="s">
        <v>0</v>
      </c>
      <c r="X72" s="21">
        <v>1</v>
      </c>
      <c r="Y72" s="20">
        <v>0</v>
      </c>
      <c r="Z72" s="23">
        <v>45432</v>
      </c>
      <c r="AA72" s="25" t="s">
        <v>0</v>
      </c>
      <c r="AB72" s="21">
        <v>1</v>
      </c>
      <c r="AC72" s="20">
        <v>0</v>
      </c>
      <c r="AD72" s="23">
        <v>45440</v>
      </c>
      <c r="AE72" s="25" t="s">
        <v>0</v>
      </c>
      <c r="AF72" s="21" t="s">
        <v>37</v>
      </c>
      <c r="AG72" s="20">
        <v>0</v>
      </c>
      <c r="AH72" s="102">
        <v>45446</v>
      </c>
      <c r="AI72" s="22" t="s">
        <v>18</v>
      </c>
      <c r="AJ72" s="21" t="s">
        <v>89</v>
      </c>
      <c r="AK72" s="20">
        <v>0</v>
      </c>
    </row>
    <row r="73" spans="1:38" s="5" customFormat="1" ht="14.5" x14ac:dyDescent="0.35">
      <c r="A73" s="10" t="s">
        <v>20</v>
      </c>
      <c r="B73" s="10" t="s">
        <v>3</v>
      </c>
      <c r="C73" s="10">
        <v>7</v>
      </c>
      <c r="D73" s="11"/>
      <c r="E73" s="10">
        <v>2</v>
      </c>
      <c r="F73" s="6" t="s">
        <v>12</v>
      </c>
      <c r="G73" s="9" t="s">
        <v>0</v>
      </c>
      <c r="H73" s="8">
        <v>1</v>
      </c>
      <c r="I73" s="7">
        <v>0</v>
      </c>
      <c r="J73" s="6" t="s">
        <v>11</v>
      </c>
      <c r="K73" s="9" t="s">
        <v>0</v>
      </c>
      <c r="L73" s="8">
        <v>1</v>
      </c>
      <c r="M73" s="7">
        <v>0</v>
      </c>
      <c r="N73" s="6" t="s">
        <v>10</v>
      </c>
      <c r="O73" s="9" t="s">
        <v>0</v>
      </c>
      <c r="P73" s="8">
        <v>1</v>
      </c>
      <c r="Q73" s="7">
        <v>0</v>
      </c>
      <c r="R73" s="6" t="s">
        <v>9</v>
      </c>
      <c r="S73" s="9" t="s">
        <v>0</v>
      </c>
      <c r="T73" s="8">
        <v>1</v>
      </c>
      <c r="U73" s="7">
        <v>0</v>
      </c>
      <c r="V73" s="6" t="s">
        <v>8</v>
      </c>
      <c r="W73" s="9" t="s">
        <v>0</v>
      </c>
      <c r="X73" s="8">
        <v>1</v>
      </c>
      <c r="Y73" s="7">
        <v>0</v>
      </c>
      <c r="Z73" s="6" t="s">
        <v>7</v>
      </c>
      <c r="AA73" s="9" t="s">
        <v>0</v>
      </c>
      <c r="AB73" s="8">
        <v>1</v>
      </c>
      <c r="AC73" s="7" t="s">
        <v>44</v>
      </c>
      <c r="AD73" s="6" t="s">
        <v>6</v>
      </c>
      <c r="AE73" s="9" t="s">
        <v>13</v>
      </c>
      <c r="AF73" s="8" t="s">
        <v>13</v>
      </c>
      <c r="AG73" s="7" t="s">
        <v>13</v>
      </c>
      <c r="AH73" s="6" t="s">
        <v>5</v>
      </c>
      <c r="AI73" s="9" t="s">
        <v>13</v>
      </c>
      <c r="AJ73" s="8" t="s">
        <v>13</v>
      </c>
      <c r="AK73" s="7" t="s">
        <v>13</v>
      </c>
    </row>
    <row r="74" spans="1:38" s="5" customFormat="1" ht="15" thickBot="1" x14ac:dyDescent="0.4">
      <c r="A74" s="10" t="s">
        <v>20</v>
      </c>
      <c r="B74" s="10" t="s">
        <v>3</v>
      </c>
      <c r="C74" s="10">
        <v>7</v>
      </c>
      <c r="D74" s="11"/>
      <c r="E74" s="10">
        <v>3</v>
      </c>
      <c r="F74" s="6"/>
      <c r="G74" s="9" t="s">
        <v>18</v>
      </c>
      <c r="H74" s="8">
        <v>1</v>
      </c>
      <c r="I74" s="7">
        <v>0</v>
      </c>
      <c r="J74" s="6"/>
      <c r="K74" s="9" t="s">
        <v>0</v>
      </c>
      <c r="L74" s="8">
        <v>1</v>
      </c>
      <c r="M74" s="7">
        <v>0</v>
      </c>
      <c r="N74" s="6"/>
      <c r="O74" s="9" t="s">
        <v>0</v>
      </c>
      <c r="P74" s="8">
        <v>1</v>
      </c>
      <c r="Q74" s="7">
        <v>0</v>
      </c>
      <c r="R74" s="6"/>
      <c r="S74" s="9" t="s">
        <v>0</v>
      </c>
      <c r="T74" s="8">
        <v>1</v>
      </c>
      <c r="U74" s="7">
        <v>0</v>
      </c>
      <c r="V74" s="6"/>
      <c r="W74" s="9" t="s">
        <v>0</v>
      </c>
      <c r="X74" s="8">
        <v>1</v>
      </c>
      <c r="Y74" s="7">
        <v>0</v>
      </c>
      <c r="Z74" s="6"/>
      <c r="AA74" s="9" t="s">
        <v>0</v>
      </c>
      <c r="AB74" s="8">
        <v>1</v>
      </c>
      <c r="AC74" s="7">
        <v>0</v>
      </c>
      <c r="AD74" s="6"/>
      <c r="AE74" s="9" t="s">
        <v>0</v>
      </c>
      <c r="AF74" s="8" t="s">
        <v>37</v>
      </c>
      <c r="AG74" s="7">
        <v>0</v>
      </c>
      <c r="AH74" s="6"/>
      <c r="AI74" s="9" t="s">
        <v>18</v>
      </c>
      <c r="AJ74" s="8" t="s">
        <v>89</v>
      </c>
      <c r="AK74" s="7">
        <v>0</v>
      </c>
    </row>
    <row r="75" spans="1:38" s="5" customFormat="1" ht="15" thickTop="1" x14ac:dyDescent="0.35">
      <c r="A75" s="28" t="s">
        <v>19</v>
      </c>
      <c r="B75" s="26" t="s">
        <v>3</v>
      </c>
      <c r="C75" s="26">
        <v>7</v>
      </c>
      <c r="D75" s="27">
        <v>45418</v>
      </c>
      <c r="E75" s="26">
        <v>1</v>
      </c>
      <c r="F75" s="23">
        <v>45420</v>
      </c>
      <c r="G75" s="25" t="s">
        <v>18</v>
      </c>
      <c r="H75" s="21">
        <v>1</v>
      </c>
      <c r="I75" s="20">
        <v>0</v>
      </c>
      <c r="J75" s="23">
        <v>45422</v>
      </c>
      <c r="K75" s="25" t="s">
        <v>0</v>
      </c>
      <c r="L75" s="21">
        <v>1</v>
      </c>
      <c r="M75" s="20">
        <v>0</v>
      </c>
      <c r="N75" s="23">
        <v>45425</v>
      </c>
      <c r="O75" s="25" t="s">
        <v>0</v>
      </c>
      <c r="P75" s="21">
        <v>1</v>
      </c>
      <c r="Q75" s="20">
        <v>0</v>
      </c>
      <c r="R75" s="23">
        <v>45427</v>
      </c>
      <c r="S75" s="25" t="s">
        <v>0</v>
      </c>
      <c r="T75" s="21">
        <v>1</v>
      </c>
      <c r="U75" s="20">
        <v>0</v>
      </c>
      <c r="V75" s="23">
        <v>45429</v>
      </c>
      <c r="W75" s="25" t="s">
        <v>0</v>
      </c>
      <c r="X75" s="21">
        <v>1</v>
      </c>
      <c r="Y75" s="20">
        <v>0</v>
      </c>
      <c r="Z75" s="23">
        <v>45432</v>
      </c>
      <c r="AA75" s="25" t="s">
        <v>0</v>
      </c>
      <c r="AB75" s="21">
        <v>1</v>
      </c>
      <c r="AC75" s="20">
        <v>0</v>
      </c>
      <c r="AD75" s="23">
        <v>45440</v>
      </c>
      <c r="AE75" s="25" t="s">
        <v>0</v>
      </c>
      <c r="AF75" s="21" t="s">
        <v>37</v>
      </c>
      <c r="AG75" s="20">
        <v>0</v>
      </c>
      <c r="AH75" s="99">
        <v>45446</v>
      </c>
      <c r="AI75" s="22" t="s">
        <v>18</v>
      </c>
      <c r="AJ75" s="21" t="s">
        <v>89</v>
      </c>
      <c r="AK75" s="20">
        <v>0</v>
      </c>
    </row>
    <row r="76" spans="1:38" s="5" customFormat="1" ht="14.5" x14ac:dyDescent="0.35">
      <c r="A76" s="12" t="s">
        <v>19</v>
      </c>
      <c r="B76" s="10" t="s">
        <v>3</v>
      </c>
      <c r="C76" s="10">
        <v>7</v>
      </c>
      <c r="D76" s="11"/>
      <c r="E76" s="10">
        <v>2</v>
      </c>
      <c r="F76" s="6" t="s">
        <v>12</v>
      </c>
      <c r="G76" s="9" t="s">
        <v>18</v>
      </c>
      <c r="H76" s="8">
        <v>1</v>
      </c>
      <c r="I76" s="7">
        <v>0</v>
      </c>
      <c r="J76" s="6" t="s">
        <v>11</v>
      </c>
      <c r="K76" s="9" t="s">
        <v>18</v>
      </c>
      <c r="L76" s="8">
        <v>1</v>
      </c>
      <c r="M76" s="7">
        <v>0</v>
      </c>
      <c r="N76" s="6" t="s">
        <v>10</v>
      </c>
      <c r="O76" s="9" t="s">
        <v>0</v>
      </c>
      <c r="P76" s="8">
        <v>1</v>
      </c>
      <c r="Q76" s="7">
        <v>0</v>
      </c>
      <c r="R76" s="6" t="s">
        <v>9</v>
      </c>
      <c r="S76" s="9" t="s">
        <v>0</v>
      </c>
      <c r="T76" s="8">
        <v>1</v>
      </c>
      <c r="U76" s="7">
        <v>0</v>
      </c>
      <c r="V76" s="6" t="s">
        <v>8</v>
      </c>
      <c r="W76" s="9" t="s">
        <v>0</v>
      </c>
      <c r="X76" s="8">
        <v>1</v>
      </c>
      <c r="Y76" s="7">
        <v>0</v>
      </c>
      <c r="Z76" s="6" t="s">
        <v>7</v>
      </c>
      <c r="AA76" s="9" t="s">
        <v>0</v>
      </c>
      <c r="AB76" s="8">
        <v>1</v>
      </c>
      <c r="AC76" s="7" t="s">
        <v>44</v>
      </c>
      <c r="AD76" s="6" t="s">
        <v>6</v>
      </c>
      <c r="AE76" s="9" t="s">
        <v>13</v>
      </c>
      <c r="AF76" s="8" t="s">
        <v>13</v>
      </c>
      <c r="AG76" s="7" t="s">
        <v>13</v>
      </c>
      <c r="AH76" s="6" t="s">
        <v>5</v>
      </c>
      <c r="AI76" s="9" t="s">
        <v>13</v>
      </c>
      <c r="AJ76" s="8" t="s">
        <v>13</v>
      </c>
      <c r="AK76" s="7" t="s">
        <v>13</v>
      </c>
    </row>
    <row r="77" spans="1:38" s="5" customFormat="1" ht="15" thickBot="1" x14ac:dyDescent="0.4">
      <c r="A77" s="12" t="s">
        <v>19</v>
      </c>
      <c r="B77" s="10" t="s">
        <v>3</v>
      </c>
      <c r="C77" s="10">
        <v>7</v>
      </c>
      <c r="D77" s="11"/>
      <c r="E77" s="10">
        <v>3</v>
      </c>
      <c r="F77" s="6"/>
      <c r="G77" s="9" t="s">
        <v>0</v>
      </c>
      <c r="H77" s="8">
        <v>1</v>
      </c>
      <c r="I77" s="7">
        <v>0</v>
      </c>
      <c r="J77" s="6"/>
      <c r="K77" s="9" t="s">
        <v>0</v>
      </c>
      <c r="L77" s="8">
        <v>1</v>
      </c>
      <c r="M77" s="7">
        <v>0</v>
      </c>
      <c r="N77" s="6"/>
      <c r="O77" s="9" t="s">
        <v>0</v>
      </c>
      <c r="P77" s="8">
        <v>1</v>
      </c>
      <c r="Q77" s="7">
        <v>0</v>
      </c>
      <c r="R77" s="6"/>
      <c r="S77" s="9" t="s">
        <v>0</v>
      </c>
      <c r="T77" s="8">
        <v>1</v>
      </c>
      <c r="U77" s="7">
        <v>0</v>
      </c>
      <c r="V77" s="6"/>
      <c r="W77" s="9" t="s">
        <v>0</v>
      </c>
      <c r="X77" s="8">
        <v>1</v>
      </c>
      <c r="Y77" s="7">
        <v>0</v>
      </c>
      <c r="Z77" s="6"/>
      <c r="AA77" s="9" t="s">
        <v>0</v>
      </c>
      <c r="AB77" s="8">
        <v>1</v>
      </c>
      <c r="AC77" s="7">
        <v>0</v>
      </c>
      <c r="AD77" s="6"/>
      <c r="AE77" s="9" t="s">
        <v>0</v>
      </c>
      <c r="AF77" s="8" t="s">
        <v>37</v>
      </c>
      <c r="AG77" s="7">
        <v>0</v>
      </c>
      <c r="AH77" s="6"/>
      <c r="AI77" s="9" t="s">
        <v>18</v>
      </c>
      <c r="AJ77" s="8" t="s">
        <v>89</v>
      </c>
      <c r="AK77" s="7">
        <v>0</v>
      </c>
    </row>
    <row r="78" spans="1:38" s="5" customFormat="1" ht="15" thickTop="1" x14ac:dyDescent="0.35">
      <c r="A78" s="28" t="s">
        <v>16</v>
      </c>
      <c r="B78" s="26" t="s">
        <v>3</v>
      </c>
      <c r="C78" s="26">
        <v>7</v>
      </c>
      <c r="D78" s="27">
        <v>45418</v>
      </c>
      <c r="E78" s="26">
        <v>1</v>
      </c>
      <c r="F78" s="23">
        <v>45420</v>
      </c>
      <c r="G78" s="25" t="s">
        <v>0</v>
      </c>
      <c r="H78" s="21">
        <v>1</v>
      </c>
      <c r="I78" s="20">
        <v>0</v>
      </c>
      <c r="J78" s="23">
        <v>45422</v>
      </c>
      <c r="K78" s="25" t="s">
        <v>0</v>
      </c>
      <c r="L78" s="21">
        <v>1</v>
      </c>
      <c r="M78" s="20">
        <v>0</v>
      </c>
      <c r="N78" s="23">
        <v>45425</v>
      </c>
      <c r="O78" s="25" t="s">
        <v>0</v>
      </c>
      <c r="P78" s="21">
        <v>1</v>
      </c>
      <c r="Q78" s="20">
        <v>0</v>
      </c>
      <c r="R78" s="23">
        <v>45427</v>
      </c>
      <c r="S78" s="25" t="s">
        <v>0</v>
      </c>
      <c r="T78" s="21">
        <v>1</v>
      </c>
      <c r="U78" s="20">
        <v>0</v>
      </c>
      <c r="V78" s="23">
        <v>45429</v>
      </c>
      <c r="W78" s="25" t="s">
        <v>0</v>
      </c>
      <c r="X78" s="21">
        <v>1</v>
      </c>
      <c r="Y78" s="20">
        <v>0</v>
      </c>
      <c r="Z78" s="23">
        <v>45432</v>
      </c>
      <c r="AA78" s="25" t="s">
        <v>0</v>
      </c>
      <c r="AB78" s="21">
        <v>1</v>
      </c>
      <c r="AC78" s="20">
        <v>0</v>
      </c>
      <c r="AD78" s="23">
        <v>45440</v>
      </c>
      <c r="AE78" s="25" t="s">
        <v>0</v>
      </c>
      <c r="AF78" s="21" t="s">
        <v>37</v>
      </c>
      <c r="AG78" s="20">
        <v>0</v>
      </c>
      <c r="AH78" s="102">
        <v>45446</v>
      </c>
      <c r="AI78" s="22" t="s">
        <v>18</v>
      </c>
      <c r="AJ78" s="21" t="s">
        <v>89</v>
      </c>
      <c r="AK78" s="20">
        <v>0</v>
      </c>
    </row>
    <row r="79" spans="1:38" s="5" customFormat="1" ht="14.5" x14ac:dyDescent="0.35">
      <c r="A79" s="12" t="s">
        <v>16</v>
      </c>
      <c r="B79" s="10" t="s">
        <v>3</v>
      </c>
      <c r="C79" s="10">
        <v>7</v>
      </c>
      <c r="D79" s="11"/>
      <c r="E79" s="10">
        <v>2</v>
      </c>
      <c r="F79" s="6" t="s">
        <v>12</v>
      </c>
      <c r="G79" s="9" t="s">
        <v>0</v>
      </c>
      <c r="H79" s="8"/>
      <c r="I79" s="7">
        <v>0</v>
      </c>
      <c r="J79" s="6" t="s">
        <v>11</v>
      </c>
      <c r="K79" s="9" t="s">
        <v>0</v>
      </c>
      <c r="L79" s="8">
        <v>1</v>
      </c>
      <c r="M79" s="7">
        <v>0</v>
      </c>
      <c r="N79" s="6" t="s">
        <v>10</v>
      </c>
      <c r="O79" s="9" t="s">
        <v>0</v>
      </c>
      <c r="P79" s="8">
        <v>1</v>
      </c>
      <c r="Q79" s="7">
        <v>0</v>
      </c>
      <c r="R79" s="6" t="s">
        <v>9</v>
      </c>
      <c r="S79" s="9" t="s">
        <v>0</v>
      </c>
      <c r="T79" s="8">
        <v>1</v>
      </c>
      <c r="U79" s="7">
        <v>0</v>
      </c>
      <c r="V79" s="6" t="s">
        <v>8</v>
      </c>
      <c r="W79" s="9" t="s">
        <v>0</v>
      </c>
      <c r="X79" s="8">
        <v>1</v>
      </c>
      <c r="Y79" s="7">
        <v>0</v>
      </c>
      <c r="Z79" s="6" t="s">
        <v>7</v>
      </c>
      <c r="AA79" s="9" t="s">
        <v>0</v>
      </c>
      <c r="AB79" s="8">
        <v>1</v>
      </c>
      <c r="AC79" s="7">
        <v>0</v>
      </c>
      <c r="AD79" s="6" t="s">
        <v>6</v>
      </c>
      <c r="AE79" s="9" t="s">
        <v>0</v>
      </c>
      <c r="AF79" s="8" t="s">
        <v>37</v>
      </c>
      <c r="AG79" s="7">
        <v>0</v>
      </c>
      <c r="AH79" s="6" t="s">
        <v>5</v>
      </c>
      <c r="AI79" s="9" t="s">
        <v>18</v>
      </c>
      <c r="AJ79" s="8" t="s">
        <v>89</v>
      </c>
      <c r="AK79" s="7">
        <v>0</v>
      </c>
    </row>
    <row r="80" spans="1:38" s="5" customFormat="1" ht="15" thickBot="1" x14ac:dyDescent="0.4">
      <c r="A80" s="12" t="s">
        <v>16</v>
      </c>
      <c r="B80" s="10" t="s">
        <v>3</v>
      </c>
      <c r="C80" s="10">
        <v>7</v>
      </c>
      <c r="D80" s="11"/>
      <c r="E80" s="10">
        <v>3</v>
      </c>
      <c r="F80" s="6"/>
      <c r="G80" s="9" t="s">
        <v>0</v>
      </c>
      <c r="H80" s="8">
        <v>1</v>
      </c>
      <c r="I80" s="7">
        <v>0</v>
      </c>
      <c r="J80" s="6"/>
      <c r="K80" s="9" t="s">
        <v>0</v>
      </c>
      <c r="L80" s="8">
        <v>1</v>
      </c>
      <c r="M80" s="7">
        <v>0</v>
      </c>
      <c r="N80" s="6"/>
      <c r="O80" s="9" t="s">
        <v>0</v>
      </c>
      <c r="P80" s="8">
        <v>1</v>
      </c>
      <c r="Q80" s="7">
        <v>0</v>
      </c>
      <c r="R80" s="6"/>
      <c r="S80" s="9" t="s">
        <v>0</v>
      </c>
      <c r="T80" s="8">
        <v>1</v>
      </c>
      <c r="U80" s="7">
        <v>0</v>
      </c>
      <c r="V80" s="6"/>
      <c r="W80" s="9" t="s">
        <v>0</v>
      </c>
      <c r="X80" s="8">
        <v>1</v>
      </c>
      <c r="Y80" s="7">
        <v>0</v>
      </c>
      <c r="Z80" s="6"/>
      <c r="AA80" s="9" t="s">
        <v>0</v>
      </c>
      <c r="AB80" s="8">
        <v>1</v>
      </c>
      <c r="AC80" s="7" t="s">
        <v>44</v>
      </c>
      <c r="AD80" s="6"/>
      <c r="AE80" s="9" t="s">
        <v>13</v>
      </c>
      <c r="AF80" s="8" t="s">
        <v>13</v>
      </c>
      <c r="AG80" s="7" t="s">
        <v>13</v>
      </c>
      <c r="AH80" s="6"/>
      <c r="AI80" s="9" t="s">
        <v>13</v>
      </c>
      <c r="AJ80" s="8" t="s">
        <v>13</v>
      </c>
      <c r="AK80" s="7" t="s">
        <v>13</v>
      </c>
    </row>
    <row r="81" spans="1:37" s="5" customFormat="1" ht="14.5" x14ac:dyDescent="0.35">
      <c r="A81" s="26" t="s">
        <v>14</v>
      </c>
      <c r="B81" s="26" t="s">
        <v>3</v>
      </c>
      <c r="C81" s="26">
        <v>7</v>
      </c>
      <c r="D81" s="27">
        <v>45418</v>
      </c>
      <c r="E81" s="26">
        <v>1</v>
      </c>
      <c r="F81" s="23">
        <v>45420</v>
      </c>
      <c r="G81" s="25" t="s">
        <v>2</v>
      </c>
      <c r="H81" s="21">
        <v>1</v>
      </c>
      <c r="I81" s="20">
        <v>0</v>
      </c>
      <c r="J81" s="23">
        <v>45422</v>
      </c>
      <c r="K81" s="25" t="s">
        <v>2</v>
      </c>
      <c r="L81" s="21">
        <v>1</v>
      </c>
      <c r="M81" s="20" t="s">
        <v>41</v>
      </c>
      <c r="N81" s="23">
        <v>45425</v>
      </c>
      <c r="O81" s="25" t="s">
        <v>2</v>
      </c>
      <c r="P81" s="21">
        <v>1</v>
      </c>
      <c r="Q81" s="20" t="s">
        <v>41</v>
      </c>
      <c r="R81" s="23">
        <v>45427</v>
      </c>
      <c r="S81" s="25" t="s">
        <v>2</v>
      </c>
      <c r="T81" s="21">
        <v>1</v>
      </c>
      <c r="U81" s="20" t="s">
        <v>41</v>
      </c>
      <c r="V81" s="23">
        <v>45429</v>
      </c>
      <c r="W81" s="25" t="s">
        <v>2</v>
      </c>
      <c r="X81" s="21" t="s">
        <v>38</v>
      </c>
      <c r="Y81" s="20" t="s">
        <v>41</v>
      </c>
      <c r="Z81" s="23">
        <v>45432</v>
      </c>
      <c r="AA81" s="25" t="s">
        <v>2</v>
      </c>
      <c r="AB81" s="21" t="s">
        <v>38</v>
      </c>
      <c r="AC81" s="20" t="s">
        <v>41</v>
      </c>
      <c r="AD81" s="23">
        <v>45440</v>
      </c>
      <c r="AE81" s="25" t="s">
        <v>2</v>
      </c>
      <c r="AF81" s="21" t="s">
        <v>38</v>
      </c>
      <c r="AG81" s="20">
        <v>0</v>
      </c>
      <c r="AH81" s="102">
        <v>45446</v>
      </c>
      <c r="AI81" s="25" t="s">
        <v>2</v>
      </c>
      <c r="AJ81" s="21" t="s">
        <v>38</v>
      </c>
      <c r="AK81" s="20">
        <v>0</v>
      </c>
    </row>
    <row r="82" spans="1:37" s="5" customFormat="1" ht="14.5" x14ac:dyDescent="0.35">
      <c r="A82" s="10" t="s">
        <v>14</v>
      </c>
      <c r="B82" s="10" t="s">
        <v>3</v>
      </c>
      <c r="C82" s="10">
        <v>7</v>
      </c>
      <c r="D82" s="11"/>
      <c r="E82" s="10">
        <v>2</v>
      </c>
      <c r="F82" s="6" t="s">
        <v>12</v>
      </c>
      <c r="G82" s="9" t="s">
        <v>2</v>
      </c>
      <c r="H82" s="8">
        <v>1</v>
      </c>
      <c r="I82" s="7">
        <v>0</v>
      </c>
      <c r="J82" s="6" t="s">
        <v>11</v>
      </c>
      <c r="K82" s="9" t="s">
        <v>2</v>
      </c>
      <c r="L82" s="8">
        <v>1</v>
      </c>
      <c r="M82" s="7">
        <v>0</v>
      </c>
      <c r="N82" s="6" t="s">
        <v>10</v>
      </c>
      <c r="O82" s="9" t="s">
        <v>0</v>
      </c>
      <c r="P82" s="8">
        <v>1</v>
      </c>
      <c r="Q82" s="7">
        <v>0</v>
      </c>
      <c r="R82" s="6" t="s">
        <v>9</v>
      </c>
      <c r="S82" s="9" t="s">
        <v>0</v>
      </c>
      <c r="T82" s="8">
        <v>1</v>
      </c>
      <c r="U82" s="7">
        <v>0</v>
      </c>
      <c r="V82" s="6" t="s">
        <v>8</v>
      </c>
      <c r="W82" s="9" t="s">
        <v>0</v>
      </c>
      <c r="X82" s="8">
        <v>1</v>
      </c>
      <c r="Y82" s="7">
        <v>0</v>
      </c>
      <c r="Z82" s="6" t="s">
        <v>7</v>
      </c>
      <c r="AA82" s="9" t="s">
        <v>0</v>
      </c>
      <c r="AB82" s="8">
        <v>1</v>
      </c>
      <c r="AC82" s="7" t="s">
        <v>44</v>
      </c>
      <c r="AD82" s="6" t="s">
        <v>6</v>
      </c>
      <c r="AE82" s="9" t="s">
        <v>13</v>
      </c>
      <c r="AF82" s="8" t="s">
        <v>13</v>
      </c>
      <c r="AG82" s="7" t="s">
        <v>13</v>
      </c>
      <c r="AH82" s="6" t="s">
        <v>5</v>
      </c>
      <c r="AI82" s="9" t="s">
        <v>13</v>
      </c>
      <c r="AJ82" s="8" t="s">
        <v>13</v>
      </c>
      <c r="AK82" s="7" t="s">
        <v>13</v>
      </c>
    </row>
    <row r="83" spans="1:37" s="5" customFormat="1" ht="15" thickBot="1" x14ac:dyDescent="0.4">
      <c r="A83" s="10" t="s">
        <v>14</v>
      </c>
      <c r="B83" s="10" t="s">
        <v>3</v>
      </c>
      <c r="C83" s="10">
        <v>7</v>
      </c>
      <c r="D83" s="11"/>
      <c r="E83" s="10">
        <v>3</v>
      </c>
      <c r="F83" s="6"/>
      <c r="G83" s="9" t="s">
        <v>2</v>
      </c>
      <c r="H83" s="8">
        <v>1</v>
      </c>
      <c r="I83" s="7">
        <v>0</v>
      </c>
      <c r="J83" s="6"/>
      <c r="K83" s="9" t="s">
        <v>2</v>
      </c>
      <c r="L83" s="8">
        <v>1</v>
      </c>
      <c r="M83" s="7" t="s">
        <v>41</v>
      </c>
      <c r="N83" s="6"/>
      <c r="O83" s="9" t="s">
        <v>2</v>
      </c>
      <c r="P83" s="8">
        <v>1</v>
      </c>
      <c r="Q83" s="7" t="s">
        <v>41</v>
      </c>
      <c r="R83" s="6"/>
      <c r="S83" s="9" t="s">
        <v>2</v>
      </c>
      <c r="T83" s="8">
        <v>1</v>
      </c>
      <c r="U83" s="7" t="s">
        <v>41</v>
      </c>
      <c r="V83" s="6"/>
      <c r="W83" s="9" t="s">
        <v>2</v>
      </c>
      <c r="X83" s="8" t="s">
        <v>38</v>
      </c>
      <c r="Y83" s="7" t="s">
        <v>41</v>
      </c>
      <c r="Z83" s="6"/>
      <c r="AA83" s="9" t="s">
        <v>2</v>
      </c>
      <c r="AB83" s="8" t="s">
        <v>38</v>
      </c>
      <c r="AC83" s="7" t="s">
        <v>41</v>
      </c>
      <c r="AD83" s="6"/>
      <c r="AE83" s="9" t="s">
        <v>2</v>
      </c>
      <c r="AF83" s="8" t="s">
        <v>38</v>
      </c>
      <c r="AG83" s="7">
        <v>0</v>
      </c>
      <c r="AH83" s="6"/>
      <c r="AI83" s="9" t="s">
        <v>2</v>
      </c>
      <c r="AJ83" s="8" t="s">
        <v>38</v>
      </c>
      <c r="AK83" s="7">
        <v>0</v>
      </c>
    </row>
    <row r="84" spans="1:37" s="5" customFormat="1" ht="15" thickTop="1" x14ac:dyDescent="0.35">
      <c r="A84" s="26" t="s">
        <v>4</v>
      </c>
      <c r="B84" s="26" t="s">
        <v>3</v>
      </c>
      <c r="C84" s="26">
        <v>7</v>
      </c>
      <c r="D84" s="27">
        <v>45418</v>
      </c>
      <c r="E84" s="26">
        <v>1</v>
      </c>
      <c r="F84" s="23">
        <v>45420</v>
      </c>
      <c r="G84" s="25" t="s">
        <v>2</v>
      </c>
      <c r="H84" s="21"/>
      <c r="I84" s="20">
        <v>0</v>
      </c>
      <c r="J84" s="23">
        <v>45422</v>
      </c>
      <c r="K84" s="25" t="s">
        <v>2</v>
      </c>
      <c r="L84" s="21"/>
      <c r="M84" s="20">
        <v>0</v>
      </c>
      <c r="N84" s="23">
        <v>45425</v>
      </c>
      <c r="O84" s="25" t="s">
        <v>1</v>
      </c>
      <c r="P84" s="21"/>
      <c r="Q84" s="20">
        <v>0</v>
      </c>
      <c r="R84" s="23">
        <v>45427</v>
      </c>
      <c r="S84" s="25" t="s">
        <v>0</v>
      </c>
      <c r="T84" s="21"/>
      <c r="U84" s="20">
        <v>0</v>
      </c>
      <c r="V84" s="23">
        <v>45429</v>
      </c>
      <c r="W84" s="25" t="s">
        <v>0</v>
      </c>
      <c r="X84" s="21">
        <v>1</v>
      </c>
      <c r="Y84" s="20">
        <v>0</v>
      </c>
      <c r="Z84" s="23">
        <v>45432</v>
      </c>
      <c r="AA84" s="25" t="s">
        <v>0</v>
      </c>
      <c r="AB84" s="21">
        <v>1</v>
      </c>
      <c r="AC84" s="20" t="s">
        <v>44</v>
      </c>
      <c r="AD84" s="24">
        <v>45440</v>
      </c>
      <c r="AE84" s="112" t="s">
        <v>13</v>
      </c>
      <c r="AF84" s="112" t="s">
        <v>13</v>
      </c>
      <c r="AG84" s="113" t="s">
        <v>13</v>
      </c>
      <c r="AH84" s="111">
        <v>45446</v>
      </c>
      <c r="AI84" s="112" t="s">
        <v>13</v>
      </c>
      <c r="AJ84" s="112" t="s">
        <v>13</v>
      </c>
      <c r="AK84" s="113" t="s">
        <v>13</v>
      </c>
    </row>
    <row r="85" spans="1:37" s="5" customFormat="1" ht="14.5" x14ac:dyDescent="0.35">
      <c r="A85" s="10" t="s">
        <v>4</v>
      </c>
      <c r="B85" s="10" t="s">
        <v>3</v>
      </c>
      <c r="C85" s="10">
        <v>7</v>
      </c>
      <c r="D85" s="11"/>
      <c r="E85" s="10">
        <v>2</v>
      </c>
      <c r="F85" s="6" t="s">
        <v>12</v>
      </c>
      <c r="G85" s="9">
        <v>0</v>
      </c>
      <c r="H85" s="8"/>
      <c r="I85" s="7">
        <v>0</v>
      </c>
      <c r="J85" s="6" t="s">
        <v>11</v>
      </c>
      <c r="K85" s="9">
        <v>0</v>
      </c>
      <c r="L85" s="8"/>
      <c r="M85" s="7">
        <v>0</v>
      </c>
      <c r="N85" s="6" t="s">
        <v>10</v>
      </c>
      <c r="O85" s="9">
        <v>0</v>
      </c>
      <c r="P85" s="8"/>
      <c r="Q85" s="7">
        <v>0</v>
      </c>
      <c r="R85" s="6" t="s">
        <v>9</v>
      </c>
      <c r="S85" s="9" t="s">
        <v>2</v>
      </c>
      <c r="T85" s="8"/>
      <c r="U85" s="7">
        <v>0</v>
      </c>
      <c r="V85" s="6" t="s">
        <v>8</v>
      </c>
      <c r="W85" s="9" t="s">
        <v>1</v>
      </c>
      <c r="X85" s="8"/>
      <c r="Y85" s="7">
        <v>0</v>
      </c>
      <c r="Z85" s="6" t="s">
        <v>7</v>
      </c>
      <c r="AA85" s="100" t="s">
        <v>31</v>
      </c>
      <c r="AB85" s="100">
        <v>1</v>
      </c>
      <c r="AC85" s="100">
        <v>0</v>
      </c>
      <c r="AD85" s="6" t="s">
        <v>6</v>
      </c>
      <c r="AE85" s="100" t="s">
        <v>31</v>
      </c>
      <c r="AF85" s="100">
        <v>1</v>
      </c>
      <c r="AG85" s="100">
        <v>0</v>
      </c>
      <c r="AH85" s="100" t="s">
        <v>5</v>
      </c>
      <c r="AI85" s="100" t="s">
        <v>31</v>
      </c>
      <c r="AJ85" s="100">
        <v>1</v>
      </c>
      <c r="AK85" s="100">
        <v>0</v>
      </c>
    </row>
    <row r="86" spans="1:37" s="5" customFormat="1" ht="15" thickBot="1" x14ac:dyDescent="0.4">
      <c r="A86" s="10" t="s">
        <v>4</v>
      </c>
      <c r="B86" s="10" t="s">
        <v>3</v>
      </c>
      <c r="C86" s="10">
        <v>7</v>
      </c>
      <c r="D86" s="11"/>
      <c r="E86" s="10">
        <v>3</v>
      </c>
      <c r="F86" s="6"/>
      <c r="G86" s="9" t="s">
        <v>1</v>
      </c>
      <c r="H86" s="8"/>
      <c r="I86" s="7">
        <v>0</v>
      </c>
      <c r="J86" s="6"/>
      <c r="K86" s="9" t="s">
        <v>1</v>
      </c>
      <c r="L86" s="8"/>
      <c r="M86" s="7">
        <v>0</v>
      </c>
      <c r="N86" s="6"/>
      <c r="O86" s="9" t="s">
        <v>1</v>
      </c>
      <c r="P86" s="8"/>
      <c r="Q86" s="7">
        <v>0</v>
      </c>
      <c r="R86" s="6"/>
      <c r="S86" s="9" t="s">
        <v>0</v>
      </c>
      <c r="T86" s="8"/>
      <c r="U86" s="7">
        <v>0</v>
      </c>
      <c r="V86" s="6"/>
      <c r="W86" s="9" t="s">
        <v>0</v>
      </c>
      <c r="X86" s="8"/>
      <c r="Y86" s="7">
        <v>0</v>
      </c>
      <c r="Z86" s="6"/>
      <c r="AA86" s="100" t="s">
        <v>0</v>
      </c>
      <c r="AB86" s="100">
        <v>1</v>
      </c>
      <c r="AC86" s="100">
        <v>0</v>
      </c>
      <c r="AD86" s="6"/>
      <c r="AE86" s="100" t="s">
        <v>0</v>
      </c>
      <c r="AF86" s="100">
        <v>1</v>
      </c>
      <c r="AG86" s="100">
        <v>0</v>
      </c>
      <c r="AH86" s="100"/>
      <c r="AI86" s="100" t="s">
        <v>0</v>
      </c>
      <c r="AJ86" s="100">
        <v>1</v>
      </c>
      <c r="AK86" s="100">
        <v>0</v>
      </c>
    </row>
    <row r="87" spans="1:37" s="5" customFormat="1" ht="15" thickTop="1" x14ac:dyDescent="0.35">
      <c r="A87" s="46" t="s">
        <v>24</v>
      </c>
      <c r="B87" s="46" t="s">
        <v>39</v>
      </c>
      <c r="C87" s="46">
        <v>14</v>
      </c>
      <c r="D87" s="47">
        <v>45425</v>
      </c>
      <c r="E87" s="46">
        <v>1</v>
      </c>
      <c r="F87" s="24">
        <v>45427</v>
      </c>
      <c r="G87" s="22" t="s">
        <v>1</v>
      </c>
      <c r="H87" s="45"/>
      <c r="I87" s="44">
        <v>0</v>
      </c>
      <c r="J87" s="24">
        <v>45429</v>
      </c>
      <c r="K87" s="22" t="s">
        <v>0</v>
      </c>
      <c r="L87" s="45">
        <v>1</v>
      </c>
      <c r="M87" s="44">
        <v>0</v>
      </c>
      <c r="N87" s="24">
        <v>45432</v>
      </c>
      <c r="O87" s="22" t="s">
        <v>0</v>
      </c>
      <c r="P87" s="45">
        <v>1</v>
      </c>
      <c r="Q87" s="44">
        <v>0</v>
      </c>
      <c r="R87" s="24">
        <v>45434</v>
      </c>
      <c r="S87" s="22" t="s">
        <v>0</v>
      </c>
      <c r="T87" s="45" t="s">
        <v>37</v>
      </c>
      <c r="U87" s="44">
        <v>0</v>
      </c>
      <c r="V87" s="24">
        <v>45436</v>
      </c>
      <c r="W87" s="22" t="s">
        <v>31</v>
      </c>
      <c r="X87" s="45" t="s">
        <v>37</v>
      </c>
      <c r="Y87" s="44">
        <v>0</v>
      </c>
      <c r="Z87" s="24">
        <v>45439</v>
      </c>
      <c r="AA87" s="22" t="s">
        <v>31</v>
      </c>
      <c r="AB87" s="45" t="s">
        <v>37</v>
      </c>
      <c r="AC87" s="44" t="s">
        <v>44</v>
      </c>
      <c r="AD87" s="24">
        <v>45446</v>
      </c>
      <c r="AE87" s="22" t="s">
        <v>13</v>
      </c>
      <c r="AF87" s="45" t="s">
        <v>13</v>
      </c>
      <c r="AG87" s="44" t="s">
        <v>13</v>
      </c>
      <c r="AH87" s="24">
        <v>45453</v>
      </c>
      <c r="AI87" s="22" t="s">
        <v>13</v>
      </c>
      <c r="AJ87" s="45" t="s">
        <v>13</v>
      </c>
      <c r="AK87" s="44" t="s">
        <v>13</v>
      </c>
    </row>
    <row r="88" spans="1:37" s="5" customFormat="1" ht="14.5" x14ac:dyDescent="0.35">
      <c r="A88" s="10" t="s">
        <v>24</v>
      </c>
      <c r="B88" s="10" t="s">
        <v>39</v>
      </c>
      <c r="C88" s="10">
        <v>14</v>
      </c>
      <c r="D88" s="11"/>
      <c r="E88" s="10">
        <v>2</v>
      </c>
      <c r="F88" s="6" t="s">
        <v>12</v>
      </c>
      <c r="G88" s="9" t="s">
        <v>0</v>
      </c>
      <c r="H88" s="8">
        <v>1</v>
      </c>
      <c r="I88" s="7">
        <v>0</v>
      </c>
      <c r="J88" s="6" t="s">
        <v>11</v>
      </c>
      <c r="K88" s="9" t="s">
        <v>0</v>
      </c>
      <c r="L88" s="8">
        <v>1</v>
      </c>
      <c r="M88" s="7">
        <v>0</v>
      </c>
      <c r="N88" s="6" t="s">
        <v>10</v>
      </c>
      <c r="O88" s="9" t="s">
        <v>0</v>
      </c>
      <c r="P88" s="8">
        <v>1</v>
      </c>
      <c r="Q88" s="7">
        <v>0</v>
      </c>
      <c r="R88" s="6" t="s">
        <v>9</v>
      </c>
      <c r="S88" s="9" t="s">
        <v>0</v>
      </c>
      <c r="T88" s="8" t="s">
        <v>37</v>
      </c>
      <c r="U88" s="7">
        <v>0</v>
      </c>
      <c r="V88" s="6" t="s">
        <v>8</v>
      </c>
      <c r="W88" s="9" t="s">
        <v>31</v>
      </c>
      <c r="X88" s="8" t="s">
        <v>37</v>
      </c>
      <c r="Y88" s="7">
        <v>0</v>
      </c>
      <c r="Z88" s="6" t="s">
        <v>7</v>
      </c>
      <c r="AA88" s="9" t="s">
        <v>31</v>
      </c>
      <c r="AB88" s="8" t="s">
        <v>37</v>
      </c>
      <c r="AC88" s="7">
        <v>0</v>
      </c>
      <c r="AD88" s="6" t="s">
        <v>35</v>
      </c>
      <c r="AE88" s="9" t="s">
        <v>18</v>
      </c>
      <c r="AF88" s="8" t="s">
        <v>89</v>
      </c>
      <c r="AG88" s="7">
        <v>0</v>
      </c>
      <c r="AH88" s="6" t="s">
        <v>40</v>
      </c>
      <c r="AI88" s="9" t="s">
        <v>18</v>
      </c>
      <c r="AJ88" s="8" t="s">
        <v>89</v>
      </c>
      <c r="AK88" s="7">
        <v>0</v>
      </c>
    </row>
    <row r="89" spans="1:37" s="5" customFormat="1" ht="15" thickBot="1" x14ac:dyDescent="0.4">
      <c r="A89" s="10" t="s">
        <v>24</v>
      </c>
      <c r="B89" s="10" t="s">
        <v>39</v>
      </c>
      <c r="C89" s="10">
        <v>14</v>
      </c>
      <c r="D89" s="11"/>
      <c r="E89" s="10">
        <v>3</v>
      </c>
      <c r="F89" s="6"/>
      <c r="G89" s="9" t="s">
        <v>0</v>
      </c>
      <c r="H89" s="8">
        <v>1</v>
      </c>
      <c r="I89" s="7">
        <v>0</v>
      </c>
      <c r="J89" s="6"/>
      <c r="K89" s="9" t="s">
        <v>0</v>
      </c>
      <c r="L89" s="8">
        <v>1</v>
      </c>
      <c r="M89" s="7">
        <v>0</v>
      </c>
      <c r="N89" s="6"/>
      <c r="O89" s="9" t="s">
        <v>0</v>
      </c>
      <c r="P89" s="8">
        <v>1</v>
      </c>
      <c r="Q89" s="7">
        <v>0</v>
      </c>
      <c r="R89" s="6"/>
      <c r="S89" s="9" t="s">
        <v>0</v>
      </c>
      <c r="T89" s="8" t="s">
        <v>37</v>
      </c>
      <c r="U89" s="7">
        <v>0</v>
      </c>
      <c r="V89" s="6"/>
      <c r="W89" s="9" t="s">
        <v>31</v>
      </c>
      <c r="X89" s="8" t="s">
        <v>37</v>
      </c>
      <c r="Y89" s="7">
        <v>0</v>
      </c>
      <c r="Z89" s="6"/>
      <c r="AA89" s="9" t="s">
        <v>31</v>
      </c>
      <c r="AB89" s="8" t="s">
        <v>37</v>
      </c>
      <c r="AC89" s="7">
        <v>0</v>
      </c>
      <c r="AD89" s="6"/>
      <c r="AE89" s="9" t="s">
        <v>31</v>
      </c>
      <c r="AF89" s="8" t="s">
        <v>37</v>
      </c>
      <c r="AG89" s="7">
        <v>0</v>
      </c>
      <c r="AH89" s="6"/>
      <c r="AI89" s="9" t="s">
        <v>18</v>
      </c>
      <c r="AJ89" s="8" t="s">
        <v>89</v>
      </c>
      <c r="AK89" s="7">
        <v>0</v>
      </c>
    </row>
    <row r="90" spans="1:37" s="5" customFormat="1" ht="15" thickTop="1" x14ac:dyDescent="0.35">
      <c r="A90" s="19" t="s">
        <v>23</v>
      </c>
      <c r="B90" s="17" t="s">
        <v>39</v>
      </c>
      <c r="C90" s="36">
        <v>14</v>
      </c>
      <c r="D90" s="18">
        <v>45425</v>
      </c>
      <c r="E90" s="17">
        <v>1</v>
      </c>
      <c r="F90" s="16">
        <v>45427</v>
      </c>
      <c r="G90" s="15">
        <v>0</v>
      </c>
      <c r="H90" s="14"/>
      <c r="I90" s="13">
        <v>0</v>
      </c>
      <c r="J90" s="16">
        <v>45429</v>
      </c>
      <c r="K90" s="15">
        <v>0</v>
      </c>
      <c r="L90" s="14"/>
      <c r="M90" s="13">
        <v>0</v>
      </c>
      <c r="N90" s="16">
        <v>45432</v>
      </c>
      <c r="O90" s="15">
        <v>0</v>
      </c>
      <c r="P90" s="14"/>
      <c r="Q90" s="13">
        <v>0</v>
      </c>
      <c r="R90" s="16">
        <v>45434</v>
      </c>
      <c r="S90" s="15">
        <v>0</v>
      </c>
      <c r="T90" s="14"/>
      <c r="U90" s="13">
        <v>0</v>
      </c>
      <c r="V90" s="16">
        <v>45436</v>
      </c>
      <c r="W90" s="15">
        <v>0</v>
      </c>
      <c r="X90" s="14"/>
      <c r="Y90" s="13">
        <v>0</v>
      </c>
      <c r="Z90" s="16">
        <v>45439</v>
      </c>
      <c r="AA90" s="15">
        <v>0</v>
      </c>
      <c r="AB90" s="14"/>
      <c r="AC90" s="13">
        <v>0</v>
      </c>
      <c r="AD90" s="16">
        <v>45446</v>
      </c>
      <c r="AE90" s="15">
        <v>0</v>
      </c>
      <c r="AF90" s="14"/>
      <c r="AG90" s="13">
        <v>0</v>
      </c>
      <c r="AH90" s="16">
        <v>45453</v>
      </c>
      <c r="AI90" s="39">
        <v>0</v>
      </c>
      <c r="AJ90" s="38"/>
      <c r="AK90" s="37">
        <v>0</v>
      </c>
    </row>
    <row r="91" spans="1:37" s="5" customFormat="1" ht="14.5" x14ac:dyDescent="0.35">
      <c r="A91" s="12" t="s">
        <v>23</v>
      </c>
      <c r="B91" s="10" t="s">
        <v>39</v>
      </c>
      <c r="C91" s="10">
        <v>14</v>
      </c>
      <c r="D91" s="11"/>
      <c r="E91" s="10">
        <v>2</v>
      </c>
      <c r="F91" s="6" t="s">
        <v>12</v>
      </c>
      <c r="G91" s="9">
        <v>0</v>
      </c>
      <c r="H91" s="8"/>
      <c r="I91" s="7">
        <v>0</v>
      </c>
      <c r="J91" s="6" t="s">
        <v>11</v>
      </c>
      <c r="K91" s="9">
        <v>0</v>
      </c>
      <c r="L91" s="8"/>
      <c r="M91" s="7">
        <v>0</v>
      </c>
      <c r="N91" s="6" t="s">
        <v>10</v>
      </c>
      <c r="O91" s="9">
        <v>0</v>
      </c>
      <c r="P91" s="8"/>
      <c r="Q91" s="7">
        <v>0</v>
      </c>
      <c r="R91" s="6" t="s">
        <v>9</v>
      </c>
      <c r="S91" s="9">
        <v>0</v>
      </c>
      <c r="T91" s="8"/>
      <c r="U91" s="7">
        <v>0</v>
      </c>
      <c r="V91" s="6" t="s">
        <v>8</v>
      </c>
      <c r="W91" s="9">
        <v>0</v>
      </c>
      <c r="X91" s="8"/>
      <c r="Y91" s="7">
        <v>0</v>
      </c>
      <c r="Z91" s="6" t="s">
        <v>7</v>
      </c>
      <c r="AA91" s="9">
        <v>0</v>
      </c>
      <c r="AB91" s="8"/>
      <c r="AC91" s="7">
        <v>0</v>
      </c>
      <c r="AD91" s="6" t="s">
        <v>35</v>
      </c>
      <c r="AE91" s="9">
        <v>0</v>
      </c>
      <c r="AF91" s="8"/>
      <c r="AG91" s="7">
        <v>0</v>
      </c>
      <c r="AH91" s="6" t="s">
        <v>40</v>
      </c>
      <c r="AI91" s="9">
        <v>0</v>
      </c>
      <c r="AJ91" s="8"/>
      <c r="AK91" s="7">
        <v>0</v>
      </c>
    </row>
    <row r="92" spans="1:37" s="5" customFormat="1" ht="15" thickBot="1" x14ac:dyDescent="0.4">
      <c r="A92" s="12" t="s">
        <v>23</v>
      </c>
      <c r="B92" s="10" t="s">
        <v>39</v>
      </c>
      <c r="C92" s="10">
        <v>14</v>
      </c>
      <c r="D92" s="11"/>
      <c r="E92" s="10">
        <v>3</v>
      </c>
      <c r="F92" s="6"/>
      <c r="G92" s="9">
        <v>0</v>
      </c>
      <c r="H92" s="8"/>
      <c r="I92" s="7">
        <v>0</v>
      </c>
      <c r="J92" s="6"/>
      <c r="K92" s="9">
        <v>0</v>
      </c>
      <c r="L92" s="8"/>
      <c r="M92" s="7">
        <v>0</v>
      </c>
      <c r="N92" s="6"/>
      <c r="O92" s="9">
        <v>0</v>
      </c>
      <c r="P92" s="8"/>
      <c r="Q92" s="7">
        <v>0</v>
      </c>
      <c r="R92" s="6"/>
      <c r="S92" s="9">
        <v>0</v>
      </c>
      <c r="T92" s="8"/>
      <c r="U92" s="7">
        <v>0</v>
      </c>
      <c r="V92" s="6"/>
      <c r="W92" s="9">
        <v>0</v>
      </c>
      <c r="X92" s="8"/>
      <c r="Y92" s="7">
        <v>0</v>
      </c>
      <c r="Z92" s="6"/>
      <c r="AA92" s="9">
        <v>0</v>
      </c>
      <c r="AB92" s="8"/>
      <c r="AC92" s="7">
        <v>0</v>
      </c>
      <c r="AD92" s="6"/>
      <c r="AE92" s="9">
        <v>0</v>
      </c>
      <c r="AF92" s="8"/>
      <c r="AG92" s="7">
        <v>0</v>
      </c>
      <c r="AH92" s="6"/>
      <c r="AI92" s="9">
        <v>0</v>
      </c>
      <c r="AJ92" s="8"/>
      <c r="AK92" s="7">
        <v>0</v>
      </c>
    </row>
    <row r="93" spans="1:37" s="5" customFormat="1" ht="15" thickTop="1" x14ac:dyDescent="0.35">
      <c r="A93" s="28" t="s">
        <v>22</v>
      </c>
      <c r="B93" s="26" t="s">
        <v>39</v>
      </c>
      <c r="C93" s="46">
        <v>14</v>
      </c>
      <c r="D93" s="27">
        <v>45425</v>
      </c>
      <c r="E93" s="26">
        <v>1</v>
      </c>
      <c r="F93" s="23">
        <v>45427</v>
      </c>
      <c r="G93" s="25" t="s">
        <v>2</v>
      </c>
      <c r="H93" s="21"/>
      <c r="I93" s="20" t="s">
        <v>41</v>
      </c>
      <c r="J93" s="23">
        <v>45429</v>
      </c>
      <c r="K93" s="25" t="s">
        <v>2</v>
      </c>
      <c r="L93" s="21"/>
      <c r="M93" s="20" t="s">
        <v>41</v>
      </c>
      <c r="N93" s="23">
        <v>45432</v>
      </c>
      <c r="O93" s="25" t="s">
        <v>2</v>
      </c>
      <c r="P93" s="21"/>
      <c r="Q93" s="20" t="s">
        <v>41</v>
      </c>
      <c r="R93" s="24">
        <v>45434</v>
      </c>
      <c r="S93" s="25" t="s">
        <v>2</v>
      </c>
      <c r="T93" s="21"/>
      <c r="U93" s="20" t="s">
        <v>41</v>
      </c>
      <c r="V93" s="24">
        <v>45436</v>
      </c>
      <c r="W93" s="25" t="s">
        <v>2</v>
      </c>
      <c r="X93" s="21" t="s">
        <v>36</v>
      </c>
      <c r="Y93" s="20" t="s">
        <v>41</v>
      </c>
      <c r="Z93" s="24">
        <v>45439</v>
      </c>
      <c r="AA93" s="22" t="s">
        <v>2</v>
      </c>
      <c r="AB93" s="21" t="s">
        <v>36</v>
      </c>
      <c r="AC93" s="20" t="s">
        <v>44</v>
      </c>
      <c r="AD93" s="24">
        <v>45446</v>
      </c>
      <c r="AE93" s="22" t="s">
        <v>13</v>
      </c>
      <c r="AF93" s="21" t="s">
        <v>13</v>
      </c>
      <c r="AG93" s="20" t="s">
        <v>13</v>
      </c>
      <c r="AH93" s="24">
        <v>45453</v>
      </c>
      <c r="AI93" s="22" t="s">
        <v>13</v>
      </c>
      <c r="AJ93" s="21" t="s">
        <v>13</v>
      </c>
      <c r="AK93" s="20" t="s">
        <v>13</v>
      </c>
    </row>
    <row r="94" spans="1:37" s="5" customFormat="1" ht="14.5" x14ac:dyDescent="0.35">
      <c r="A94" s="10" t="s">
        <v>22</v>
      </c>
      <c r="B94" s="10" t="s">
        <v>39</v>
      </c>
      <c r="C94" s="10">
        <v>14</v>
      </c>
      <c r="D94" s="11"/>
      <c r="E94" s="10">
        <v>2</v>
      </c>
      <c r="F94" s="6" t="s">
        <v>12</v>
      </c>
      <c r="G94" s="9" t="s">
        <v>2</v>
      </c>
      <c r="H94" s="8"/>
      <c r="I94" s="7" t="s">
        <v>41</v>
      </c>
      <c r="J94" s="6" t="s">
        <v>11</v>
      </c>
      <c r="K94" s="9" t="s">
        <v>2</v>
      </c>
      <c r="L94" s="8"/>
      <c r="M94" s="7" t="s">
        <v>41</v>
      </c>
      <c r="N94" s="6" t="s">
        <v>10</v>
      </c>
      <c r="O94" s="9" t="s">
        <v>2</v>
      </c>
      <c r="P94" s="8"/>
      <c r="Q94" s="7" t="s">
        <v>41</v>
      </c>
      <c r="R94" s="6" t="s">
        <v>9</v>
      </c>
      <c r="S94" s="9" t="s">
        <v>2</v>
      </c>
      <c r="T94" s="8"/>
      <c r="U94" s="7" t="s">
        <v>41</v>
      </c>
      <c r="V94" s="6" t="s">
        <v>8</v>
      </c>
      <c r="W94" s="9" t="s">
        <v>2</v>
      </c>
      <c r="X94" s="8" t="s">
        <v>36</v>
      </c>
      <c r="Y94" s="7" t="s">
        <v>41</v>
      </c>
      <c r="Z94" s="6" t="s">
        <v>7</v>
      </c>
      <c r="AA94" s="9" t="s">
        <v>2</v>
      </c>
      <c r="AB94" s="8" t="s">
        <v>36</v>
      </c>
      <c r="AC94" s="7" t="s">
        <v>41</v>
      </c>
      <c r="AD94" s="6" t="s">
        <v>35</v>
      </c>
      <c r="AE94" s="9" t="s">
        <v>2</v>
      </c>
      <c r="AF94" s="8" t="s">
        <v>36</v>
      </c>
      <c r="AG94" s="7">
        <v>0</v>
      </c>
      <c r="AH94" s="6" t="s">
        <v>40</v>
      </c>
      <c r="AI94" s="9" t="s">
        <v>2</v>
      </c>
      <c r="AJ94" s="8" t="s">
        <v>36</v>
      </c>
      <c r="AK94" s="7">
        <v>0</v>
      </c>
    </row>
    <row r="95" spans="1:37" s="5" customFormat="1" ht="15" thickBot="1" x14ac:dyDescent="0.4">
      <c r="A95" s="12" t="s">
        <v>22</v>
      </c>
      <c r="B95" s="10" t="s">
        <v>39</v>
      </c>
      <c r="C95" s="10">
        <v>14</v>
      </c>
      <c r="D95" s="11"/>
      <c r="E95" s="10">
        <v>3</v>
      </c>
      <c r="F95" s="6"/>
      <c r="G95" s="9" t="s">
        <v>2</v>
      </c>
      <c r="H95" s="8"/>
      <c r="I95" s="7" t="s">
        <v>41</v>
      </c>
      <c r="J95" s="6"/>
      <c r="K95" s="9" t="s">
        <v>2</v>
      </c>
      <c r="L95" s="8"/>
      <c r="M95" s="7" t="s">
        <v>41</v>
      </c>
      <c r="N95" s="6"/>
      <c r="O95" s="9" t="s">
        <v>2</v>
      </c>
      <c r="P95" s="8"/>
      <c r="Q95" s="7" t="s">
        <v>41</v>
      </c>
      <c r="R95" s="6"/>
      <c r="S95" s="9" t="s">
        <v>2</v>
      </c>
      <c r="T95" s="8"/>
      <c r="U95" s="7" t="s">
        <v>41</v>
      </c>
      <c r="V95" s="6"/>
      <c r="W95" s="9" t="s">
        <v>2</v>
      </c>
      <c r="X95" s="8" t="s">
        <v>36</v>
      </c>
      <c r="Y95" s="7" t="s">
        <v>41</v>
      </c>
      <c r="Z95" s="6"/>
      <c r="AA95" s="9" t="s">
        <v>2</v>
      </c>
      <c r="AB95" s="8" t="s">
        <v>36</v>
      </c>
      <c r="AC95" s="7" t="s">
        <v>41</v>
      </c>
      <c r="AD95" s="6"/>
      <c r="AE95" s="9" t="s">
        <v>2</v>
      </c>
      <c r="AF95" s="8" t="s">
        <v>36</v>
      </c>
      <c r="AG95" s="7">
        <v>0</v>
      </c>
      <c r="AH95" s="6"/>
      <c r="AI95" s="9" t="s">
        <v>2</v>
      </c>
      <c r="AJ95" s="8" t="s">
        <v>36</v>
      </c>
      <c r="AK95" s="7">
        <v>0</v>
      </c>
    </row>
    <row r="96" spans="1:37" s="5" customFormat="1" ht="15" thickTop="1" x14ac:dyDescent="0.35">
      <c r="A96" s="28" t="s">
        <v>21</v>
      </c>
      <c r="B96" s="26" t="s">
        <v>39</v>
      </c>
      <c r="C96" s="46">
        <v>14</v>
      </c>
      <c r="D96" s="27">
        <v>45425</v>
      </c>
      <c r="E96" s="26">
        <v>1</v>
      </c>
      <c r="F96" s="23">
        <v>45427</v>
      </c>
      <c r="G96" s="25" t="s">
        <v>2</v>
      </c>
      <c r="H96" s="21"/>
      <c r="I96" s="20" t="s">
        <v>41</v>
      </c>
      <c r="J96" s="23">
        <v>45429</v>
      </c>
      <c r="K96" s="25" t="s">
        <v>0</v>
      </c>
      <c r="L96" s="21">
        <v>1</v>
      </c>
      <c r="M96" s="20">
        <v>0</v>
      </c>
      <c r="N96" s="23">
        <v>45432</v>
      </c>
      <c r="O96" s="25" t="s">
        <v>0</v>
      </c>
      <c r="P96" s="21">
        <v>1</v>
      </c>
      <c r="Q96" s="20">
        <v>0</v>
      </c>
      <c r="R96" s="24">
        <v>45434</v>
      </c>
      <c r="S96" s="25" t="s">
        <v>0</v>
      </c>
      <c r="T96" s="21">
        <v>1</v>
      </c>
      <c r="U96" s="20">
        <v>0</v>
      </c>
      <c r="V96" s="24">
        <v>45436</v>
      </c>
      <c r="W96" s="25" t="s">
        <v>31</v>
      </c>
      <c r="X96" s="21">
        <v>1</v>
      </c>
      <c r="Y96" s="20">
        <v>0</v>
      </c>
      <c r="Z96" s="24">
        <v>45439</v>
      </c>
      <c r="AA96" s="22" t="s">
        <v>31</v>
      </c>
      <c r="AB96" s="21">
        <v>1</v>
      </c>
      <c r="AC96" s="20">
        <v>0</v>
      </c>
      <c r="AD96" s="24">
        <v>45446</v>
      </c>
      <c r="AE96" s="22" t="s">
        <v>31</v>
      </c>
      <c r="AF96" s="21" t="s">
        <v>37</v>
      </c>
      <c r="AG96" s="20">
        <v>0</v>
      </c>
      <c r="AH96" s="24">
        <v>45453</v>
      </c>
      <c r="AI96" s="22" t="s">
        <v>18</v>
      </c>
      <c r="AJ96" s="21" t="s">
        <v>89</v>
      </c>
      <c r="AK96" s="20">
        <v>0</v>
      </c>
    </row>
    <row r="97" spans="1:37" s="5" customFormat="1" ht="14.5" x14ac:dyDescent="0.35">
      <c r="A97" s="12" t="s">
        <v>21</v>
      </c>
      <c r="B97" s="10" t="s">
        <v>39</v>
      </c>
      <c r="C97" s="10">
        <v>14</v>
      </c>
      <c r="D97" s="11"/>
      <c r="E97" s="10">
        <v>2</v>
      </c>
      <c r="F97" s="6" t="s">
        <v>12</v>
      </c>
      <c r="G97" s="9" t="s">
        <v>2</v>
      </c>
      <c r="H97" s="8"/>
      <c r="I97" s="7" t="s">
        <v>41</v>
      </c>
      <c r="J97" s="6" t="s">
        <v>11</v>
      </c>
      <c r="K97" s="9" t="s">
        <v>0</v>
      </c>
      <c r="L97" s="8">
        <v>1</v>
      </c>
      <c r="M97" s="7">
        <v>0</v>
      </c>
      <c r="N97" s="6" t="s">
        <v>10</v>
      </c>
      <c r="O97" s="9" t="s">
        <v>0</v>
      </c>
      <c r="P97" s="8">
        <v>1</v>
      </c>
      <c r="Q97" s="7">
        <v>0</v>
      </c>
      <c r="R97" s="6" t="s">
        <v>9</v>
      </c>
      <c r="S97" s="9" t="s">
        <v>0</v>
      </c>
      <c r="T97" s="8">
        <v>1</v>
      </c>
      <c r="U97" s="7">
        <v>0</v>
      </c>
      <c r="V97" s="6" t="s">
        <v>8</v>
      </c>
      <c r="W97" s="9" t="s">
        <v>31</v>
      </c>
      <c r="X97" s="8">
        <v>1</v>
      </c>
      <c r="Y97" s="7">
        <v>0</v>
      </c>
      <c r="Z97" s="6" t="s">
        <v>7</v>
      </c>
      <c r="AA97" s="9" t="s">
        <v>31</v>
      </c>
      <c r="AB97" s="8">
        <v>1</v>
      </c>
      <c r="AC97" s="7">
        <v>0</v>
      </c>
      <c r="AD97" s="6" t="s">
        <v>35</v>
      </c>
      <c r="AE97" s="9" t="s">
        <v>31</v>
      </c>
      <c r="AF97" s="8" t="s">
        <v>37</v>
      </c>
      <c r="AG97" s="7">
        <v>0</v>
      </c>
      <c r="AH97" s="6" t="s">
        <v>40</v>
      </c>
      <c r="AI97" s="9" t="s">
        <v>18</v>
      </c>
      <c r="AJ97" s="8" t="s">
        <v>89</v>
      </c>
      <c r="AK97" s="7">
        <v>0</v>
      </c>
    </row>
    <row r="98" spans="1:37" s="5" customFormat="1" ht="15" thickBot="1" x14ac:dyDescent="0.4">
      <c r="A98" s="10" t="s">
        <v>21</v>
      </c>
      <c r="B98" s="10" t="s">
        <v>39</v>
      </c>
      <c r="C98" s="10">
        <v>14</v>
      </c>
      <c r="D98" s="11"/>
      <c r="E98" s="10">
        <v>3</v>
      </c>
      <c r="F98" s="6"/>
      <c r="G98" s="9" t="s">
        <v>2</v>
      </c>
      <c r="H98" s="8"/>
      <c r="I98" s="7" t="s">
        <v>41</v>
      </c>
      <c r="J98" s="6"/>
      <c r="K98" s="9" t="s">
        <v>0</v>
      </c>
      <c r="L98" s="8">
        <v>1</v>
      </c>
      <c r="M98" s="7">
        <v>0</v>
      </c>
      <c r="N98" s="6"/>
      <c r="O98" s="9" t="s">
        <v>0</v>
      </c>
      <c r="P98" s="8">
        <v>1</v>
      </c>
      <c r="Q98" s="7">
        <v>0</v>
      </c>
      <c r="R98" s="6"/>
      <c r="S98" s="9" t="s">
        <v>0</v>
      </c>
      <c r="T98" s="8">
        <v>1</v>
      </c>
      <c r="U98" s="7">
        <v>0</v>
      </c>
      <c r="V98" s="6"/>
      <c r="W98" s="9" t="s">
        <v>31</v>
      </c>
      <c r="X98" s="8">
        <v>1</v>
      </c>
      <c r="Y98" s="7">
        <v>0</v>
      </c>
      <c r="Z98" s="6"/>
      <c r="AA98" s="9" t="s">
        <v>31</v>
      </c>
      <c r="AB98" s="8">
        <v>1</v>
      </c>
      <c r="AC98" s="7" t="s">
        <v>44</v>
      </c>
      <c r="AD98" s="6"/>
      <c r="AE98" s="9" t="s">
        <v>13</v>
      </c>
      <c r="AF98" s="8" t="s">
        <v>13</v>
      </c>
      <c r="AG98" s="7" t="s">
        <v>13</v>
      </c>
      <c r="AH98" s="6"/>
      <c r="AI98" s="9" t="s">
        <v>13</v>
      </c>
      <c r="AJ98" s="8" t="s">
        <v>13</v>
      </c>
      <c r="AK98" s="7" t="s">
        <v>13</v>
      </c>
    </row>
    <row r="99" spans="1:37" s="5" customFormat="1" ht="15" thickTop="1" x14ac:dyDescent="0.35">
      <c r="A99" s="26" t="s">
        <v>20</v>
      </c>
      <c r="B99" s="26" t="s">
        <v>39</v>
      </c>
      <c r="C99" s="46">
        <v>14</v>
      </c>
      <c r="D99" s="27">
        <v>45425</v>
      </c>
      <c r="E99" s="26">
        <v>1</v>
      </c>
      <c r="F99" s="23">
        <v>45427</v>
      </c>
      <c r="G99" s="25" t="s">
        <v>1</v>
      </c>
      <c r="H99" s="21">
        <v>1</v>
      </c>
      <c r="I99" s="20">
        <v>0</v>
      </c>
      <c r="J99" s="23">
        <v>45429</v>
      </c>
      <c r="K99" s="25" t="s">
        <v>0</v>
      </c>
      <c r="L99" s="21">
        <v>1</v>
      </c>
      <c r="M99" s="20">
        <v>0</v>
      </c>
      <c r="N99" s="23">
        <v>45432</v>
      </c>
      <c r="O99" s="25" t="s">
        <v>0</v>
      </c>
      <c r="P99" s="21">
        <v>1</v>
      </c>
      <c r="Q99" s="20">
        <v>0</v>
      </c>
      <c r="R99" s="24">
        <v>45434</v>
      </c>
      <c r="S99" s="25" t="s">
        <v>0</v>
      </c>
      <c r="T99" s="21">
        <v>1</v>
      </c>
      <c r="U99" s="20">
        <v>0</v>
      </c>
      <c r="V99" s="24">
        <v>45436</v>
      </c>
      <c r="W99" s="25" t="s">
        <v>31</v>
      </c>
      <c r="X99" s="21">
        <v>1</v>
      </c>
      <c r="Y99" s="20">
        <v>0</v>
      </c>
      <c r="Z99" s="24">
        <v>45439</v>
      </c>
      <c r="AA99" s="22" t="s">
        <v>31</v>
      </c>
      <c r="AB99" s="21">
        <v>1</v>
      </c>
      <c r="AC99" s="20" t="s">
        <v>44</v>
      </c>
      <c r="AD99" s="24">
        <v>45446</v>
      </c>
      <c r="AE99" s="22" t="s">
        <v>13</v>
      </c>
      <c r="AF99" s="21" t="s">
        <v>13</v>
      </c>
      <c r="AG99" s="20" t="s">
        <v>13</v>
      </c>
      <c r="AH99" s="24">
        <v>45453</v>
      </c>
      <c r="AI99" s="25" t="s">
        <v>13</v>
      </c>
      <c r="AJ99" s="21" t="s">
        <v>13</v>
      </c>
      <c r="AK99" s="20" t="s">
        <v>13</v>
      </c>
    </row>
    <row r="100" spans="1:37" s="5" customFormat="1" ht="14.5" x14ac:dyDescent="0.35">
      <c r="A100" s="10" t="s">
        <v>20</v>
      </c>
      <c r="B100" s="10" t="s">
        <v>39</v>
      </c>
      <c r="C100" s="10">
        <v>14</v>
      </c>
      <c r="D100" s="11"/>
      <c r="E100" s="10">
        <v>2</v>
      </c>
      <c r="F100" s="6" t="s">
        <v>12</v>
      </c>
      <c r="G100" s="9" t="s">
        <v>1</v>
      </c>
      <c r="H100" s="8">
        <v>1</v>
      </c>
      <c r="I100" s="7">
        <v>0</v>
      </c>
      <c r="J100" s="6" t="s">
        <v>11</v>
      </c>
      <c r="K100" s="9" t="s">
        <v>0</v>
      </c>
      <c r="L100" s="8">
        <v>1</v>
      </c>
      <c r="M100" s="7">
        <v>0</v>
      </c>
      <c r="N100" s="31" t="s">
        <v>10</v>
      </c>
      <c r="O100" s="30" t="s">
        <v>0</v>
      </c>
      <c r="P100" s="29">
        <v>1</v>
      </c>
      <c r="Q100" s="7">
        <v>0</v>
      </c>
      <c r="R100" s="6" t="s">
        <v>9</v>
      </c>
      <c r="S100" s="9" t="s">
        <v>0</v>
      </c>
      <c r="T100" s="8">
        <v>1</v>
      </c>
      <c r="U100" s="7">
        <v>0</v>
      </c>
      <c r="V100" s="6" t="s">
        <v>8</v>
      </c>
      <c r="W100" s="9" t="s">
        <v>31</v>
      </c>
      <c r="X100" s="8">
        <v>1</v>
      </c>
      <c r="Y100" s="7">
        <v>0</v>
      </c>
      <c r="Z100" s="6" t="s">
        <v>7</v>
      </c>
      <c r="AA100" s="9" t="s">
        <v>31</v>
      </c>
      <c r="AB100" s="8">
        <v>1</v>
      </c>
      <c r="AC100" s="7">
        <v>0</v>
      </c>
      <c r="AD100" s="6" t="s">
        <v>35</v>
      </c>
      <c r="AE100" s="9" t="s">
        <v>31</v>
      </c>
      <c r="AF100" s="8" t="s">
        <v>37</v>
      </c>
      <c r="AG100" s="7">
        <v>0</v>
      </c>
      <c r="AH100" s="6" t="s">
        <v>40</v>
      </c>
      <c r="AI100" s="9" t="s">
        <v>18</v>
      </c>
      <c r="AJ100" s="8" t="s">
        <v>89</v>
      </c>
      <c r="AK100" s="7">
        <v>0</v>
      </c>
    </row>
    <row r="101" spans="1:37" s="5" customFormat="1" ht="15" thickBot="1" x14ac:dyDescent="0.4">
      <c r="A101" s="10" t="s">
        <v>20</v>
      </c>
      <c r="B101" s="10" t="s">
        <v>39</v>
      </c>
      <c r="C101" s="10">
        <v>14</v>
      </c>
      <c r="D101" s="11"/>
      <c r="E101" s="10">
        <v>3</v>
      </c>
      <c r="F101" s="6"/>
      <c r="G101" s="9" t="s">
        <v>1</v>
      </c>
      <c r="H101" s="8">
        <v>1</v>
      </c>
      <c r="I101" s="7">
        <v>0</v>
      </c>
      <c r="J101" s="6"/>
      <c r="K101" s="9" t="s">
        <v>0</v>
      </c>
      <c r="L101" s="8">
        <v>1</v>
      </c>
      <c r="M101" s="7">
        <v>0</v>
      </c>
      <c r="N101" s="6"/>
      <c r="O101" s="9" t="s">
        <v>0</v>
      </c>
      <c r="P101" s="8">
        <v>1</v>
      </c>
      <c r="Q101" s="7">
        <v>0</v>
      </c>
      <c r="R101" s="6"/>
      <c r="S101" s="9" t="s">
        <v>0</v>
      </c>
      <c r="T101" s="8">
        <v>1</v>
      </c>
      <c r="U101" s="7">
        <v>0</v>
      </c>
      <c r="V101" s="6"/>
      <c r="W101" s="9" t="s">
        <v>31</v>
      </c>
      <c r="X101" s="8">
        <v>1</v>
      </c>
      <c r="Y101" s="7">
        <v>0</v>
      </c>
      <c r="Z101" s="6"/>
      <c r="AA101" s="9" t="s">
        <v>31</v>
      </c>
      <c r="AB101" s="8">
        <v>1</v>
      </c>
      <c r="AC101" s="7">
        <v>0</v>
      </c>
      <c r="AD101" s="6"/>
      <c r="AE101" s="9" t="s">
        <v>31</v>
      </c>
      <c r="AF101" s="8" t="s">
        <v>37</v>
      </c>
      <c r="AG101" s="7">
        <v>0</v>
      </c>
      <c r="AH101" s="6"/>
      <c r="AI101" s="9" t="s">
        <v>18</v>
      </c>
      <c r="AJ101" s="8" t="s">
        <v>89</v>
      </c>
      <c r="AK101" s="7">
        <v>0</v>
      </c>
    </row>
    <row r="102" spans="1:37" s="5" customFormat="1" ht="15" thickTop="1" x14ac:dyDescent="0.35">
      <c r="A102" s="28" t="s">
        <v>19</v>
      </c>
      <c r="B102" s="26" t="s">
        <v>39</v>
      </c>
      <c r="C102" s="46">
        <v>14</v>
      </c>
      <c r="D102" s="27">
        <v>45425</v>
      </c>
      <c r="E102" s="26">
        <v>1</v>
      </c>
      <c r="F102" s="23">
        <v>45427</v>
      </c>
      <c r="G102" s="25" t="s">
        <v>1</v>
      </c>
      <c r="H102" s="21">
        <v>1</v>
      </c>
      <c r="I102" s="20">
        <v>0</v>
      </c>
      <c r="J102" s="23">
        <v>45429</v>
      </c>
      <c r="K102" s="25" t="s">
        <v>0</v>
      </c>
      <c r="L102" s="21">
        <v>1</v>
      </c>
      <c r="M102" s="20">
        <v>0</v>
      </c>
      <c r="N102" s="23">
        <v>45432</v>
      </c>
      <c r="O102" s="25" t="s">
        <v>0</v>
      </c>
      <c r="P102" s="21">
        <v>1</v>
      </c>
      <c r="Q102" s="20">
        <v>0</v>
      </c>
      <c r="R102" s="24">
        <v>45434</v>
      </c>
      <c r="S102" s="25" t="s">
        <v>0</v>
      </c>
      <c r="T102" s="21">
        <v>1</v>
      </c>
      <c r="U102" s="20">
        <v>0</v>
      </c>
      <c r="V102" s="24">
        <v>45436</v>
      </c>
      <c r="W102" s="25" t="s">
        <v>31</v>
      </c>
      <c r="X102" s="21">
        <v>1</v>
      </c>
      <c r="Y102" s="20">
        <v>0</v>
      </c>
      <c r="Z102" s="24">
        <v>45439</v>
      </c>
      <c r="AA102" s="22" t="s">
        <v>31</v>
      </c>
      <c r="AB102" s="21">
        <v>1</v>
      </c>
      <c r="AC102" s="20" t="s">
        <v>44</v>
      </c>
      <c r="AD102" s="24">
        <v>45446</v>
      </c>
      <c r="AE102" s="22" t="s">
        <v>13</v>
      </c>
      <c r="AF102" s="21" t="s">
        <v>13</v>
      </c>
      <c r="AG102" s="20" t="s">
        <v>13</v>
      </c>
      <c r="AH102" s="24">
        <v>45453</v>
      </c>
      <c r="AI102" s="22" t="s">
        <v>13</v>
      </c>
      <c r="AJ102" s="21"/>
      <c r="AK102" s="20">
        <v>0</v>
      </c>
    </row>
    <row r="103" spans="1:37" s="5" customFormat="1" ht="14.5" x14ac:dyDescent="0.35">
      <c r="A103" s="12" t="s">
        <v>19</v>
      </c>
      <c r="B103" s="10" t="s">
        <v>39</v>
      </c>
      <c r="C103" s="10">
        <v>14</v>
      </c>
      <c r="D103" s="11"/>
      <c r="E103" s="10">
        <v>2</v>
      </c>
      <c r="F103" s="6" t="s">
        <v>12</v>
      </c>
      <c r="G103" s="9" t="s">
        <v>1</v>
      </c>
      <c r="H103" s="8">
        <v>1</v>
      </c>
      <c r="I103" s="7">
        <v>0</v>
      </c>
      <c r="J103" s="6" t="s">
        <v>11</v>
      </c>
      <c r="K103" s="9" t="s">
        <v>0</v>
      </c>
      <c r="L103" s="8">
        <v>1</v>
      </c>
      <c r="M103" s="7">
        <v>0</v>
      </c>
      <c r="N103" s="6" t="s">
        <v>10</v>
      </c>
      <c r="O103" s="9" t="s">
        <v>0</v>
      </c>
      <c r="P103" s="8">
        <v>1</v>
      </c>
      <c r="Q103" s="7">
        <v>0</v>
      </c>
      <c r="R103" s="6" t="s">
        <v>9</v>
      </c>
      <c r="S103" s="9" t="s">
        <v>0</v>
      </c>
      <c r="T103" s="8">
        <v>1</v>
      </c>
      <c r="U103" s="7">
        <v>0</v>
      </c>
      <c r="V103" s="6" t="s">
        <v>8</v>
      </c>
      <c r="W103" s="9" t="s">
        <v>31</v>
      </c>
      <c r="X103" s="8">
        <v>1</v>
      </c>
      <c r="Y103" s="7">
        <v>0</v>
      </c>
      <c r="Z103" s="6" t="s">
        <v>7</v>
      </c>
      <c r="AA103" s="9" t="s">
        <v>31</v>
      </c>
      <c r="AB103" s="8">
        <v>1</v>
      </c>
      <c r="AC103" s="7">
        <v>0</v>
      </c>
      <c r="AD103" s="6" t="s">
        <v>35</v>
      </c>
      <c r="AE103" s="9" t="s">
        <v>31</v>
      </c>
      <c r="AF103" s="8" t="s">
        <v>37</v>
      </c>
      <c r="AG103" s="7">
        <v>0</v>
      </c>
      <c r="AH103" s="6" t="s">
        <v>40</v>
      </c>
      <c r="AI103" s="9" t="s">
        <v>18</v>
      </c>
      <c r="AJ103" s="8" t="s">
        <v>89</v>
      </c>
      <c r="AK103" s="7">
        <v>0</v>
      </c>
    </row>
    <row r="104" spans="1:37" s="5" customFormat="1" ht="15" thickBot="1" x14ac:dyDescent="0.4">
      <c r="A104" s="12" t="s">
        <v>19</v>
      </c>
      <c r="B104" s="10" t="s">
        <v>39</v>
      </c>
      <c r="C104" s="10">
        <v>14</v>
      </c>
      <c r="D104" s="11"/>
      <c r="E104" s="10">
        <v>3</v>
      </c>
      <c r="F104" s="6"/>
      <c r="G104" s="9" t="s">
        <v>1</v>
      </c>
      <c r="H104" s="8">
        <v>1</v>
      </c>
      <c r="I104" s="7">
        <v>0</v>
      </c>
      <c r="J104" s="6"/>
      <c r="K104" s="9" t="s">
        <v>0</v>
      </c>
      <c r="L104" s="8">
        <v>1</v>
      </c>
      <c r="M104" s="7">
        <v>0</v>
      </c>
      <c r="N104" s="6"/>
      <c r="O104" s="9" t="s">
        <v>0</v>
      </c>
      <c r="P104" s="8">
        <v>1</v>
      </c>
      <c r="Q104" s="7">
        <v>0</v>
      </c>
      <c r="R104" s="6"/>
      <c r="S104" s="9" t="s">
        <v>0</v>
      </c>
      <c r="T104" s="8">
        <v>1</v>
      </c>
      <c r="U104" s="7">
        <v>0</v>
      </c>
      <c r="V104" s="6"/>
      <c r="W104" s="9" t="s">
        <v>31</v>
      </c>
      <c r="X104" s="8">
        <v>1</v>
      </c>
      <c r="Y104" s="7">
        <v>0</v>
      </c>
      <c r="Z104" s="6"/>
      <c r="AA104" s="9" t="s">
        <v>31</v>
      </c>
      <c r="AB104" s="8">
        <v>1</v>
      </c>
      <c r="AC104" s="7">
        <v>0</v>
      </c>
      <c r="AD104" s="6"/>
      <c r="AE104" s="9" t="s">
        <v>31</v>
      </c>
      <c r="AF104" s="8" t="s">
        <v>37</v>
      </c>
      <c r="AG104" s="7">
        <v>0</v>
      </c>
      <c r="AH104" s="6"/>
      <c r="AI104" s="9" t="s">
        <v>18</v>
      </c>
      <c r="AJ104" s="8" t="s">
        <v>89</v>
      </c>
      <c r="AK104" s="7">
        <v>0</v>
      </c>
    </row>
    <row r="105" spans="1:37" s="5" customFormat="1" ht="15" thickTop="1" x14ac:dyDescent="0.35">
      <c r="A105" s="28" t="s">
        <v>16</v>
      </c>
      <c r="B105" s="26" t="s">
        <v>39</v>
      </c>
      <c r="C105" s="46">
        <v>14</v>
      </c>
      <c r="D105" s="27">
        <v>45425</v>
      </c>
      <c r="E105" s="26">
        <v>1</v>
      </c>
      <c r="F105" s="23">
        <v>45427</v>
      </c>
      <c r="G105" s="25" t="s">
        <v>2</v>
      </c>
      <c r="H105" s="21">
        <v>1</v>
      </c>
      <c r="I105" s="20" t="s">
        <v>41</v>
      </c>
      <c r="J105" s="23">
        <v>45429</v>
      </c>
      <c r="K105" s="25" t="s">
        <v>2</v>
      </c>
      <c r="L105" s="21">
        <v>1</v>
      </c>
      <c r="M105" s="20" t="s">
        <v>41</v>
      </c>
      <c r="N105" s="23">
        <v>45432</v>
      </c>
      <c r="O105" s="25" t="s">
        <v>2</v>
      </c>
      <c r="P105" s="21">
        <v>1</v>
      </c>
      <c r="Q105" s="20" t="s">
        <v>41</v>
      </c>
      <c r="R105" s="24">
        <v>45434</v>
      </c>
      <c r="S105" s="25" t="s">
        <v>2</v>
      </c>
      <c r="T105" s="21">
        <v>1</v>
      </c>
      <c r="U105" s="20" t="s">
        <v>41</v>
      </c>
      <c r="V105" s="24">
        <v>45436</v>
      </c>
      <c r="W105" s="25" t="s">
        <v>2</v>
      </c>
      <c r="X105" s="21" t="s">
        <v>38</v>
      </c>
      <c r="Y105" s="20" t="s">
        <v>41</v>
      </c>
      <c r="Z105" s="24">
        <v>45439</v>
      </c>
      <c r="AA105" s="22" t="s">
        <v>2</v>
      </c>
      <c r="AB105" s="21" t="s">
        <v>38</v>
      </c>
      <c r="AC105" s="20" t="s">
        <v>41</v>
      </c>
      <c r="AD105" s="24">
        <v>45446</v>
      </c>
      <c r="AE105" s="22" t="s">
        <v>2</v>
      </c>
      <c r="AF105" s="21" t="s">
        <v>38</v>
      </c>
      <c r="AG105" s="20">
        <v>0</v>
      </c>
      <c r="AH105" s="24">
        <v>45453</v>
      </c>
      <c r="AI105" s="22" t="s">
        <v>2</v>
      </c>
      <c r="AJ105" s="21" t="s">
        <v>38</v>
      </c>
      <c r="AK105" s="20">
        <v>0</v>
      </c>
    </row>
    <row r="106" spans="1:37" s="5" customFormat="1" ht="14.5" x14ac:dyDescent="0.35">
      <c r="A106" s="12" t="s">
        <v>16</v>
      </c>
      <c r="B106" s="10" t="s">
        <v>39</v>
      </c>
      <c r="C106" s="10">
        <v>14</v>
      </c>
      <c r="D106" s="11"/>
      <c r="E106" s="10">
        <v>2</v>
      </c>
      <c r="F106" s="6" t="s">
        <v>12</v>
      </c>
      <c r="G106" s="9" t="s">
        <v>0</v>
      </c>
      <c r="H106" s="8">
        <v>1</v>
      </c>
      <c r="I106" s="7">
        <v>0</v>
      </c>
      <c r="J106" s="6" t="s">
        <v>11</v>
      </c>
      <c r="K106" s="9" t="s">
        <v>0</v>
      </c>
      <c r="L106" s="8">
        <v>1</v>
      </c>
      <c r="M106" s="7">
        <v>0</v>
      </c>
      <c r="N106" s="6" t="s">
        <v>10</v>
      </c>
      <c r="O106" s="9" t="s">
        <v>0</v>
      </c>
      <c r="P106" s="8">
        <v>1</v>
      </c>
      <c r="Q106" s="7">
        <v>0</v>
      </c>
      <c r="R106" s="6" t="s">
        <v>9</v>
      </c>
      <c r="S106" s="9" t="s">
        <v>0</v>
      </c>
      <c r="T106" s="8">
        <v>1</v>
      </c>
      <c r="U106" s="7">
        <v>0</v>
      </c>
      <c r="V106" s="6" t="s">
        <v>8</v>
      </c>
      <c r="W106" s="9" t="s">
        <v>31</v>
      </c>
      <c r="X106" s="8">
        <v>1</v>
      </c>
      <c r="Y106" s="7">
        <v>0</v>
      </c>
      <c r="Z106" s="6" t="s">
        <v>7</v>
      </c>
      <c r="AA106" s="9" t="s">
        <v>31</v>
      </c>
      <c r="AB106" s="8">
        <v>1</v>
      </c>
      <c r="AC106" s="7">
        <v>0</v>
      </c>
      <c r="AD106" s="6" t="s">
        <v>35</v>
      </c>
      <c r="AE106" s="9" t="s">
        <v>31</v>
      </c>
      <c r="AF106" s="8" t="s">
        <v>37</v>
      </c>
      <c r="AG106" s="7">
        <v>0</v>
      </c>
      <c r="AH106" s="6" t="s">
        <v>40</v>
      </c>
      <c r="AI106" s="9" t="s">
        <v>18</v>
      </c>
      <c r="AJ106" s="8" t="s">
        <v>89</v>
      </c>
      <c r="AK106" s="7">
        <v>0</v>
      </c>
    </row>
    <row r="107" spans="1:37" s="5" customFormat="1" ht="15" thickBot="1" x14ac:dyDescent="0.4">
      <c r="A107" s="12" t="s">
        <v>16</v>
      </c>
      <c r="B107" s="10" t="s">
        <v>39</v>
      </c>
      <c r="C107" s="10">
        <v>14</v>
      </c>
      <c r="D107" s="11"/>
      <c r="E107" s="10">
        <v>3</v>
      </c>
      <c r="F107" s="6"/>
      <c r="G107" s="9" t="s">
        <v>0</v>
      </c>
      <c r="H107" s="8">
        <v>1</v>
      </c>
      <c r="I107" s="7">
        <v>0</v>
      </c>
      <c r="J107" s="6"/>
      <c r="K107" s="9" t="s">
        <v>0</v>
      </c>
      <c r="L107" s="8">
        <v>1</v>
      </c>
      <c r="M107" s="7">
        <v>0</v>
      </c>
      <c r="N107" s="6"/>
      <c r="O107" s="9" t="s">
        <v>0</v>
      </c>
      <c r="P107" s="8">
        <v>1</v>
      </c>
      <c r="Q107" s="7">
        <v>0</v>
      </c>
      <c r="R107" s="6"/>
      <c r="S107" s="9" t="s">
        <v>0</v>
      </c>
      <c r="T107" s="8">
        <v>1</v>
      </c>
      <c r="U107" s="7">
        <v>0</v>
      </c>
      <c r="V107" s="6"/>
      <c r="W107" s="9" t="s">
        <v>31</v>
      </c>
      <c r="X107" s="8">
        <v>1</v>
      </c>
      <c r="Y107" s="7">
        <v>0</v>
      </c>
      <c r="Z107" s="6"/>
      <c r="AA107" s="9" t="s">
        <v>31</v>
      </c>
      <c r="AB107" s="8">
        <v>1</v>
      </c>
      <c r="AC107" s="7" t="s">
        <v>44</v>
      </c>
      <c r="AD107" s="6"/>
      <c r="AE107" s="9" t="s">
        <v>13</v>
      </c>
      <c r="AF107" s="8" t="s">
        <v>13</v>
      </c>
      <c r="AG107" s="7" t="s">
        <v>13</v>
      </c>
      <c r="AH107" s="6"/>
      <c r="AI107" s="9" t="s">
        <v>13</v>
      </c>
      <c r="AJ107" s="8"/>
      <c r="AK107" s="7">
        <v>0</v>
      </c>
    </row>
    <row r="108" spans="1:37" s="5" customFormat="1" ht="15" thickTop="1" x14ac:dyDescent="0.35">
      <c r="A108" s="26" t="s">
        <v>14</v>
      </c>
      <c r="B108" s="26" t="s">
        <v>39</v>
      </c>
      <c r="C108" s="46">
        <v>14</v>
      </c>
      <c r="D108" s="27">
        <v>45425</v>
      </c>
      <c r="E108" s="26">
        <v>1</v>
      </c>
      <c r="F108" s="23">
        <v>45427</v>
      </c>
      <c r="G108" s="25" t="s">
        <v>2</v>
      </c>
      <c r="H108" s="21">
        <v>1</v>
      </c>
      <c r="I108" s="20" t="s">
        <v>41</v>
      </c>
      <c r="J108" s="23">
        <v>45429</v>
      </c>
      <c r="K108" s="25" t="s">
        <v>2</v>
      </c>
      <c r="L108" s="21">
        <v>1</v>
      </c>
      <c r="M108" s="20" t="s">
        <v>41</v>
      </c>
      <c r="N108" s="23">
        <v>45432</v>
      </c>
      <c r="O108" s="25" t="s">
        <v>2</v>
      </c>
      <c r="P108" s="21">
        <v>1</v>
      </c>
      <c r="Q108" s="20" t="s">
        <v>41</v>
      </c>
      <c r="R108" s="24">
        <v>45434</v>
      </c>
      <c r="S108" s="25" t="s">
        <v>2</v>
      </c>
      <c r="T108" s="21">
        <v>1</v>
      </c>
      <c r="U108" s="20" t="s">
        <v>41</v>
      </c>
      <c r="V108" s="24">
        <v>45436</v>
      </c>
      <c r="W108" s="25" t="s">
        <v>2</v>
      </c>
      <c r="X108" s="21" t="s">
        <v>38</v>
      </c>
      <c r="Y108" s="20" t="s">
        <v>41</v>
      </c>
      <c r="Z108" s="24">
        <v>45439</v>
      </c>
      <c r="AA108" s="25" t="s">
        <v>2</v>
      </c>
      <c r="AB108" s="21" t="s">
        <v>38</v>
      </c>
      <c r="AC108" s="20" t="s">
        <v>44</v>
      </c>
      <c r="AD108" s="24">
        <v>45446</v>
      </c>
      <c r="AE108" s="25" t="s">
        <v>13</v>
      </c>
      <c r="AF108" s="21" t="s">
        <v>13</v>
      </c>
      <c r="AG108" s="20" t="s">
        <v>13</v>
      </c>
      <c r="AH108" s="24">
        <v>45453</v>
      </c>
      <c r="AI108" s="25" t="s">
        <v>13</v>
      </c>
      <c r="AJ108" s="21" t="s">
        <v>13</v>
      </c>
      <c r="AK108" s="20" t="s">
        <v>13</v>
      </c>
    </row>
    <row r="109" spans="1:37" s="5" customFormat="1" ht="14.5" x14ac:dyDescent="0.35">
      <c r="A109" s="10" t="s">
        <v>14</v>
      </c>
      <c r="B109" s="10" t="s">
        <v>39</v>
      </c>
      <c r="C109" s="10">
        <v>14</v>
      </c>
      <c r="D109" s="11"/>
      <c r="E109" s="10">
        <v>2</v>
      </c>
      <c r="F109" s="6" t="s">
        <v>12</v>
      </c>
      <c r="G109" s="9" t="s">
        <v>2</v>
      </c>
      <c r="H109" s="8"/>
      <c r="I109" s="7" t="s">
        <v>41</v>
      </c>
      <c r="J109" s="6" t="s">
        <v>11</v>
      </c>
      <c r="K109" s="9" t="s">
        <v>2</v>
      </c>
      <c r="L109" s="8"/>
      <c r="M109" s="7" t="s">
        <v>41</v>
      </c>
      <c r="N109" s="6" t="s">
        <v>10</v>
      </c>
      <c r="O109" s="9" t="s">
        <v>2</v>
      </c>
      <c r="P109" s="8"/>
      <c r="Q109" s="7" t="s">
        <v>41</v>
      </c>
      <c r="R109" s="6" t="s">
        <v>9</v>
      </c>
      <c r="S109" s="9" t="s">
        <v>2</v>
      </c>
      <c r="T109" s="8"/>
      <c r="U109" s="7" t="s">
        <v>41</v>
      </c>
      <c r="V109" s="6" t="s">
        <v>8</v>
      </c>
      <c r="W109" s="9" t="s">
        <v>2</v>
      </c>
      <c r="X109" s="8"/>
      <c r="Y109" s="7" t="s">
        <v>41</v>
      </c>
      <c r="Z109" s="6" t="s">
        <v>7</v>
      </c>
      <c r="AA109" s="9" t="s">
        <v>2</v>
      </c>
      <c r="AB109" s="8"/>
      <c r="AC109" s="7">
        <v>0</v>
      </c>
      <c r="AD109" s="6" t="s">
        <v>35</v>
      </c>
      <c r="AE109" s="9" t="s">
        <v>31</v>
      </c>
      <c r="AF109" s="8">
        <v>1</v>
      </c>
      <c r="AG109" s="7">
        <v>0</v>
      </c>
      <c r="AH109" s="6" t="s">
        <v>40</v>
      </c>
      <c r="AI109" s="9" t="s">
        <v>18</v>
      </c>
      <c r="AJ109" s="8" t="s">
        <v>89</v>
      </c>
      <c r="AK109" s="7">
        <v>0</v>
      </c>
    </row>
    <row r="110" spans="1:37" s="5" customFormat="1" ht="15" thickBot="1" x14ac:dyDescent="0.4">
      <c r="A110" s="10" t="s">
        <v>14</v>
      </c>
      <c r="B110" s="10" t="s">
        <v>39</v>
      </c>
      <c r="C110" s="10">
        <v>14</v>
      </c>
      <c r="D110" s="11"/>
      <c r="E110" s="10">
        <v>3</v>
      </c>
      <c r="F110" s="6"/>
      <c r="G110" s="9" t="s">
        <v>2</v>
      </c>
      <c r="H110" s="8">
        <v>1</v>
      </c>
      <c r="I110" s="7" t="s">
        <v>41</v>
      </c>
      <c r="J110" s="6"/>
      <c r="K110" s="9" t="s">
        <v>2</v>
      </c>
      <c r="L110" s="8">
        <v>1</v>
      </c>
      <c r="M110" s="7" t="s">
        <v>41</v>
      </c>
      <c r="N110" s="6"/>
      <c r="O110" s="9" t="s">
        <v>2</v>
      </c>
      <c r="P110" s="8">
        <v>1</v>
      </c>
      <c r="Q110" s="7" t="s">
        <v>41</v>
      </c>
      <c r="R110" s="6"/>
      <c r="S110" s="9" t="s">
        <v>2</v>
      </c>
      <c r="T110" s="8">
        <v>1</v>
      </c>
      <c r="U110" s="7" t="s">
        <v>41</v>
      </c>
      <c r="V110" s="6"/>
      <c r="W110" s="9" t="s">
        <v>2</v>
      </c>
      <c r="X110" s="8" t="s">
        <v>38</v>
      </c>
      <c r="Y110" s="7" t="s">
        <v>41</v>
      </c>
      <c r="Z110" s="6"/>
      <c r="AA110" s="9" t="s">
        <v>2</v>
      </c>
      <c r="AB110" s="8" t="s">
        <v>38</v>
      </c>
      <c r="AC110" s="7" t="s">
        <v>41</v>
      </c>
      <c r="AD110" s="6"/>
      <c r="AE110" s="9" t="s">
        <v>2</v>
      </c>
      <c r="AF110" s="8" t="s">
        <v>38</v>
      </c>
      <c r="AG110" s="7">
        <v>0</v>
      </c>
      <c r="AH110" s="6"/>
      <c r="AI110" s="9" t="s">
        <v>2</v>
      </c>
      <c r="AJ110" s="8" t="s">
        <v>38</v>
      </c>
      <c r="AK110" s="7">
        <v>0</v>
      </c>
    </row>
    <row r="111" spans="1:37" s="5" customFormat="1" ht="15" thickTop="1" x14ac:dyDescent="0.35">
      <c r="A111" s="26" t="s">
        <v>4</v>
      </c>
      <c r="B111" s="26" t="s">
        <v>39</v>
      </c>
      <c r="C111" s="46">
        <v>14</v>
      </c>
      <c r="D111" s="27">
        <v>45425</v>
      </c>
      <c r="E111" s="26">
        <v>1</v>
      </c>
      <c r="F111" s="23">
        <v>45427</v>
      </c>
      <c r="G111" s="25">
        <v>1</v>
      </c>
      <c r="H111" s="21">
        <v>1</v>
      </c>
      <c r="I111" s="20" t="s">
        <v>91</v>
      </c>
      <c r="J111" s="23">
        <v>45429</v>
      </c>
      <c r="K111" s="25" t="s">
        <v>1</v>
      </c>
      <c r="L111" s="21">
        <v>1</v>
      </c>
      <c r="M111" s="20" t="s">
        <v>92</v>
      </c>
      <c r="N111" s="23">
        <v>45432</v>
      </c>
      <c r="O111" s="25" t="s">
        <v>1</v>
      </c>
      <c r="P111" s="21">
        <v>1</v>
      </c>
      <c r="Q111" s="20">
        <v>0</v>
      </c>
      <c r="R111" s="24">
        <v>45434</v>
      </c>
      <c r="S111" s="25" t="s">
        <v>0</v>
      </c>
      <c r="T111" s="21">
        <v>1</v>
      </c>
      <c r="U111" s="20">
        <v>0</v>
      </c>
      <c r="V111" s="24">
        <v>45436</v>
      </c>
      <c r="W111" s="25" t="s">
        <v>31</v>
      </c>
      <c r="X111" s="21">
        <v>1</v>
      </c>
      <c r="Y111" s="20">
        <v>0</v>
      </c>
      <c r="Z111" s="24">
        <v>45439</v>
      </c>
      <c r="AA111" s="22" t="s">
        <v>31</v>
      </c>
      <c r="AB111" s="21">
        <v>1</v>
      </c>
      <c r="AC111" s="20" t="s">
        <v>44</v>
      </c>
      <c r="AD111" s="24">
        <v>45446</v>
      </c>
      <c r="AE111" s="22" t="s">
        <v>13</v>
      </c>
      <c r="AF111" s="21" t="s">
        <v>13</v>
      </c>
      <c r="AG111" s="20" t="s">
        <v>13</v>
      </c>
      <c r="AH111" s="24">
        <v>45453</v>
      </c>
      <c r="AI111" s="22" t="s">
        <v>13</v>
      </c>
      <c r="AJ111" s="21" t="s">
        <v>13</v>
      </c>
      <c r="AK111" s="20" t="s">
        <v>13</v>
      </c>
    </row>
    <row r="112" spans="1:37" s="5" customFormat="1" ht="14.5" x14ac:dyDescent="0.35">
      <c r="A112" s="10" t="s">
        <v>4</v>
      </c>
      <c r="B112" s="10" t="s">
        <v>39</v>
      </c>
      <c r="C112" s="10">
        <v>14</v>
      </c>
      <c r="D112" s="11"/>
      <c r="E112" s="10">
        <v>2</v>
      </c>
      <c r="F112" s="6" t="s">
        <v>12</v>
      </c>
      <c r="G112" s="9">
        <v>0</v>
      </c>
      <c r="H112" s="8"/>
      <c r="I112" s="7">
        <v>0</v>
      </c>
      <c r="J112" s="6" t="s">
        <v>11</v>
      </c>
      <c r="K112" s="9">
        <v>0</v>
      </c>
      <c r="L112" s="8"/>
      <c r="M112" s="7">
        <v>0</v>
      </c>
      <c r="N112" s="6" t="s">
        <v>10</v>
      </c>
      <c r="O112" s="9">
        <v>0</v>
      </c>
      <c r="P112" s="8">
        <v>0</v>
      </c>
      <c r="Q112" s="7">
        <v>0</v>
      </c>
      <c r="R112" s="6" t="s">
        <v>9</v>
      </c>
      <c r="S112" s="9">
        <v>0</v>
      </c>
      <c r="T112" s="8">
        <v>0</v>
      </c>
      <c r="U112" s="7">
        <v>0</v>
      </c>
      <c r="V112" s="6" t="s">
        <v>8</v>
      </c>
      <c r="W112" s="9">
        <v>0</v>
      </c>
      <c r="X112" s="8"/>
      <c r="Y112" s="7">
        <v>0</v>
      </c>
      <c r="Z112" s="6" t="s">
        <v>7</v>
      </c>
      <c r="AA112" s="9">
        <v>0</v>
      </c>
      <c r="AB112" s="8"/>
      <c r="AC112" s="7">
        <v>0</v>
      </c>
      <c r="AD112" s="6" t="s">
        <v>35</v>
      </c>
      <c r="AE112" s="9">
        <v>0</v>
      </c>
      <c r="AF112" s="8"/>
      <c r="AG112" s="7">
        <v>0</v>
      </c>
      <c r="AH112" s="6" t="s">
        <v>40</v>
      </c>
      <c r="AI112" s="9">
        <v>0</v>
      </c>
      <c r="AJ112" s="8"/>
      <c r="AK112" s="7">
        <v>0</v>
      </c>
    </row>
    <row r="113" spans="1:37" s="5" customFormat="1" ht="15" thickBot="1" x14ac:dyDescent="0.4">
      <c r="A113" s="10" t="s">
        <v>4</v>
      </c>
      <c r="B113" s="10" t="s">
        <v>39</v>
      </c>
      <c r="C113" s="10">
        <v>14</v>
      </c>
      <c r="D113" s="11"/>
      <c r="E113" s="10">
        <v>3</v>
      </c>
      <c r="F113" s="6"/>
      <c r="G113" s="9">
        <v>0</v>
      </c>
      <c r="H113" s="8"/>
      <c r="I113" s="7">
        <v>0</v>
      </c>
      <c r="J113" s="6"/>
      <c r="K113" s="9">
        <v>0</v>
      </c>
      <c r="L113" s="8"/>
      <c r="M113" s="7">
        <v>0</v>
      </c>
      <c r="N113" s="6"/>
      <c r="O113" s="9" t="s">
        <v>1</v>
      </c>
      <c r="P113" s="8">
        <v>1</v>
      </c>
      <c r="Q113" s="7">
        <v>0</v>
      </c>
      <c r="R113" s="6"/>
      <c r="S113" s="9" t="s">
        <v>0</v>
      </c>
      <c r="T113" s="8">
        <v>1</v>
      </c>
      <c r="U113" s="7">
        <v>0</v>
      </c>
      <c r="V113" s="6"/>
      <c r="W113" s="9" t="s">
        <v>31</v>
      </c>
      <c r="X113" s="8">
        <v>1</v>
      </c>
      <c r="Y113" s="7">
        <v>0</v>
      </c>
      <c r="Z113" s="6"/>
      <c r="AA113" s="9" t="s">
        <v>31</v>
      </c>
      <c r="AB113" s="8">
        <v>1</v>
      </c>
      <c r="AC113" s="7">
        <v>0</v>
      </c>
      <c r="AD113" s="6"/>
      <c r="AE113" s="9" t="s">
        <v>31</v>
      </c>
      <c r="AF113" s="8">
        <v>1</v>
      </c>
      <c r="AG113" s="7">
        <v>0</v>
      </c>
      <c r="AH113" s="6"/>
      <c r="AI113" s="9" t="s">
        <v>0</v>
      </c>
      <c r="AJ113" s="8">
        <v>1</v>
      </c>
      <c r="AK113" s="7">
        <v>0</v>
      </c>
    </row>
    <row r="114" spans="1:37" s="5" customFormat="1" ht="14.5" x14ac:dyDescent="0.35">
      <c r="A114" s="28" t="s">
        <v>24</v>
      </c>
      <c r="B114" s="26" t="s">
        <v>34</v>
      </c>
      <c r="C114" s="26">
        <v>21</v>
      </c>
      <c r="D114" s="27">
        <v>45432</v>
      </c>
      <c r="E114" s="26">
        <v>1</v>
      </c>
      <c r="F114" s="23">
        <v>45434</v>
      </c>
      <c r="G114" s="25" t="s">
        <v>0</v>
      </c>
      <c r="H114" s="21">
        <v>1</v>
      </c>
      <c r="I114" s="20">
        <v>0</v>
      </c>
      <c r="J114" s="23">
        <v>45436</v>
      </c>
      <c r="K114" s="25" t="s">
        <v>0</v>
      </c>
      <c r="L114" s="21">
        <v>1</v>
      </c>
      <c r="M114" s="20">
        <v>0</v>
      </c>
      <c r="N114" s="23">
        <v>45439</v>
      </c>
      <c r="O114" s="25" t="s">
        <v>0</v>
      </c>
      <c r="P114" s="21">
        <v>1</v>
      </c>
      <c r="Q114" s="20">
        <v>0</v>
      </c>
      <c r="R114" s="23">
        <v>45441</v>
      </c>
      <c r="S114" s="25" t="s">
        <v>0</v>
      </c>
      <c r="T114" s="21">
        <v>1</v>
      </c>
      <c r="U114" s="20">
        <v>0</v>
      </c>
      <c r="V114" s="23">
        <v>45443</v>
      </c>
      <c r="W114" s="25" t="s">
        <v>0</v>
      </c>
      <c r="X114" s="21">
        <v>1</v>
      </c>
      <c r="Y114" s="20">
        <v>0</v>
      </c>
      <c r="Z114" s="23">
        <v>45446</v>
      </c>
      <c r="AA114" s="25" t="s">
        <v>0</v>
      </c>
      <c r="AB114" s="21">
        <v>1</v>
      </c>
      <c r="AC114" s="20" t="s">
        <v>44</v>
      </c>
      <c r="AD114" s="23">
        <v>45453</v>
      </c>
      <c r="AE114" s="25" t="s">
        <v>13</v>
      </c>
      <c r="AF114" s="21" t="s">
        <v>13</v>
      </c>
      <c r="AG114" s="20" t="s">
        <v>13</v>
      </c>
      <c r="AH114" s="123">
        <v>45460</v>
      </c>
      <c r="AI114" s="124" t="s">
        <v>13</v>
      </c>
      <c r="AJ114" s="125" t="s">
        <v>13</v>
      </c>
      <c r="AK114" s="126" t="s">
        <v>13</v>
      </c>
    </row>
    <row r="115" spans="1:37" s="5" customFormat="1" ht="14.5" x14ac:dyDescent="0.35">
      <c r="A115" s="12" t="s">
        <v>24</v>
      </c>
      <c r="B115" s="10" t="s">
        <v>34</v>
      </c>
      <c r="C115" s="10">
        <v>21</v>
      </c>
      <c r="D115" s="11"/>
      <c r="E115" s="10">
        <v>2</v>
      </c>
      <c r="F115" s="6" t="s">
        <v>12</v>
      </c>
      <c r="G115" s="9" t="s">
        <v>0</v>
      </c>
      <c r="H115" s="8">
        <v>1</v>
      </c>
      <c r="I115" s="7">
        <v>0</v>
      </c>
      <c r="J115" s="6" t="s">
        <v>11</v>
      </c>
      <c r="K115" s="9" t="s">
        <v>0</v>
      </c>
      <c r="L115" s="8">
        <v>1</v>
      </c>
      <c r="M115" s="7">
        <v>0</v>
      </c>
      <c r="N115" s="6" t="s">
        <v>10</v>
      </c>
      <c r="O115" s="9" t="s">
        <v>0</v>
      </c>
      <c r="P115" s="8">
        <v>1</v>
      </c>
      <c r="Q115" s="7">
        <v>0</v>
      </c>
      <c r="R115" s="6" t="s">
        <v>9</v>
      </c>
      <c r="S115" s="9" t="s">
        <v>0</v>
      </c>
      <c r="T115" s="8">
        <v>1</v>
      </c>
      <c r="U115" s="7">
        <v>0</v>
      </c>
      <c r="V115" s="6" t="s">
        <v>8</v>
      </c>
      <c r="W115" s="9" t="s">
        <v>0</v>
      </c>
      <c r="X115" s="8" t="s">
        <v>37</v>
      </c>
      <c r="Y115" s="7">
        <v>0</v>
      </c>
      <c r="Z115" s="6" t="s">
        <v>7</v>
      </c>
      <c r="AA115" s="9" t="s">
        <v>0</v>
      </c>
      <c r="AB115" s="8" t="s">
        <v>37</v>
      </c>
      <c r="AC115" s="7">
        <v>0</v>
      </c>
      <c r="AD115" s="6" t="s">
        <v>35</v>
      </c>
      <c r="AE115" s="9" t="s">
        <v>18</v>
      </c>
      <c r="AF115" s="8" t="s">
        <v>89</v>
      </c>
      <c r="AG115" s="7">
        <v>0</v>
      </c>
      <c r="AH115" s="119" t="s">
        <v>40</v>
      </c>
      <c r="AI115" s="120" t="s">
        <v>18</v>
      </c>
      <c r="AJ115" s="121" t="s">
        <v>89</v>
      </c>
      <c r="AK115" s="122">
        <v>0</v>
      </c>
    </row>
    <row r="116" spans="1:37" s="5" customFormat="1" ht="15" thickBot="1" x14ac:dyDescent="0.4">
      <c r="A116" s="12" t="s">
        <v>24</v>
      </c>
      <c r="B116" s="10" t="s">
        <v>34</v>
      </c>
      <c r="C116" s="10">
        <v>21</v>
      </c>
      <c r="D116" s="11"/>
      <c r="E116" s="10">
        <v>3</v>
      </c>
      <c r="F116" s="6"/>
      <c r="G116" s="9" t="s">
        <v>0</v>
      </c>
      <c r="H116" s="8">
        <v>1</v>
      </c>
      <c r="I116" s="7">
        <v>0</v>
      </c>
      <c r="J116" s="6"/>
      <c r="K116" s="9" t="s">
        <v>0</v>
      </c>
      <c r="L116" s="8">
        <v>1</v>
      </c>
      <c r="M116" s="7">
        <v>0</v>
      </c>
      <c r="N116" s="6"/>
      <c r="O116" s="9" t="s">
        <v>0</v>
      </c>
      <c r="P116" s="8">
        <v>1</v>
      </c>
      <c r="Q116" s="7">
        <v>0</v>
      </c>
      <c r="R116" s="6"/>
      <c r="S116" s="9" t="s">
        <v>0</v>
      </c>
      <c r="T116" s="8">
        <v>1</v>
      </c>
      <c r="U116" s="7">
        <v>0</v>
      </c>
      <c r="V116" s="6"/>
      <c r="W116" s="9" t="s">
        <v>0</v>
      </c>
      <c r="X116" s="8">
        <v>1</v>
      </c>
      <c r="Y116" s="7">
        <v>0</v>
      </c>
      <c r="Z116" s="6"/>
      <c r="AA116" s="9" t="s">
        <v>0</v>
      </c>
      <c r="AB116" s="8">
        <v>1</v>
      </c>
      <c r="AC116" s="7">
        <v>0</v>
      </c>
      <c r="AD116" s="6"/>
      <c r="AE116" s="9" t="s">
        <v>0</v>
      </c>
      <c r="AF116" s="8" t="s">
        <v>37</v>
      </c>
      <c r="AG116" s="7">
        <v>0</v>
      </c>
      <c r="AH116" s="119"/>
      <c r="AI116" s="120" t="s">
        <v>18</v>
      </c>
      <c r="AJ116" s="121" t="s">
        <v>89</v>
      </c>
      <c r="AK116" s="122">
        <v>0</v>
      </c>
    </row>
    <row r="117" spans="1:37" s="5" customFormat="1" ht="15" thickTop="1" x14ac:dyDescent="0.35">
      <c r="A117" s="36" t="s">
        <v>23</v>
      </c>
      <c r="B117" s="17" t="s">
        <v>34</v>
      </c>
      <c r="C117" s="17">
        <v>21</v>
      </c>
      <c r="D117" s="18">
        <v>45432</v>
      </c>
      <c r="E117" s="36">
        <v>1</v>
      </c>
      <c r="F117" s="16">
        <v>45434</v>
      </c>
      <c r="G117" s="34">
        <v>0</v>
      </c>
      <c r="H117" s="33"/>
      <c r="I117" s="32">
        <v>0</v>
      </c>
      <c r="J117" s="35">
        <v>45436</v>
      </c>
      <c r="K117" s="34">
        <v>0</v>
      </c>
      <c r="L117" s="33"/>
      <c r="M117" s="32">
        <v>0</v>
      </c>
      <c r="N117" s="35">
        <v>45439</v>
      </c>
      <c r="O117" s="34">
        <v>0</v>
      </c>
      <c r="P117" s="33"/>
      <c r="Q117" s="32">
        <v>0</v>
      </c>
      <c r="R117" s="35">
        <v>45441</v>
      </c>
      <c r="S117" s="34">
        <v>0</v>
      </c>
      <c r="T117" s="33"/>
      <c r="U117" s="32">
        <v>0</v>
      </c>
      <c r="V117" s="35">
        <v>45443</v>
      </c>
      <c r="W117" s="34">
        <v>0</v>
      </c>
      <c r="X117" s="33"/>
      <c r="Y117" s="32">
        <v>0</v>
      </c>
      <c r="Z117" s="35">
        <v>45446</v>
      </c>
      <c r="AA117" s="34">
        <v>0</v>
      </c>
      <c r="AB117" s="33"/>
      <c r="AC117" s="32">
        <v>0</v>
      </c>
      <c r="AD117" s="35">
        <v>45453</v>
      </c>
      <c r="AE117" s="34">
        <v>0</v>
      </c>
      <c r="AF117" s="33"/>
      <c r="AG117" s="32">
        <v>0</v>
      </c>
      <c r="AH117" s="115">
        <v>45460</v>
      </c>
      <c r="AI117" s="116">
        <v>0</v>
      </c>
      <c r="AJ117" s="117"/>
      <c r="AK117" s="118">
        <v>0</v>
      </c>
    </row>
    <row r="118" spans="1:37" s="5" customFormat="1" ht="14.5" x14ac:dyDescent="0.35">
      <c r="A118" s="10" t="s">
        <v>23</v>
      </c>
      <c r="B118" s="10" t="s">
        <v>34</v>
      </c>
      <c r="C118" s="10">
        <v>21</v>
      </c>
      <c r="D118" s="11"/>
      <c r="E118" s="10">
        <v>2</v>
      </c>
      <c r="F118" s="6" t="s">
        <v>12</v>
      </c>
      <c r="G118" s="9">
        <v>0</v>
      </c>
      <c r="H118" s="8"/>
      <c r="I118" s="7">
        <v>0</v>
      </c>
      <c r="J118" s="6" t="s">
        <v>11</v>
      </c>
      <c r="K118" s="9">
        <v>0</v>
      </c>
      <c r="L118" s="8"/>
      <c r="M118" s="7">
        <v>0</v>
      </c>
      <c r="N118" s="6" t="s">
        <v>10</v>
      </c>
      <c r="O118" s="9">
        <v>0</v>
      </c>
      <c r="P118" s="8"/>
      <c r="Q118" s="7">
        <v>0</v>
      </c>
      <c r="R118" s="6" t="s">
        <v>9</v>
      </c>
      <c r="S118" s="9">
        <v>0</v>
      </c>
      <c r="T118" s="8"/>
      <c r="U118" s="7">
        <v>0</v>
      </c>
      <c r="V118" s="6" t="s">
        <v>8</v>
      </c>
      <c r="W118" s="9">
        <v>0</v>
      </c>
      <c r="X118" s="8"/>
      <c r="Y118" s="7">
        <v>0</v>
      </c>
      <c r="Z118" s="6" t="s">
        <v>7</v>
      </c>
      <c r="AA118" s="9">
        <v>0</v>
      </c>
      <c r="AB118" s="8"/>
      <c r="AC118" s="7">
        <v>0</v>
      </c>
      <c r="AD118" s="6" t="s">
        <v>35</v>
      </c>
      <c r="AE118" s="9">
        <v>0</v>
      </c>
      <c r="AF118" s="8"/>
      <c r="AG118" s="7">
        <v>0</v>
      </c>
      <c r="AH118" s="119" t="s">
        <v>40</v>
      </c>
      <c r="AI118" s="120">
        <v>0</v>
      </c>
      <c r="AJ118" s="121"/>
      <c r="AK118" s="122">
        <v>0</v>
      </c>
    </row>
    <row r="119" spans="1:37" s="5" customFormat="1" ht="15" thickBot="1" x14ac:dyDescent="0.4">
      <c r="A119" s="10" t="s">
        <v>23</v>
      </c>
      <c r="B119" s="10" t="s">
        <v>34</v>
      </c>
      <c r="C119" s="10">
        <v>21</v>
      </c>
      <c r="D119" s="11"/>
      <c r="E119" s="10">
        <v>3</v>
      </c>
      <c r="F119" s="6"/>
      <c r="G119" s="9">
        <v>0</v>
      </c>
      <c r="H119" s="8"/>
      <c r="I119" s="7">
        <v>0</v>
      </c>
      <c r="J119" s="6"/>
      <c r="K119" s="9">
        <v>0</v>
      </c>
      <c r="L119" s="8"/>
      <c r="M119" s="7">
        <v>0</v>
      </c>
      <c r="N119" s="6"/>
      <c r="O119" s="9">
        <v>0</v>
      </c>
      <c r="P119" s="8"/>
      <c r="Q119" s="7">
        <v>0</v>
      </c>
      <c r="R119" s="6"/>
      <c r="S119" s="9">
        <v>0</v>
      </c>
      <c r="T119" s="8"/>
      <c r="U119" s="7">
        <v>0</v>
      </c>
      <c r="V119" s="6"/>
      <c r="W119" s="9">
        <v>0</v>
      </c>
      <c r="X119" s="8"/>
      <c r="Y119" s="7">
        <v>0</v>
      </c>
      <c r="Z119" s="6"/>
      <c r="AA119" s="9">
        <v>0</v>
      </c>
      <c r="AB119" s="8"/>
      <c r="AC119" s="7">
        <v>0</v>
      </c>
      <c r="AD119" s="6"/>
      <c r="AE119" s="9">
        <v>0</v>
      </c>
      <c r="AF119" s="8"/>
      <c r="AG119" s="7">
        <v>0</v>
      </c>
      <c r="AH119" s="119"/>
      <c r="AI119" s="120">
        <v>0</v>
      </c>
      <c r="AJ119" s="121"/>
      <c r="AK119" s="122">
        <v>0</v>
      </c>
    </row>
    <row r="120" spans="1:37" s="5" customFormat="1" ht="15" thickTop="1" x14ac:dyDescent="0.35">
      <c r="A120" s="28" t="s">
        <v>22</v>
      </c>
      <c r="B120" s="26" t="s">
        <v>34</v>
      </c>
      <c r="C120" s="26">
        <v>21</v>
      </c>
      <c r="D120" s="27">
        <v>45432</v>
      </c>
      <c r="E120" s="26">
        <v>1</v>
      </c>
      <c r="F120" s="23">
        <v>45434</v>
      </c>
      <c r="G120" s="25" t="s">
        <v>2</v>
      </c>
      <c r="H120" s="21"/>
      <c r="I120" s="20" t="s">
        <v>41</v>
      </c>
      <c r="J120" s="23">
        <v>45436</v>
      </c>
      <c r="K120" s="25" t="s">
        <v>2</v>
      </c>
      <c r="L120" s="21"/>
      <c r="M120" s="20" t="s">
        <v>41</v>
      </c>
      <c r="N120" s="23">
        <v>45439</v>
      </c>
      <c r="O120" s="25" t="s">
        <v>2</v>
      </c>
      <c r="P120" s="21"/>
      <c r="Q120" s="20" t="s">
        <v>41</v>
      </c>
      <c r="R120" s="24">
        <v>45441</v>
      </c>
      <c r="S120" s="25" t="s">
        <v>2</v>
      </c>
      <c r="T120" s="21"/>
      <c r="U120" s="20" t="s">
        <v>41</v>
      </c>
      <c r="V120" s="24">
        <v>45443</v>
      </c>
      <c r="W120" s="25" t="s">
        <v>2</v>
      </c>
      <c r="X120" s="21" t="s">
        <v>36</v>
      </c>
      <c r="Y120" s="20">
        <v>0</v>
      </c>
      <c r="Z120" s="24">
        <v>45446</v>
      </c>
      <c r="AA120" s="22" t="s">
        <v>2</v>
      </c>
      <c r="AB120" s="21" t="s">
        <v>36</v>
      </c>
      <c r="AC120" s="20" t="s">
        <v>44</v>
      </c>
      <c r="AD120" s="23">
        <v>45453</v>
      </c>
      <c r="AE120" s="22" t="s">
        <v>13</v>
      </c>
      <c r="AF120" s="21" t="s">
        <v>13</v>
      </c>
      <c r="AG120" s="20" t="s">
        <v>13</v>
      </c>
      <c r="AH120" s="123">
        <v>45460</v>
      </c>
      <c r="AI120" s="124" t="s">
        <v>13</v>
      </c>
      <c r="AJ120" s="125" t="s">
        <v>13</v>
      </c>
      <c r="AK120" s="126" t="s">
        <v>13</v>
      </c>
    </row>
    <row r="121" spans="1:37" s="5" customFormat="1" ht="14.5" x14ac:dyDescent="0.35">
      <c r="A121" s="10" t="s">
        <v>22</v>
      </c>
      <c r="B121" s="10" t="s">
        <v>34</v>
      </c>
      <c r="C121" s="10">
        <v>21</v>
      </c>
      <c r="D121" s="11"/>
      <c r="E121" s="10">
        <v>2</v>
      </c>
      <c r="F121" s="6" t="s">
        <v>12</v>
      </c>
      <c r="G121" s="9" t="s">
        <v>2</v>
      </c>
      <c r="H121" s="8"/>
      <c r="I121" s="7" t="s">
        <v>41</v>
      </c>
      <c r="J121" s="6" t="s">
        <v>11</v>
      </c>
      <c r="K121" s="9" t="s">
        <v>2</v>
      </c>
      <c r="L121" s="8"/>
      <c r="M121" s="7" t="s">
        <v>41</v>
      </c>
      <c r="N121" s="6" t="s">
        <v>10</v>
      </c>
      <c r="O121" s="9" t="s">
        <v>2</v>
      </c>
      <c r="P121" s="8"/>
      <c r="Q121" s="7" t="s">
        <v>41</v>
      </c>
      <c r="R121" s="6" t="s">
        <v>9</v>
      </c>
      <c r="S121" s="9" t="s">
        <v>2</v>
      </c>
      <c r="T121" s="8"/>
      <c r="U121" s="7" t="s">
        <v>41</v>
      </c>
      <c r="V121" s="6" t="s">
        <v>8</v>
      </c>
      <c r="W121" s="9" t="s">
        <v>2</v>
      </c>
      <c r="X121" s="8" t="s">
        <v>36</v>
      </c>
      <c r="Y121" s="7">
        <v>0</v>
      </c>
      <c r="Z121" s="6" t="s">
        <v>7</v>
      </c>
      <c r="AA121" s="9" t="s">
        <v>2</v>
      </c>
      <c r="AB121" s="8" t="s">
        <v>36</v>
      </c>
      <c r="AC121" s="7">
        <v>0</v>
      </c>
      <c r="AD121" s="6" t="s">
        <v>35</v>
      </c>
      <c r="AE121" s="9" t="s">
        <v>2</v>
      </c>
      <c r="AF121" s="8" t="s">
        <v>36</v>
      </c>
      <c r="AG121" s="7">
        <v>0</v>
      </c>
      <c r="AH121" s="119" t="s">
        <v>40</v>
      </c>
      <c r="AI121" s="120" t="s">
        <v>2</v>
      </c>
      <c r="AJ121" s="121" t="s">
        <v>36</v>
      </c>
      <c r="AK121" s="122">
        <v>0</v>
      </c>
    </row>
    <row r="122" spans="1:37" s="5" customFormat="1" ht="15" thickBot="1" x14ac:dyDescent="0.4">
      <c r="A122" s="12" t="s">
        <v>22</v>
      </c>
      <c r="B122" s="10" t="s">
        <v>34</v>
      </c>
      <c r="C122" s="10">
        <v>21</v>
      </c>
      <c r="D122" s="11"/>
      <c r="E122" s="10">
        <v>3</v>
      </c>
      <c r="F122" s="6"/>
      <c r="G122" s="9" t="s">
        <v>2</v>
      </c>
      <c r="H122" s="8"/>
      <c r="I122" s="7" t="s">
        <v>41</v>
      </c>
      <c r="J122" s="6"/>
      <c r="K122" s="9" t="s">
        <v>2</v>
      </c>
      <c r="L122" s="8"/>
      <c r="M122" s="7" t="s">
        <v>41</v>
      </c>
      <c r="N122" s="6"/>
      <c r="O122" s="9" t="s">
        <v>2</v>
      </c>
      <c r="P122" s="8"/>
      <c r="Q122" s="7" t="s">
        <v>41</v>
      </c>
      <c r="R122" s="6"/>
      <c r="S122" s="9" t="s">
        <v>2</v>
      </c>
      <c r="T122" s="8"/>
      <c r="U122" s="7" t="s">
        <v>41</v>
      </c>
      <c r="V122" s="6"/>
      <c r="W122" s="9" t="s">
        <v>2</v>
      </c>
      <c r="X122" s="8" t="s">
        <v>36</v>
      </c>
      <c r="Y122" s="7">
        <v>0</v>
      </c>
      <c r="Z122" s="6"/>
      <c r="AA122" s="9" t="s">
        <v>2</v>
      </c>
      <c r="AB122" s="8" t="s">
        <v>36</v>
      </c>
      <c r="AC122" s="7">
        <v>0</v>
      </c>
      <c r="AD122" s="6"/>
      <c r="AE122" s="9" t="s">
        <v>2</v>
      </c>
      <c r="AF122" s="8" t="s">
        <v>36</v>
      </c>
      <c r="AG122" s="7">
        <v>0</v>
      </c>
      <c r="AH122" s="119"/>
      <c r="AI122" s="120" t="s">
        <v>2</v>
      </c>
      <c r="AJ122" s="121" t="s">
        <v>36</v>
      </c>
      <c r="AK122" s="122">
        <v>0</v>
      </c>
    </row>
    <row r="123" spans="1:37" s="5" customFormat="1" ht="15" thickTop="1" x14ac:dyDescent="0.35">
      <c r="A123" s="28" t="s">
        <v>21</v>
      </c>
      <c r="B123" s="26" t="s">
        <v>34</v>
      </c>
      <c r="C123" s="26">
        <v>21</v>
      </c>
      <c r="D123" s="27">
        <v>45432</v>
      </c>
      <c r="E123" s="26">
        <v>1</v>
      </c>
      <c r="F123" s="23">
        <v>45434</v>
      </c>
      <c r="G123" s="25" t="s">
        <v>2</v>
      </c>
      <c r="H123" s="21"/>
      <c r="I123" s="20" t="s">
        <v>41</v>
      </c>
      <c r="J123" s="23">
        <v>45436</v>
      </c>
      <c r="K123" s="25" t="s">
        <v>2</v>
      </c>
      <c r="L123" s="21"/>
      <c r="M123" s="20" t="s">
        <v>41</v>
      </c>
      <c r="N123" s="23">
        <v>45439</v>
      </c>
      <c r="O123" s="25" t="s">
        <v>32</v>
      </c>
      <c r="P123" s="21"/>
      <c r="Q123" s="20">
        <v>0</v>
      </c>
      <c r="R123" s="24">
        <v>45441</v>
      </c>
      <c r="S123" s="25" t="s">
        <v>0</v>
      </c>
      <c r="T123" s="21">
        <v>1</v>
      </c>
      <c r="U123" s="20">
        <v>0</v>
      </c>
      <c r="V123" s="24">
        <v>45443</v>
      </c>
      <c r="W123" s="25" t="s">
        <v>0</v>
      </c>
      <c r="X123" s="21">
        <v>1</v>
      </c>
      <c r="Y123" s="20">
        <v>0</v>
      </c>
      <c r="Z123" s="24">
        <v>45446</v>
      </c>
      <c r="AA123" s="22" t="s">
        <v>0</v>
      </c>
      <c r="AB123" s="21" t="s">
        <v>37</v>
      </c>
      <c r="AC123" s="20" t="s">
        <v>44</v>
      </c>
      <c r="AD123" s="23">
        <v>45453</v>
      </c>
      <c r="AE123" s="22" t="s">
        <v>13</v>
      </c>
      <c r="AF123" s="21" t="s">
        <v>13</v>
      </c>
      <c r="AG123" s="20" t="s">
        <v>13</v>
      </c>
      <c r="AH123" s="123">
        <v>45460</v>
      </c>
      <c r="AI123" s="124" t="s">
        <v>13</v>
      </c>
      <c r="AJ123" s="125" t="s">
        <v>13</v>
      </c>
      <c r="AK123" s="126" t="s">
        <v>13</v>
      </c>
    </row>
    <row r="124" spans="1:37" s="5" customFormat="1" ht="14.5" x14ac:dyDescent="0.35">
      <c r="A124" s="12" t="s">
        <v>21</v>
      </c>
      <c r="B124" s="10" t="s">
        <v>34</v>
      </c>
      <c r="C124" s="10">
        <v>21</v>
      </c>
      <c r="D124" s="11"/>
      <c r="E124" s="10">
        <v>2</v>
      </c>
      <c r="F124" s="6" t="s">
        <v>12</v>
      </c>
      <c r="G124" s="9" t="s">
        <v>2</v>
      </c>
      <c r="H124" s="8"/>
      <c r="I124" s="7" t="s">
        <v>41</v>
      </c>
      <c r="J124" s="6" t="s">
        <v>11</v>
      </c>
      <c r="K124" s="9" t="s">
        <v>2</v>
      </c>
      <c r="L124" s="8"/>
      <c r="M124" s="7" t="s">
        <v>41</v>
      </c>
      <c r="N124" s="6" t="s">
        <v>10</v>
      </c>
      <c r="O124" s="9" t="s">
        <v>32</v>
      </c>
      <c r="P124" s="8"/>
      <c r="Q124" s="7">
        <v>0</v>
      </c>
      <c r="R124" s="6" t="s">
        <v>9</v>
      </c>
      <c r="S124" s="9" t="s">
        <v>0</v>
      </c>
      <c r="T124" s="8">
        <v>1</v>
      </c>
      <c r="U124" s="7">
        <v>0</v>
      </c>
      <c r="V124" s="6" t="s">
        <v>8</v>
      </c>
      <c r="W124" s="9" t="s">
        <v>0</v>
      </c>
      <c r="X124" s="8">
        <v>1</v>
      </c>
      <c r="Y124" s="7">
        <v>0</v>
      </c>
      <c r="Z124" s="6" t="s">
        <v>7</v>
      </c>
      <c r="AA124" s="9" t="s">
        <v>0</v>
      </c>
      <c r="AB124" s="8" t="s">
        <v>37</v>
      </c>
      <c r="AC124" s="7">
        <v>0</v>
      </c>
      <c r="AD124" s="6" t="s">
        <v>35</v>
      </c>
      <c r="AE124" s="9" t="s">
        <v>18</v>
      </c>
      <c r="AF124" s="8" t="s">
        <v>89</v>
      </c>
      <c r="AG124" s="7">
        <v>0</v>
      </c>
      <c r="AH124" s="119" t="s">
        <v>40</v>
      </c>
      <c r="AI124" s="120" t="s">
        <v>18</v>
      </c>
      <c r="AJ124" s="121" t="s">
        <v>89</v>
      </c>
      <c r="AK124" s="122">
        <v>0</v>
      </c>
    </row>
    <row r="125" spans="1:37" s="5" customFormat="1" ht="15" thickBot="1" x14ac:dyDescent="0.4">
      <c r="A125" s="10" t="s">
        <v>21</v>
      </c>
      <c r="B125" s="10" t="s">
        <v>34</v>
      </c>
      <c r="C125" s="10">
        <v>21</v>
      </c>
      <c r="D125" s="11"/>
      <c r="E125" s="10">
        <v>3</v>
      </c>
      <c r="F125" s="6"/>
      <c r="G125" s="9" t="s">
        <v>2</v>
      </c>
      <c r="H125" s="8"/>
      <c r="I125" s="7" t="s">
        <v>41</v>
      </c>
      <c r="J125" s="6"/>
      <c r="K125" s="9" t="s">
        <v>2</v>
      </c>
      <c r="L125" s="8"/>
      <c r="M125" s="7" t="s">
        <v>41</v>
      </c>
      <c r="N125" s="6"/>
      <c r="O125" s="9" t="s">
        <v>31</v>
      </c>
      <c r="P125" s="8">
        <v>1</v>
      </c>
      <c r="Q125" s="7">
        <v>0</v>
      </c>
      <c r="R125" s="6"/>
      <c r="S125" s="9" t="s">
        <v>31</v>
      </c>
      <c r="T125" s="8">
        <v>1</v>
      </c>
      <c r="U125" s="7">
        <v>0</v>
      </c>
      <c r="V125" s="6"/>
      <c r="W125" s="9" t="s">
        <v>31</v>
      </c>
      <c r="X125" s="8">
        <v>1</v>
      </c>
      <c r="Y125" s="7">
        <v>0</v>
      </c>
      <c r="Z125" s="6"/>
      <c r="AA125" s="9" t="s">
        <v>31</v>
      </c>
      <c r="AB125" s="8" t="s">
        <v>37</v>
      </c>
      <c r="AC125" s="7">
        <v>0</v>
      </c>
      <c r="AD125" s="6"/>
      <c r="AE125" s="9" t="s">
        <v>18</v>
      </c>
      <c r="AF125" s="8" t="s">
        <v>89</v>
      </c>
      <c r="AG125" s="7">
        <v>0</v>
      </c>
      <c r="AH125" s="119"/>
      <c r="AI125" s="120" t="s">
        <v>18</v>
      </c>
      <c r="AJ125" s="121" t="s">
        <v>89</v>
      </c>
      <c r="AK125" s="122">
        <v>0</v>
      </c>
    </row>
    <row r="126" spans="1:37" s="5" customFormat="1" ht="15" thickTop="1" x14ac:dyDescent="0.35">
      <c r="A126" s="26" t="s">
        <v>20</v>
      </c>
      <c r="B126" s="26" t="s">
        <v>34</v>
      </c>
      <c r="C126" s="26">
        <v>21</v>
      </c>
      <c r="D126" s="27">
        <v>45432</v>
      </c>
      <c r="E126" s="26">
        <v>1</v>
      </c>
      <c r="F126" s="23">
        <v>45434</v>
      </c>
      <c r="G126" s="25" t="s">
        <v>1</v>
      </c>
      <c r="H126" s="21">
        <v>1</v>
      </c>
      <c r="I126" s="20">
        <v>0</v>
      </c>
      <c r="J126" s="23">
        <v>45436</v>
      </c>
      <c r="K126" s="25" t="s">
        <v>0</v>
      </c>
      <c r="L126" s="21">
        <v>1</v>
      </c>
      <c r="M126" s="20">
        <v>0</v>
      </c>
      <c r="N126" s="23">
        <v>45439</v>
      </c>
      <c r="O126" s="25" t="s">
        <v>0</v>
      </c>
      <c r="P126" s="21">
        <v>1</v>
      </c>
      <c r="Q126" s="20">
        <v>0</v>
      </c>
      <c r="R126" s="24">
        <v>45441</v>
      </c>
      <c r="S126" s="25" t="s">
        <v>0</v>
      </c>
      <c r="T126" s="21">
        <v>1</v>
      </c>
      <c r="U126" s="20">
        <v>0</v>
      </c>
      <c r="V126" s="24">
        <v>45443</v>
      </c>
      <c r="W126" s="25" t="s">
        <v>0</v>
      </c>
      <c r="X126" s="21" t="s">
        <v>37</v>
      </c>
      <c r="Y126" s="20">
        <v>0</v>
      </c>
      <c r="Z126" s="24">
        <v>45446</v>
      </c>
      <c r="AA126" s="22" t="s">
        <v>0</v>
      </c>
      <c r="AB126" s="21" t="s">
        <v>37</v>
      </c>
      <c r="AC126" s="20">
        <v>0</v>
      </c>
      <c r="AD126" s="23">
        <v>45453</v>
      </c>
      <c r="AE126" s="22" t="s">
        <v>18</v>
      </c>
      <c r="AF126" s="21" t="s">
        <v>17</v>
      </c>
      <c r="AG126" s="20">
        <v>0</v>
      </c>
      <c r="AH126" s="123">
        <v>45460</v>
      </c>
      <c r="AI126" s="124" t="s">
        <v>18</v>
      </c>
      <c r="AJ126" s="125" t="s">
        <v>89</v>
      </c>
      <c r="AK126" s="126">
        <v>0</v>
      </c>
    </row>
    <row r="127" spans="1:37" s="5" customFormat="1" ht="14.5" x14ac:dyDescent="0.35">
      <c r="A127" s="10" t="s">
        <v>20</v>
      </c>
      <c r="B127" s="10" t="s">
        <v>34</v>
      </c>
      <c r="C127" s="10">
        <v>21</v>
      </c>
      <c r="D127" s="11"/>
      <c r="E127" s="10">
        <v>2</v>
      </c>
      <c r="F127" s="6" t="s">
        <v>12</v>
      </c>
      <c r="G127" s="9" t="s">
        <v>1</v>
      </c>
      <c r="H127" s="8">
        <v>1</v>
      </c>
      <c r="I127" s="7">
        <v>0</v>
      </c>
      <c r="J127" s="6" t="s">
        <v>11</v>
      </c>
      <c r="K127" s="9" t="s">
        <v>0</v>
      </c>
      <c r="L127" s="8">
        <v>1</v>
      </c>
      <c r="M127" s="7">
        <v>0</v>
      </c>
      <c r="N127" s="31" t="s">
        <v>10</v>
      </c>
      <c r="O127" s="30" t="s">
        <v>0</v>
      </c>
      <c r="P127" s="29">
        <v>1</v>
      </c>
      <c r="Q127" s="7">
        <v>0</v>
      </c>
      <c r="R127" s="6" t="s">
        <v>9</v>
      </c>
      <c r="S127" s="9" t="s">
        <v>0</v>
      </c>
      <c r="T127" s="8">
        <v>1</v>
      </c>
      <c r="U127" s="7">
        <v>0</v>
      </c>
      <c r="V127" s="6" t="s">
        <v>8</v>
      </c>
      <c r="W127" s="9" t="s">
        <v>0</v>
      </c>
      <c r="X127" s="8" t="s">
        <v>37</v>
      </c>
      <c r="Y127" s="7">
        <v>0</v>
      </c>
      <c r="Z127" s="6" t="s">
        <v>7</v>
      </c>
      <c r="AA127" s="9" t="s">
        <v>0</v>
      </c>
      <c r="AB127" s="8" t="s">
        <v>37</v>
      </c>
      <c r="AC127" s="7">
        <v>0</v>
      </c>
      <c r="AD127" s="6" t="s">
        <v>35</v>
      </c>
      <c r="AE127" s="9" t="s">
        <v>18</v>
      </c>
      <c r="AF127" s="8" t="s">
        <v>17</v>
      </c>
      <c r="AG127" s="7">
        <v>0</v>
      </c>
      <c r="AH127" s="119" t="s">
        <v>40</v>
      </c>
      <c r="AI127" s="120" t="s">
        <v>18</v>
      </c>
      <c r="AJ127" s="121" t="s">
        <v>89</v>
      </c>
      <c r="AK127" s="122">
        <v>0</v>
      </c>
    </row>
    <row r="128" spans="1:37" s="5" customFormat="1" ht="15" thickBot="1" x14ac:dyDescent="0.4">
      <c r="A128" s="10" t="s">
        <v>20</v>
      </c>
      <c r="B128" s="10" t="s">
        <v>34</v>
      </c>
      <c r="C128" s="10">
        <v>21</v>
      </c>
      <c r="D128" s="11"/>
      <c r="E128" s="10">
        <v>3</v>
      </c>
      <c r="F128" s="6"/>
      <c r="G128" s="9" t="s">
        <v>1</v>
      </c>
      <c r="H128" s="8">
        <v>1</v>
      </c>
      <c r="I128" s="7">
        <v>0</v>
      </c>
      <c r="J128" s="6"/>
      <c r="K128" s="9" t="s">
        <v>0</v>
      </c>
      <c r="L128" s="8">
        <v>1</v>
      </c>
      <c r="M128" s="7">
        <v>0</v>
      </c>
      <c r="N128" s="6"/>
      <c r="O128" s="9" t="s">
        <v>0</v>
      </c>
      <c r="P128" s="8">
        <v>1</v>
      </c>
      <c r="Q128" s="7">
        <v>0</v>
      </c>
      <c r="R128" s="6"/>
      <c r="S128" s="9" t="s">
        <v>0</v>
      </c>
      <c r="T128" s="8">
        <v>1</v>
      </c>
      <c r="U128" s="7">
        <v>0</v>
      </c>
      <c r="V128" s="6"/>
      <c r="W128" s="9" t="s">
        <v>0</v>
      </c>
      <c r="X128" s="8" t="s">
        <v>37</v>
      </c>
      <c r="Y128" s="7">
        <v>0</v>
      </c>
      <c r="Z128" s="6"/>
      <c r="AA128" s="9" t="s">
        <v>0</v>
      </c>
      <c r="AB128" s="8" t="s">
        <v>37</v>
      </c>
      <c r="AC128" s="7" t="s">
        <v>44</v>
      </c>
      <c r="AD128" s="6"/>
      <c r="AE128" s="9" t="s">
        <v>13</v>
      </c>
      <c r="AF128" s="8" t="s">
        <v>13</v>
      </c>
      <c r="AG128" s="7" t="s">
        <v>13</v>
      </c>
      <c r="AH128" s="119"/>
      <c r="AI128" s="120" t="s">
        <v>13</v>
      </c>
      <c r="AJ128" s="121" t="s">
        <v>13</v>
      </c>
      <c r="AK128" s="122" t="s">
        <v>13</v>
      </c>
    </row>
    <row r="129" spans="1:37" s="5" customFormat="1" ht="15" thickTop="1" x14ac:dyDescent="0.35">
      <c r="A129" s="28" t="s">
        <v>19</v>
      </c>
      <c r="B129" s="26" t="s">
        <v>34</v>
      </c>
      <c r="C129" s="26">
        <v>21</v>
      </c>
      <c r="D129" s="27">
        <v>45432</v>
      </c>
      <c r="E129" s="26">
        <v>1</v>
      </c>
      <c r="F129" s="23">
        <v>45434</v>
      </c>
      <c r="G129" s="25" t="s">
        <v>1</v>
      </c>
      <c r="H129" s="21">
        <v>1</v>
      </c>
      <c r="I129" s="20">
        <v>0</v>
      </c>
      <c r="J129" s="23">
        <v>45436</v>
      </c>
      <c r="K129" s="25" t="s">
        <v>0</v>
      </c>
      <c r="L129" s="21">
        <v>1</v>
      </c>
      <c r="M129" s="20">
        <v>0</v>
      </c>
      <c r="N129" s="23">
        <v>45439</v>
      </c>
      <c r="O129" s="25" t="s">
        <v>0</v>
      </c>
      <c r="P129" s="21">
        <v>1</v>
      </c>
      <c r="Q129" s="20">
        <v>0</v>
      </c>
      <c r="R129" s="24">
        <v>45441</v>
      </c>
      <c r="S129" s="25" t="s">
        <v>0</v>
      </c>
      <c r="T129" s="21">
        <v>1</v>
      </c>
      <c r="U129" s="20">
        <v>0</v>
      </c>
      <c r="V129" s="24">
        <v>45443</v>
      </c>
      <c r="W129" s="25" t="s">
        <v>0</v>
      </c>
      <c r="X129" s="21">
        <v>1</v>
      </c>
      <c r="Y129" s="20">
        <v>0</v>
      </c>
      <c r="Z129" s="24">
        <v>45446</v>
      </c>
      <c r="AA129" s="22" t="s">
        <v>0</v>
      </c>
      <c r="AB129" s="21">
        <v>1</v>
      </c>
      <c r="AC129" s="20" t="s">
        <v>44</v>
      </c>
      <c r="AD129" s="23">
        <v>45453</v>
      </c>
      <c r="AE129" s="22" t="s">
        <v>13</v>
      </c>
      <c r="AF129" s="21" t="s">
        <v>13</v>
      </c>
      <c r="AG129" s="20" t="s">
        <v>13</v>
      </c>
      <c r="AH129" s="123">
        <v>45460</v>
      </c>
      <c r="AI129" s="124" t="s">
        <v>13</v>
      </c>
      <c r="AJ129" s="125" t="s">
        <v>13</v>
      </c>
      <c r="AK129" s="126" t="s">
        <v>13</v>
      </c>
    </row>
    <row r="130" spans="1:37" s="5" customFormat="1" ht="14.5" x14ac:dyDescent="0.35">
      <c r="A130" s="12" t="s">
        <v>19</v>
      </c>
      <c r="B130" s="10" t="s">
        <v>34</v>
      </c>
      <c r="C130" s="10">
        <v>21</v>
      </c>
      <c r="D130" s="11"/>
      <c r="E130" s="10">
        <v>2</v>
      </c>
      <c r="F130" s="6" t="s">
        <v>12</v>
      </c>
      <c r="G130" s="9" t="s">
        <v>1</v>
      </c>
      <c r="H130" s="8">
        <v>1</v>
      </c>
      <c r="I130" s="7">
        <v>0</v>
      </c>
      <c r="J130" s="6" t="s">
        <v>11</v>
      </c>
      <c r="K130" s="9" t="s">
        <v>0</v>
      </c>
      <c r="L130" s="8">
        <v>1</v>
      </c>
      <c r="M130" s="7">
        <v>0</v>
      </c>
      <c r="N130" s="6" t="s">
        <v>10</v>
      </c>
      <c r="O130" s="9" t="s">
        <v>0</v>
      </c>
      <c r="P130" s="8">
        <v>1</v>
      </c>
      <c r="Q130" s="7">
        <v>0</v>
      </c>
      <c r="R130" s="6" t="s">
        <v>9</v>
      </c>
      <c r="S130" s="9" t="s">
        <v>0</v>
      </c>
      <c r="T130" s="8">
        <v>1</v>
      </c>
      <c r="U130" s="7">
        <v>0</v>
      </c>
      <c r="V130" s="6" t="s">
        <v>8</v>
      </c>
      <c r="W130" s="9" t="s">
        <v>0</v>
      </c>
      <c r="X130" s="8">
        <v>1</v>
      </c>
      <c r="Y130" s="7">
        <v>0</v>
      </c>
      <c r="Z130" s="6" t="s">
        <v>7</v>
      </c>
      <c r="AA130" s="9" t="s">
        <v>0</v>
      </c>
      <c r="AB130" s="8">
        <v>1</v>
      </c>
      <c r="AC130" s="7">
        <v>0</v>
      </c>
      <c r="AD130" s="6" t="s">
        <v>35</v>
      </c>
      <c r="AE130" s="9" t="s">
        <v>18</v>
      </c>
      <c r="AF130" s="8" t="s">
        <v>17</v>
      </c>
      <c r="AG130" s="7">
        <v>0</v>
      </c>
      <c r="AH130" s="119" t="s">
        <v>40</v>
      </c>
      <c r="AI130" s="120" t="s">
        <v>18</v>
      </c>
      <c r="AJ130" s="121" t="s">
        <v>89</v>
      </c>
      <c r="AK130" s="122">
        <v>0</v>
      </c>
    </row>
    <row r="131" spans="1:37" s="5" customFormat="1" ht="15" thickBot="1" x14ac:dyDescent="0.4">
      <c r="A131" s="12" t="s">
        <v>19</v>
      </c>
      <c r="B131" s="10" t="s">
        <v>34</v>
      </c>
      <c r="C131" s="10">
        <v>21</v>
      </c>
      <c r="D131" s="11"/>
      <c r="E131" s="10">
        <v>3</v>
      </c>
      <c r="F131" s="6"/>
      <c r="G131" s="9" t="s">
        <v>1</v>
      </c>
      <c r="H131" s="8">
        <v>1</v>
      </c>
      <c r="I131" s="7">
        <v>0</v>
      </c>
      <c r="J131" s="6"/>
      <c r="K131" s="9" t="s">
        <v>0</v>
      </c>
      <c r="L131" s="8">
        <v>1</v>
      </c>
      <c r="M131" s="7">
        <v>0</v>
      </c>
      <c r="N131" s="6"/>
      <c r="O131" s="9" t="s">
        <v>0</v>
      </c>
      <c r="P131" s="8">
        <v>1</v>
      </c>
      <c r="Q131" s="7">
        <v>0</v>
      </c>
      <c r="R131" s="6"/>
      <c r="S131" s="9" t="s">
        <v>0</v>
      </c>
      <c r="T131" s="8">
        <v>1</v>
      </c>
      <c r="U131" s="7">
        <v>0</v>
      </c>
      <c r="V131" s="6"/>
      <c r="W131" s="9" t="s">
        <v>0</v>
      </c>
      <c r="X131" s="8">
        <v>1</v>
      </c>
      <c r="Y131" s="7">
        <v>0</v>
      </c>
      <c r="Z131" s="6"/>
      <c r="AA131" s="9" t="s">
        <v>0</v>
      </c>
      <c r="AB131" s="8">
        <v>1</v>
      </c>
      <c r="AC131" s="7">
        <v>0</v>
      </c>
      <c r="AD131" s="6"/>
      <c r="AE131" s="9" t="s">
        <v>18</v>
      </c>
      <c r="AF131" s="8" t="s">
        <v>17</v>
      </c>
      <c r="AG131" s="7">
        <v>0</v>
      </c>
      <c r="AH131" s="119"/>
      <c r="AI131" s="120" t="s">
        <v>18</v>
      </c>
      <c r="AJ131" s="121" t="s">
        <v>89</v>
      </c>
      <c r="AK131" s="122">
        <v>0</v>
      </c>
    </row>
    <row r="132" spans="1:37" s="5" customFormat="1" ht="15" thickTop="1" x14ac:dyDescent="0.35">
      <c r="A132" s="28" t="s">
        <v>16</v>
      </c>
      <c r="B132" s="26" t="s">
        <v>34</v>
      </c>
      <c r="C132" s="26">
        <v>21</v>
      </c>
      <c r="D132" s="27">
        <v>45432</v>
      </c>
      <c r="E132" s="26">
        <v>1</v>
      </c>
      <c r="F132" s="23">
        <v>45434</v>
      </c>
      <c r="G132" s="25" t="s">
        <v>2</v>
      </c>
      <c r="H132" s="21">
        <v>1</v>
      </c>
      <c r="I132" s="20" t="s">
        <v>41</v>
      </c>
      <c r="J132" s="23">
        <v>45436</v>
      </c>
      <c r="K132" s="25" t="s">
        <v>2</v>
      </c>
      <c r="L132" s="21">
        <v>1</v>
      </c>
      <c r="M132" s="20" t="s">
        <v>41</v>
      </c>
      <c r="N132" s="23">
        <v>45439</v>
      </c>
      <c r="O132" s="25" t="s">
        <v>2</v>
      </c>
      <c r="P132" s="21">
        <v>1</v>
      </c>
      <c r="Q132" s="20" t="s">
        <v>41</v>
      </c>
      <c r="R132" s="24">
        <v>45441</v>
      </c>
      <c r="S132" s="25" t="s">
        <v>2</v>
      </c>
      <c r="T132" s="21">
        <v>1</v>
      </c>
      <c r="U132" s="20" t="s">
        <v>41</v>
      </c>
      <c r="V132" s="24">
        <v>45443</v>
      </c>
      <c r="W132" s="25" t="s">
        <v>2</v>
      </c>
      <c r="X132" s="21" t="s">
        <v>38</v>
      </c>
      <c r="Y132" s="20">
        <v>0</v>
      </c>
      <c r="Z132" s="24">
        <v>45446</v>
      </c>
      <c r="AA132" s="22" t="s">
        <v>2</v>
      </c>
      <c r="AB132" s="21" t="s">
        <v>38</v>
      </c>
      <c r="AC132" s="20">
        <v>0</v>
      </c>
      <c r="AD132" s="23">
        <v>45453</v>
      </c>
      <c r="AE132" s="22" t="s">
        <v>2</v>
      </c>
      <c r="AF132" s="21" t="s">
        <v>38</v>
      </c>
      <c r="AG132" s="20">
        <v>0</v>
      </c>
      <c r="AH132" s="123">
        <v>45460</v>
      </c>
      <c r="AI132" s="124" t="s">
        <v>2</v>
      </c>
      <c r="AJ132" s="125" t="s">
        <v>38</v>
      </c>
      <c r="AK132" s="126">
        <v>0</v>
      </c>
    </row>
    <row r="133" spans="1:37" s="5" customFormat="1" ht="14.5" x14ac:dyDescent="0.35">
      <c r="A133" s="12" t="s">
        <v>16</v>
      </c>
      <c r="B133" s="10" t="s">
        <v>34</v>
      </c>
      <c r="C133" s="10">
        <v>21</v>
      </c>
      <c r="D133" s="11"/>
      <c r="E133" s="10">
        <v>2</v>
      </c>
      <c r="F133" s="6" t="s">
        <v>12</v>
      </c>
      <c r="G133" s="9" t="s">
        <v>2</v>
      </c>
      <c r="H133" s="8">
        <v>1</v>
      </c>
      <c r="I133" s="7">
        <v>0</v>
      </c>
      <c r="J133" s="6" t="s">
        <v>11</v>
      </c>
      <c r="K133" s="9" t="s">
        <v>0</v>
      </c>
      <c r="L133" s="8">
        <v>1</v>
      </c>
      <c r="M133" s="7">
        <v>0</v>
      </c>
      <c r="N133" s="6" t="s">
        <v>10</v>
      </c>
      <c r="O133" s="9" t="s">
        <v>0</v>
      </c>
      <c r="P133" s="8">
        <v>1</v>
      </c>
      <c r="Q133" s="7">
        <v>0</v>
      </c>
      <c r="R133" s="6" t="s">
        <v>9</v>
      </c>
      <c r="S133" s="9" t="s">
        <v>0</v>
      </c>
      <c r="T133" s="8">
        <v>1</v>
      </c>
      <c r="U133" s="7">
        <v>0</v>
      </c>
      <c r="V133" s="6" t="s">
        <v>8</v>
      </c>
      <c r="W133" s="9" t="s">
        <v>0</v>
      </c>
      <c r="X133" s="8">
        <v>1</v>
      </c>
      <c r="Y133" s="7">
        <v>0</v>
      </c>
      <c r="Z133" s="6" t="s">
        <v>7</v>
      </c>
      <c r="AA133" s="9" t="s">
        <v>0</v>
      </c>
      <c r="AB133" s="8">
        <v>1</v>
      </c>
      <c r="AC133" s="7">
        <v>0</v>
      </c>
      <c r="AD133" s="6" t="s">
        <v>35</v>
      </c>
      <c r="AE133" s="9" t="s">
        <v>18</v>
      </c>
      <c r="AF133" s="8" t="s">
        <v>89</v>
      </c>
      <c r="AG133" s="7">
        <v>0</v>
      </c>
      <c r="AH133" s="119" t="s">
        <v>40</v>
      </c>
      <c r="AI133" s="120" t="s">
        <v>18</v>
      </c>
      <c r="AJ133" s="121" t="s">
        <v>89</v>
      </c>
      <c r="AK133" s="122">
        <v>0</v>
      </c>
    </row>
    <row r="134" spans="1:37" s="5" customFormat="1" ht="15" thickBot="1" x14ac:dyDescent="0.4">
      <c r="A134" s="12" t="s">
        <v>16</v>
      </c>
      <c r="B134" s="10" t="s">
        <v>34</v>
      </c>
      <c r="C134" s="10">
        <v>21</v>
      </c>
      <c r="D134" s="11"/>
      <c r="E134" s="10">
        <v>3</v>
      </c>
      <c r="F134" s="6"/>
      <c r="G134" s="9" t="s">
        <v>0</v>
      </c>
      <c r="H134" s="8">
        <v>1</v>
      </c>
      <c r="I134" s="7">
        <v>0</v>
      </c>
      <c r="J134" s="6"/>
      <c r="K134" s="9" t="s">
        <v>0</v>
      </c>
      <c r="L134" s="8">
        <v>1</v>
      </c>
      <c r="M134" s="7">
        <v>0</v>
      </c>
      <c r="N134" s="6"/>
      <c r="O134" s="9" t="s">
        <v>0</v>
      </c>
      <c r="P134" s="8">
        <v>1</v>
      </c>
      <c r="Q134" s="7">
        <v>0</v>
      </c>
      <c r="R134" s="6"/>
      <c r="S134" s="9" t="s">
        <v>0</v>
      </c>
      <c r="T134" s="8">
        <v>1</v>
      </c>
      <c r="U134" s="7">
        <v>0</v>
      </c>
      <c r="V134" s="6"/>
      <c r="W134" s="9" t="s">
        <v>0</v>
      </c>
      <c r="X134" s="8">
        <v>1</v>
      </c>
      <c r="Y134" s="7">
        <v>0</v>
      </c>
      <c r="Z134" s="6"/>
      <c r="AA134" s="9" t="s">
        <v>0</v>
      </c>
      <c r="AB134" s="8">
        <v>1</v>
      </c>
      <c r="AC134" s="7" t="s">
        <v>44</v>
      </c>
      <c r="AD134" s="6"/>
      <c r="AE134" s="9" t="s">
        <v>13</v>
      </c>
      <c r="AF134" s="8" t="s">
        <v>13</v>
      </c>
      <c r="AG134" s="7" t="s">
        <v>13</v>
      </c>
      <c r="AH134" s="119"/>
      <c r="AI134" s="120" t="s">
        <v>13</v>
      </c>
      <c r="AJ134" s="121" t="s">
        <v>13</v>
      </c>
      <c r="AK134" s="122" t="s">
        <v>13</v>
      </c>
    </row>
    <row r="135" spans="1:37" s="5" customFormat="1" ht="15" thickTop="1" x14ac:dyDescent="0.35">
      <c r="A135" s="26" t="s">
        <v>14</v>
      </c>
      <c r="B135" s="26" t="s">
        <v>34</v>
      </c>
      <c r="C135" s="26">
        <v>21</v>
      </c>
      <c r="D135" s="27">
        <v>45432</v>
      </c>
      <c r="E135" s="26">
        <v>1</v>
      </c>
      <c r="F135" s="23">
        <v>45434</v>
      </c>
      <c r="G135" s="25" t="s">
        <v>2</v>
      </c>
      <c r="H135" s="21">
        <v>1</v>
      </c>
      <c r="I135" s="20" t="s">
        <v>41</v>
      </c>
      <c r="J135" s="23">
        <v>45436</v>
      </c>
      <c r="K135" s="25" t="s">
        <v>2</v>
      </c>
      <c r="L135" s="21">
        <v>1</v>
      </c>
      <c r="M135" s="20" t="s">
        <v>41</v>
      </c>
      <c r="N135" s="23">
        <v>45439</v>
      </c>
      <c r="O135" s="25" t="s">
        <v>2</v>
      </c>
      <c r="P135" s="21">
        <v>1</v>
      </c>
      <c r="Q135" s="20" t="s">
        <v>41</v>
      </c>
      <c r="R135" s="24">
        <v>45441</v>
      </c>
      <c r="S135" s="25" t="s">
        <v>2</v>
      </c>
      <c r="T135" s="21">
        <v>1</v>
      </c>
      <c r="U135" s="20" t="s">
        <v>41</v>
      </c>
      <c r="V135" s="24">
        <v>45443</v>
      </c>
      <c r="W135" s="25" t="s">
        <v>2</v>
      </c>
      <c r="X135" s="21" t="s">
        <v>38</v>
      </c>
      <c r="Y135" s="20">
        <v>0</v>
      </c>
      <c r="Z135" s="24">
        <v>45446</v>
      </c>
      <c r="AA135" s="25" t="s">
        <v>2</v>
      </c>
      <c r="AB135" s="21" t="s">
        <v>38</v>
      </c>
      <c r="AC135" s="20" t="s">
        <v>44</v>
      </c>
      <c r="AD135" s="23">
        <v>45453</v>
      </c>
      <c r="AE135" s="25" t="s">
        <v>13</v>
      </c>
      <c r="AF135" s="21" t="s">
        <v>13</v>
      </c>
      <c r="AG135" s="20" t="s">
        <v>13</v>
      </c>
      <c r="AH135" s="123">
        <v>45460</v>
      </c>
      <c r="AI135" s="124" t="s">
        <v>13</v>
      </c>
      <c r="AJ135" s="125" t="s">
        <v>13</v>
      </c>
      <c r="AK135" s="126" t="s">
        <v>13</v>
      </c>
    </row>
    <row r="136" spans="1:37" s="5" customFormat="1" ht="14.5" x14ac:dyDescent="0.35">
      <c r="A136" s="10" t="s">
        <v>14</v>
      </c>
      <c r="B136" s="10" t="s">
        <v>34</v>
      </c>
      <c r="C136" s="10">
        <v>21</v>
      </c>
      <c r="D136" s="11"/>
      <c r="E136" s="10">
        <v>2</v>
      </c>
      <c r="F136" s="6" t="s">
        <v>12</v>
      </c>
      <c r="G136" s="9" t="s">
        <v>2</v>
      </c>
      <c r="H136" s="8">
        <v>1</v>
      </c>
      <c r="I136" s="7" t="s">
        <v>41</v>
      </c>
      <c r="J136" s="6" t="s">
        <v>11</v>
      </c>
      <c r="K136" s="9" t="s">
        <v>2</v>
      </c>
      <c r="L136" s="8">
        <v>1</v>
      </c>
      <c r="M136" s="7" t="s">
        <v>41</v>
      </c>
      <c r="N136" s="6" t="s">
        <v>10</v>
      </c>
      <c r="O136" s="9" t="s">
        <v>2</v>
      </c>
      <c r="P136" s="8">
        <v>1</v>
      </c>
      <c r="Q136" s="7" t="s">
        <v>41</v>
      </c>
      <c r="R136" s="6" t="s">
        <v>9</v>
      </c>
      <c r="S136" s="9" t="s">
        <v>2</v>
      </c>
      <c r="T136" s="8">
        <v>1</v>
      </c>
      <c r="U136" s="7" t="s">
        <v>41</v>
      </c>
      <c r="V136" s="6" t="s">
        <v>8</v>
      </c>
      <c r="W136" s="9" t="s">
        <v>2</v>
      </c>
      <c r="X136" s="8" t="s">
        <v>38</v>
      </c>
      <c r="Y136" s="7">
        <v>0</v>
      </c>
      <c r="Z136" s="6" t="s">
        <v>7</v>
      </c>
      <c r="AA136" s="9" t="s">
        <v>2</v>
      </c>
      <c r="AB136" s="8" t="s">
        <v>38</v>
      </c>
      <c r="AC136" s="7">
        <v>0</v>
      </c>
      <c r="AD136" s="6" t="s">
        <v>35</v>
      </c>
      <c r="AE136" s="9" t="s">
        <v>2</v>
      </c>
      <c r="AF136" s="8" t="s">
        <v>38</v>
      </c>
      <c r="AG136" s="7">
        <v>0</v>
      </c>
      <c r="AH136" s="119" t="s">
        <v>40</v>
      </c>
      <c r="AI136" s="120" t="s">
        <v>2</v>
      </c>
      <c r="AJ136" s="121" t="s">
        <v>38</v>
      </c>
      <c r="AK136" s="122">
        <v>0</v>
      </c>
    </row>
    <row r="137" spans="1:37" s="5" customFormat="1" ht="15" thickBot="1" x14ac:dyDescent="0.4">
      <c r="A137" s="10" t="s">
        <v>14</v>
      </c>
      <c r="B137" s="10" t="s">
        <v>34</v>
      </c>
      <c r="C137" s="10">
        <v>21</v>
      </c>
      <c r="D137" s="11"/>
      <c r="E137" s="10">
        <v>3</v>
      </c>
      <c r="F137" s="6"/>
      <c r="G137" s="9" t="s">
        <v>2</v>
      </c>
      <c r="H137" s="8">
        <v>1</v>
      </c>
      <c r="I137" s="7" t="s">
        <v>41</v>
      </c>
      <c r="J137" s="6"/>
      <c r="K137" s="9" t="s">
        <v>2</v>
      </c>
      <c r="L137" s="8">
        <v>1</v>
      </c>
      <c r="M137" s="7" t="s">
        <v>41</v>
      </c>
      <c r="N137" s="6"/>
      <c r="O137" s="9" t="s">
        <v>2</v>
      </c>
      <c r="P137" s="8">
        <v>1</v>
      </c>
      <c r="Q137" s="7" t="s">
        <v>41</v>
      </c>
      <c r="R137" s="6"/>
      <c r="S137" s="9" t="s">
        <v>2</v>
      </c>
      <c r="T137" s="8">
        <v>1</v>
      </c>
      <c r="U137" s="7" t="s">
        <v>41</v>
      </c>
      <c r="V137" s="6"/>
      <c r="W137" s="9" t="s">
        <v>2</v>
      </c>
      <c r="X137" s="8" t="s">
        <v>38</v>
      </c>
      <c r="Y137" s="7">
        <v>0</v>
      </c>
      <c r="Z137" s="6"/>
      <c r="AA137" s="9" t="s">
        <v>2</v>
      </c>
      <c r="AB137" s="8" t="s">
        <v>38</v>
      </c>
      <c r="AC137" s="7">
        <v>0</v>
      </c>
      <c r="AD137" s="6"/>
      <c r="AE137" s="9" t="s">
        <v>2</v>
      </c>
      <c r="AF137" s="8" t="s">
        <v>38</v>
      </c>
      <c r="AG137" s="7">
        <v>0</v>
      </c>
      <c r="AH137" s="119"/>
      <c r="AI137" s="120" t="s">
        <v>2</v>
      </c>
      <c r="AJ137" s="121" t="s">
        <v>38</v>
      </c>
      <c r="AK137" s="122">
        <v>0</v>
      </c>
    </row>
    <row r="138" spans="1:37" s="5" customFormat="1" ht="15" thickTop="1" x14ac:dyDescent="0.35">
      <c r="A138" s="26" t="s">
        <v>4</v>
      </c>
      <c r="B138" s="26" t="s">
        <v>34</v>
      </c>
      <c r="C138" s="26">
        <v>21</v>
      </c>
      <c r="D138" s="27">
        <v>45432</v>
      </c>
      <c r="E138" s="26">
        <v>1</v>
      </c>
      <c r="F138" s="23">
        <v>45434</v>
      </c>
      <c r="G138" s="25">
        <v>0</v>
      </c>
      <c r="H138" s="21"/>
      <c r="I138" s="20">
        <v>0</v>
      </c>
      <c r="J138" s="23">
        <v>45436</v>
      </c>
      <c r="K138" s="25">
        <v>0</v>
      </c>
      <c r="L138" s="21"/>
      <c r="M138" s="20">
        <v>0</v>
      </c>
      <c r="N138" s="23">
        <v>45439</v>
      </c>
      <c r="O138" s="25">
        <v>0</v>
      </c>
      <c r="P138" s="21"/>
      <c r="Q138" s="20">
        <v>0</v>
      </c>
      <c r="R138" s="24">
        <v>45441</v>
      </c>
      <c r="S138" s="25">
        <v>0</v>
      </c>
      <c r="T138" s="21"/>
      <c r="U138" s="20">
        <v>0</v>
      </c>
      <c r="V138" s="23">
        <v>45443</v>
      </c>
      <c r="W138" s="25">
        <v>0</v>
      </c>
      <c r="X138" s="21"/>
      <c r="Y138" s="20">
        <v>0</v>
      </c>
      <c r="Z138" s="24">
        <v>45446</v>
      </c>
      <c r="AA138" s="25">
        <v>0</v>
      </c>
      <c r="AB138" s="21"/>
      <c r="AC138" s="20">
        <v>0</v>
      </c>
      <c r="AD138" s="24">
        <v>45453</v>
      </c>
      <c r="AE138" s="22">
        <v>0</v>
      </c>
      <c r="AF138" s="21"/>
      <c r="AG138" s="20">
        <v>0</v>
      </c>
      <c r="AH138" s="123">
        <v>45460</v>
      </c>
      <c r="AI138" s="127">
        <v>0</v>
      </c>
      <c r="AJ138" s="125"/>
      <c r="AK138" s="126">
        <v>0</v>
      </c>
    </row>
    <row r="139" spans="1:37" s="5" customFormat="1" ht="14.5" x14ac:dyDescent="0.35">
      <c r="A139" s="10" t="s">
        <v>4</v>
      </c>
      <c r="B139" s="10" t="s">
        <v>34</v>
      </c>
      <c r="C139" s="10">
        <v>21</v>
      </c>
      <c r="D139" s="11"/>
      <c r="E139" s="10">
        <v>2</v>
      </c>
      <c r="F139" s="6" t="s">
        <v>12</v>
      </c>
      <c r="G139" s="9">
        <v>0</v>
      </c>
      <c r="H139" s="8"/>
      <c r="I139" s="7">
        <v>0</v>
      </c>
      <c r="J139" s="6" t="s">
        <v>11</v>
      </c>
      <c r="K139" s="9">
        <v>0</v>
      </c>
      <c r="L139" s="8"/>
      <c r="M139" s="7">
        <v>0</v>
      </c>
      <c r="N139" s="6" t="s">
        <v>10</v>
      </c>
      <c r="O139" s="9" t="s">
        <v>32</v>
      </c>
      <c r="P139" s="8"/>
      <c r="Q139" s="7">
        <v>0</v>
      </c>
      <c r="R139" s="6" t="s">
        <v>9</v>
      </c>
      <c r="S139" s="9" t="s">
        <v>0</v>
      </c>
      <c r="T139" s="8"/>
      <c r="U139" s="7">
        <v>0</v>
      </c>
      <c r="V139" s="6" t="s">
        <v>8</v>
      </c>
      <c r="W139" s="9" t="s">
        <v>0</v>
      </c>
      <c r="X139" s="8">
        <v>1</v>
      </c>
      <c r="Y139" s="7">
        <v>0</v>
      </c>
      <c r="Z139" s="6" t="s">
        <v>7</v>
      </c>
      <c r="AA139" s="9" t="s">
        <v>0</v>
      </c>
      <c r="AB139" s="8">
        <v>1</v>
      </c>
      <c r="AC139" s="7" t="s">
        <v>44</v>
      </c>
      <c r="AD139" s="6" t="s">
        <v>35</v>
      </c>
      <c r="AE139" s="9" t="s">
        <v>13</v>
      </c>
      <c r="AF139" s="8" t="s">
        <v>13</v>
      </c>
      <c r="AG139" s="7" t="s">
        <v>13</v>
      </c>
      <c r="AH139" s="119" t="s">
        <v>40</v>
      </c>
      <c r="AI139" s="120" t="s">
        <v>13</v>
      </c>
      <c r="AJ139" s="121" t="s">
        <v>13</v>
      </c>
      <c r="AK139" s="122" t="s">
        <v>13</v>
      </c>
    </row>
    <row r="140" spans="1:37" s="5" customFormat="1" ht="14.5" x14ac:dyDescent="0.35">
      <c r="A140" s="10" t="s">
        <v>4</v>
      </c>
      <c r="B140" s="10" t="s">
        <v>34</v>
      </c>
      <c r="C140" s="10">
        <v>21</v>
      </c>
      <c r="D140" s="11"/>
      <c r="E140" s="10">
        <v>3</v>
      </c>
      <c r="F140" s="6"/>
      <c r="G140" s="9">
        <v>0</v>
      </c>
      <c r="H140" s="8"/>
      <c r="I140" s="7">
        <v>0</v>
      </c>
      <c r="J140" s="6"/>
      <c r="K140" s="9">
        <v>0</v>
      </c>
      <c r="L140" s="8"/>
      <c r="M140" s="7">
        <v>0</v>
      </c>
      <c r="N140" s="6"/>
      <c r="O140" s="9">
        <v>0</v>
      </c>
      <c r="P140" s="8"/>
      <c r="Q140" s="7">
        <v>0</v>
      </c>
      <c r="R140" s="6"/>
      <c r="S140" s="9">
        <v>0</v>
      </c>
      <c r="T140" s="8"/>
      <c r="U140" s="7">
        <v>0</v>
      </c>
      <c r="V140" s="6"/>
      <c r="W140" s="9">
        <v>0</v>
      </c>
      <c r="X140" s="8"/>
      <c r="Y140" s="7">
        <v>0</v>
      </c>
      <c r="Z140" s="6"/>
      <c r="AA140" s="9">
        <v>0</v>
      </c>
      <c r="AB140" s="8"/>
      <c r="AC140" s="7">
        <v>0</v>
      </c>
      <c r="AD140" s="6"/>
      <c r="AE140" s="9">
        <v>0</v>
      </c>
      <c r="AF140" s="8"/>
      <c r="AG140" s="7">
        <v>0</v>
      </c>
      <c r="AH140" s="119"/>
      <c r="AI140" s="120">
        <v>0</v>
      </c>
      <c r="AJ140" s="121"/>
      <c r="AK140" s="122">
        <v>0</v>
      </c>
    </row>
  </sheetData>
  <autoFilter ref="A5:AH140" xr:uid="{7EFEA317-D5F1-4292-AAC7-6C70CB3ECC7C}"/>
  <mergeCells count="1"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FFD8-806E-4EB6-8BC1-DA7BD5D3B001}">
  <dimension ref="A1:L41"/>
  <sheetViews>
    <sheetView workbookViewId="0">
      <selection activeCell="Q10" sqref="Q10"/>
    </sheetView>
  </sheetViews>
  <sheetFormatPr defaultRowHeight="14" x14ac:dyDescent="0.3"/>
  <cols>
    <col min="1" max="1" width="9.54296875" style="1" bestFit="1" customWidth="1"/>
    <col min="2" max="4" width="8.7265625" style="1"/>
    <col min="5" max="5" width="10.36328125" style="1" bestFit="1" customWidth="1"/>
    <col min="6" max="6" width="8.7265625" style="1"/>
    <col min="7" max="7" width="10.453125" style="1" bestFit="1" customWidth="1"/>
    <col min="8" max="16384" width="8.7265625" style="1"/>
  </cols>
  <sheetData>
    <row r="1" spans="1:8" s="96" customFormat="1" ht="14.5" x14ac:dyDescent="0.35">
      <c r="A1" s="97" t="s">
        <v>51</v>
      </c>
      <c r="B1" s="97" t="s">
        <v>87</v>
      </c>
      <c r="C1" s="97" t="s">
        <v>86</v>
      </c>
      <c r="D1" s="97" t="s">
        <v>85</v>
      </c>
      <c r="E1" s="97" t="s">
        <v>84</v>
      </c>
      <c r="F1" s="97" t="s">
        <v>83</v>
      </c>
      <c r="G1" s="97" t="s">
        <v>82</v>
      </c>
      <c r="H1" s="97" t="s">
        <v>81</v>
      </c>
    </row>
    <row r="2" spans="1:8" ht="14.5" x14ac:dyDescent="0.35">
      <c r="A2" s="94">
        <v>45425</v>
      </c>
      <c r="B2" s="10" t="s">
        <v>64</v>
      </c>
      <c r="C2" s="10" t="s">
        <v>76</v>
      </c>
      <c r="D2" s="10">
        <v>14</v>
      </c>
      <c r="E2" s="10" t="s">
        <v>1</v>
      </c>
      <c r="F2" s="10">
        <v>0</v>
      </c>
      <c r="G2" s="10">
        <v>0</v>
      </c>
      <c r="H2" s="10" t="s">
        <v>62</v>
      </c>
    </row>
    <row r="3" spans="1:8" ht="14.5" x14ac:dyDescent="0.35">
      <c r="A3" s="94">
        <v>45425</v>
      </c>
      <c r="B3" s="10" t="s">
        <v>69</v>
      </c>
      <c r="C3" s="10" t="s">
        <v>76</v>
      </c>
      <c r="D3" s="10">
        <v>14</v>
      </c>
      <c r="E3" s="10" t="s">
        <v>0</v>
      </c>
      <c r="F3" s="10">
        <v>1444500</v>
      </c>
      <c r="G3" s="10">
        <v>1.1000000000000001</v>
      </c>
      <c r="H3" s="10"/>
    </row>
    <row r="4" spans="1:8" ht="14.5" x14ac:dyDescent="0.35">
      <c r="A4" s="94">
        <v>45425</v>
      </c>
      <c r="B4" s="10" t="s">
        <v>65</v>
      </c>
      <c r="C4" s="10" t="s">
        <v>76</v>
      </c>
      <c r="D4" s="10">
        <v>14</v>
      </c>
      <c r="E4" s="10" t="s">
        <v>0</v>
      </c>
      <c r="F4" s="10">
        <v>2371500</v>
      </c>
      <c r="G4" s="10">
        <v>4.1500000000000004</v>
      </c>
      <c r="H4" s="10"/>
    </row>
    <row r="5" spans="1:8" ht="14.5" x14ac:dyDescent="0.35">
      <c r="A5" s="94">
        <v>45425</v>
      </c>
      <c r="B5" s="10" t="s">
        <v>59</v>
      </c>
      <c r="C5" s="10" t="s">
        <v>76</v>
      </c>
      <c r="D5" s="10">
        <v>14</v>
      </c>
      <c r="E5" s="10" t="s">
        <v>1</v>
      </c>
      <c r="F5" s="10">
        <v>0</v>
      </c>
      <c r="G5" s="10">
        <v>0</v>
      </c>
      <c r="H5" s="10" t="s">
        <v>62</v>
      </c>
    </row>
    <row r="6" spans="1:8" ht="14.5" x14ac:dyDescent="0.35">
      <c r="A6" s="94">
        <v>45425</v>
      </c>
      <c r="B6" s="10" t="s">
        <v>68</v>
      </c>
      <c r="C6" s="10" t="s">
        <v>76</v>
      </c>
      <c r="D6" s="10">
        <v>14</v>
      </c>
      <c r="E6" s="10" t="s">
        <v>0</v>
      </c>
      <c r="F6" s="10">
        <v>832500</v>
      </c>
      <c r="G6" s="10">
        <v>8.8000000000000007</v>
      </c>
      <c r="H6" s="10"/>
    </row>
    <row r="7" spans="1:8" ht="14.5" x14ac:dyDescent="0.35">
      <c r="A7" s="94">
        <v>45425</v>
      </c>
      <c r="B7" s="10" t="s">
        <v>61</v>
      </c>
      <c r="C7" s="10" t="s">
        <v>76</v>
      </c>
      <c r="D7" s="10">
        <v>14</v>
      </c>
      <c r="E7" s="10" t="s">
        <v>0</v>
      </c>
      <c r="F7" s="10">
        <v>1719000</v>
      </c>
      <c r="G7" s="10">
        <v>0.65</v>
      </c>
      <c r="H7" s="10"/>
    </row>
    <row r="8" spans="1:8" ht="14.5" x14ac:dyDescent="0.35">
      <c r="A8" s="94">
        <v>45425</v>
      </c>
      <c r="B8" s="10" t="s">
        <v>77</v>
      </c>
      <c r="C8" s="10" t="s">
        <v>76</v>
      </c>
      <c r="D8" s="10">
        <v>14</v>
      </c>
      <c r="E8" s="10" t="s">
        <v>0</v>
      </c>
      <c r="F8" s="10">
        <v>2902500</v>
      </c>
      <c r="G8" s="10">
        <v>4.95</v>
      </c>
      <c r="H8" s="10"/>
    </row>
    <row r="9" spans="1:8" ht="14.5" x14ac:dyDescent="0.35">
      <c r="A9" s="94">
        <v>45425</v>
      </c>
      <c r="B9" s="10" t="s">
        <v>67</v>
      </c>
      <c r="C9" s="10" t="s">
        <v>76</v>
      </c>
      <c r="D9" s="10">
        <v>14</v>
      </c>
      <c r="E9" s="10" t="s">
        <v>0</v>
      </c>
      <c r="F9" s="10">
        <v>1570500</v>
      </c>
      <c r="G9" s="10">
        <v>0.25</v>
      </c>
      <c r="H9" s="10"/>
    </row>
    <row r="10" spans="1:8" ht="14.5" x14ac:dyDescent="0.35">
      <c r="A10" s="92">
        <v>45439</v>
      </c>
      <c r="B10" s="10" t="s">
        <v>77</v>
      </c>
      <c r="C10" s="10" t="s">
        <v>70</v>
      </c>
      <c r="D10" s="10">
        <v>14</v>
      </c>
      <c r="E10" s="10" t="s">
        <v>0</v>
      </c>
      <c r="F10" s="1">
        <v>3118500</v>
      </c>
      <c r="G10" s="10">
        <v>22.5</v>
      </c>
    </row>
    <row r="11" spans="1:8" ht="14.5" x14ac:dyDescent="0.35">
      <c r="A11" s="92">
        <v>45439</v>
      </c>
      <c r="B11" s="10" t="s">
        <v>69</v>
      </c>
      <c r="C11" s="10" t="s">
        <v>70</v>
      </c>
      <c r="D11" s="10">
        <v>14</v>
      </c>
      <c r="E11" s="10" t="s">
        <v>2</v>
      </c>
      <c r="F11" s="1">
        <v>0</v>
      </c>
      <c r="G11" s="10">
        <v>0</v>
      </c>
      <c r="H11" s="93" t="s">
        <v>72</v>
      </c>
    </row>
    <row r="12" spans="1:8" ht="14.5" x14ac:dyDescent="0.35">
      <c r="A12" s="92">
        <v>45439</v>
      </c>
      <c r="B12" s="10" t="s">
        <v>64</v>
      </c>
      <c r="C12" s="10" t="s">
        <v>70</v>
      </c>
      <c r="D12" s="10">
        <v>14</v>
      </c>
      <c r="E12" s="10" t="s">
        <v>2</v>
      </c>
      <c r="F12" s="1">
        <v>0</v>
      </c>
      <c r="G12" s="10">
        <v>0</v>
      </c>
      <c r="H12" s="93" t="s">
        <v>62</v>
      </c>
    </row>
    <row r="13" spans="1:8" ht="14.5" x14ac:dyDescent="0.35">
      <c r="A13" s="92">
        <v>45439</v>
      </c>
      <c r="B13" s="10" t="s">
        <v>65</v>
      </c>
      <c r="C13" s="10" t="s">
        <v>70</v>
      </c>
      <c r="D13" s="10">
        <v>14</v>
      </c>
      <c r="E13" s="10" t="s">
        <v>0</v>
      </c>
      <c r="F13" s="1">
        <v>3361500</v>
      </c>
      <c r="G13" s="10">
        <v>13</v>
      </c>
    </row>
    <row r="14" spans="1:8" ht="14.5" x14ac:dyDescent="0.35">
      <c r="A14" s="92">
        <v>45439</v>
      </c>
      <c r="B14" s="10" t="s">
        <v>68</v>
      </c>
      <c r="C14" s="10" t="s">
        <v>70</v>
      </c>
      <c r="D14" s="10">
        <v>14</v>
      </c>
      <c r="E14" s="10" t="s">
        <v>0</v>
      </c>
      <c r="F14" s="1">
        <v>1494000</v>
      </c>
      <c r="G14" s="10">
        <v>7.45</v>
      </c>
    </row>
    <row r="15" spans="1:8" ht="14.5" x14ac:dyDescent="0.35">
      <c r="A15" s="92">
        <v>45439</v>
      </c>
      <c r="B15" s="10" t="s">
        <v>59</v>
      </c>
      <c r="C15" s="10" t="s">
        <v>70</v>
      </c>
      <c r="D15" s="10">
        <v>14</v>
      </c>
      <c r="E15" s="10" t="s">
        <v>0</v>
      </c>
      <c r="F15" s="1">
        <v>1705500</v>
      </c>
      <c r="G15" s="10">
        <v>10.199999999999999</v>
      </c>
    </row>
    <row r="16" spans="1:8" ht="14.5" x14ac:dyDescent="0.35">
      <c r="A16" s="92">
        <v>45439</v>
      </c>
      <c r="B16" s="10" t="s">
        <v>61</v>
      </c>
      <c r="C16" s="10" t="s">
        <v>70</v>
      </c>
      <c r="D16" s="10">
        <v>14</v>
      </c>
      <c r="E16" s="10" t="s">
        <v>0</v>
      </c>
      <c r="F16" s="1">
        <v>1800000</v>
      </c>
      <c r="G16" s="10">
        <v>14.25</v>
      </c>
    </row>
    <row r="17" spans="1:12" ht="14.5" x14ac:dyDescent="0.35">
      <c r="A17" s="92">
        <v>45439</v>
      </c>
      <c r="B17" s="10" t="s">
        <v>67</v>
      </c>
      <c r="C17" s="10" t="s">
        <v>70</v>
      </c>
      <c r="D17" s="10">
        <v>14</v>
      </c>
      <c r="E17" s="10" t="s">
        <v>0</v>
      </c>
      <c r="F17" s="1">
        <v>2421000</v>
      </c>
      <c r="G17" s="10">
        <v>13.4</v>
      </c>
    </row>
    <row r="18" spans="1:12" ht="14.5" x14ac:dyDescent="0.35">
      <c r="A18" s="92">
        <v>45446</v>
      </c>
      <c r="B18" s="10" t="s">
        <v>77</v>
      </c>
      <c r="C18" s="10" t="s">
        <v>58</v>
      </c>
      <c r="D18" s="10">
        <v>14</v>
      </c>
      <c r="E18" s="10" t="s">
        <v>0</v>
      </c>
      <c r="F18" s="1">
        <v>3573000</v>
      </c>
      <c r="G18" s="10">
        <v>14.75</v>
      </c>
      <c r="H18" s="1" t="s">
        <v>60</v>
      </c>
    </row>
    <row r="19" spans="1:12" ht="14.5" x14ac:dyDescent="0.35">
      <c r="A19" s="92">
        <v>45446</v>
      </c>
      <c r="B19" s="10" t="s">
        <v>69</v>
      </c>
      <c r="C19" s="10" t="s">
        <v>58</v>
      </c>
      <c r="D19" s="10">
        <v>14</v>
      </c>
      <c r="E19" s="10" t="s">
        <v>63</v>
      </c>
      <c r="F19" s="1">
        <v>0</v>
      </c>
      <c r="G19" s="10">
        <v>0</v>
      </c>
      <c r="H19" s="1" t="s">
        <v>62</v>
      </c>
    </row>
    <row r="20" spans="1:12" ht="14.5" x14ac:dyDescent="0.35">
      <c r="A20" s="92">
        <v>45446</v>
      </c>
      <c r="B20" s="10" t="s">
        <v>64</v>
      </c>
      <c r="C20" s="10" t="s">
        <v>58</v>
      </c>
      <c r="D20" s="10">
        <v>14</v>
      </c>
      <c r="E20" s="10" t="s">
        <v>63</v>
      </c>
      <c r="F20" s="1">
        <v>0</v>
      </c>
      <c r="G20" s="10">
        <v>0</v>
      </c>
      <c r="H20" s="1" t="s">
        <v>62</v>
      </c>
    </row>
    <row r="21" spans="1:12" ht="14.5" x14ac:dyDescent="0.35">
      <c r="A21" s="92">
        <v>45446</v>
      </c>
      <c r="B21" s="10" t="s">
        <v>65</v>
      </c>
      <c r="C21" s="10" t="s">
        <v>58</v>
      </c>
      <c r="D21" s="10">
        <v>14</v>
      </c>
      <c r="E21" s="10" t="s">
        <v>31</v>
      </c>
      <c r="F21" s="1">
        <v>3006000</v>
      </c>
      <c r="G21" s="10">
        <v>16.55</v>
      </c>
      <c r="H21" s="1" t="s">
        <v>60</v>
      </c>
    </row>
    <row r="22" spans="1:12" ht="14.5" x14ac:dyDescent="0.35">
      <c r="A22" s="92">
        <v>45446</v>
      </c>
      <c r="B22" s="10" t="s">
        <v>68</v>
      </c>
      <c r="C22" s="10" t="s">
        <v>58</v>
      </c>
      <c r="D22" s="10">
        <v>14</v>
      </c>
      <c r="E22" s="10" t="s">
        <v>31</v>
      </c>
      <c r="F22" s="1">
        <v>3100500</v>
      </c>
      <c r="G22" s="10">
        <v>7.9</v>
      </c>
      <c r="H22" s="1" t="s">
        <v>57</v>
      </c>
    </row>
    <row r="23" spans="1:12" ht="14.5" x14ac:dyDescent="0.35">
      <c r="A23" s="92">
        <v>45446</v>
      </c>
      <c r="B23" s="10" t="s">
        <v>59</v>
      </c>
      <c r="C23" s="10" t="s">
        <v>58</v>
      </c>
      <c r="D23" s="10">
        <v>14</v>
      </c>
      <c r="E23" s="10" t="s">
        <v>31</v>
      </c>
      <c r="F23" s="1">
        <v>3906000</v>
      </c>
      <c r="G23" s="10">
        <v>13.05</v>
      </c>
      <c r="H23" s="1" t="s">
        <v>57</v>
      </c>
    </row>
    <row r="24" spans="1:12" ht="14.5" x14ac:dyDescent="0.35">
      <c r="A24" s="92">
        <v>45446</v>
      </c>
      <c r="B24" s="10" t="s">
        <v>61</v>
      </c>
      <c r="C24" s="10" t="s">
        <v>58</v>
      </c>
      <c r="D24" s="10">
        <v>14</v>
      </c>
      <c r="E24" s="10" t="s">
        <v>31</v>
      </c>
      <c r="F24" s="1">
        <v>3222000</v>
      </c>
      <c r="G24" s="10">
        <v>14.2</v>
      </c>
      <c r="H24" s="1" t="s">
        <v>60</v>
      </c>
    </row>
    <row r="25" spans="1:12" ht="14.5" x14ac:dyDescent="0.35">
      <c r="A25" s="92">
        <v>45446</v>
      </c>
      <c r="B25" s="10" t="s">
        <v>67</v>
      </c>
      <c r="C25" s="10" t="s">
        <v>58</v>
      </c>
      <c r="D25" s="10">
        <v>14</v>
      </c>
      <c r="E25" s="10" t="s">
        <v>31</v>
      </c>
      <c r="F25" s="1">
        <v>3699000</v>
      </c>
      <c r="G25" s="10">
        <v>11.4</v>
      </c>
      <c r="H25" s="1" t="s">
        <v>66</v>
      </c>
    </row>
    <row r="26" spans="1:12" ht="14.5" x14ac:dyDescent="0.35">
      <c r="A26" s="94">
        <v>45427</v>
      </c>
      <c r="B26" s="10" t="s">
        <v>61</v>
      </c>
      <c r="C26" s="10" t="s">
        <v>75</v>
      </c>
      <c r="D26" s="10">
        <v>14</v>
      </c>
      <c r="E26" s="10" t="s">
        <v>0</v>
      </c>
      <c r="F26" s="10">
        <v>1327500</v>
      </c>
      <c r="G26" s="10">
        <v>7.7</v>
      </c>
      <c r="H26" s="10"/>
    </row>
    <row r="27" spans="1:12" ht="14.5" x14ac:dyDescent="0.35">
      <c r="A27" s="94">
        <v>45427</v>
      </c>
      <c r="B27" s="10" t="s">
        <v>69</v>
      </c>
      <c r="C27" s="10" t="s">
        <v>75</v>
      </c>
      <c r="D27" s="10">
        <v>14</v>
      </c>
      <c r="E27" s="10" t="s">
        <v>0</v>
      </c>
      <c r="F27" s="10">
        <v>747000</v>
      </c>
      <c r="G27" s="10">
        <v>3.45</v>
      </c>
      <c r="H27" s="10" t="s">
        <v>79</v>
      </c>
    </row>
    <row r="28" spans="1:12" ht="14.5" x14ac:dyDescent="0.35">
      <c r="A28" s="94">
        <v>45427</v>
      </c>
      <c r="B28" s="10" t="s">
        <v>68</v>
      </c>
      <c r="C28" s="10" t="s">
        <v>75</v>
      </c>
      <c r="D28" s="10">
        <v>14</v>
      </c>
      <c r="E28" s="10" t="s">
        <v>0</v>
      </c>
      <c r="F28" s="10">
        <v>1633500</v>
      </c>
      <c r="G28" s="10">
        <v>11.8</v>
      </c>
      <c r="H28" s="10" t="s">
        <v>78</v>
      </c>
    </row>
    <row r="29" spans="1:12" ht="14.5" x14ac:dyDescent="0.35">
      <c r="A29" s="94">
        <v>45427</v>
      </c>
      <c r="B29" s="10" t="s">
        <v>67</v>
      </c>
      <c r="C29" s="10" t="s">
        <v>75</v>
      </c>
      <c r="D29" s="10">
        <v>14</v>
      </c>
      <c r="E29" s="10" t="s">
        <v>0</v>
      </c>
      <c r="F29" s="10">
        <v>2344500</v>
      </c>
      <c r="G29" s="10">
        <v>1.35</v>
      </c>
      <c r="H29" s="10" t="s">
        <v>74</v>
      </c>
      <c r="L29" s="10" t="s">
        <v>73</v>
      </c>
    </row>
    <row r="30" spans="1:12" ht="14.5" x14ac:dyDescent="0.35">
      <c r="A30" s="94">
        <v>45427</v>
      </c>
      <c r="B30" s="10" t="s">
        <v>65</v>
      </c>
      <c r="C30" s="10" t="s">
        <v>75</v>
      </c>
      <c r="D30" s="10">
        <v>14</v>
      </c>
      <c r="E30" s="10" t="s">
        <v>0</v>
      </c>
      <c r="F30" s="10">
        <v>1471500</v>
      </c>
      <c r="G30" s="10">
        <v>0.45</v>
      </c>
      <c r="H30" s="10"/>
    </row>
    <row r="31" spans="1:12" ht="14.5" x14ac:dyDescent="0.35">
      <c r="A31" s="94">
        <v>45427</v>
      </c>
      <c r="B31" s="10" t="s">
        <v>64</v>
      </c>
      <c r="C31" s="10" t="s">
        <v>75</v>
      </c>
      <c r="D31" s="10">
        <v>14</v>
      </c>
      <c r="E31" s="10" t="s">
        <v>0</v>
      </c>
      <c r="F31" s="10">
        <v>1588500</v>
      </c>
      <c r="G31" s="10">
        <v>7.8</v>
      </c>
      <c r="H31" s="10" t="s">
        <v>73</v>
      </c>
    </row>
    <row r="32" spans="1:12" ht="14.5" x14ac:dyDescent="0.35">
      <c r="A32" s="94">
        <v>45427</v>
      </c>
      <c r="B32" s="10" t="s">
        <v>59</v>
      </c>
      <c r="C32" s="10" t="s">
        <v>75</v>
      </c>
      <c r="D32" s="10">
        <v>14</v>
      </c>
      <c r="E32" s="10" t="s">
        <v>0</v>
      </c>
      <c r="F32" s="10">
        <v>2281500</v>
      </c>
      <c r="G32" s="10">
        <v>9.6</v>
      </c>
      <c r="H32" s="10" t="s">
        <v>73</v>
      </c>
    </row>
    <row r="33" spans="1:8" ht="14.5" x14ac:dyDescent="0.35">
      <c r="A33" s="94">
        <v>45427</v>
      </c>
      <c r="B33" s="10" t="s">
        <v>77</v>
      </c>
      <c r="C33" s="10" t="s">
        <v>75</v>
      </c>
      <c r="D33" s="10">
        <v>14</v>
      </c>
      <c r="E33" s="10" t="s">
        <v>0</v>
      </c>
      <c r="F33" s="95">
        <v>2448000</v>
      </c>
      <c r="G33" s="10">
        <v>17.38</v>
      </c>
      <c r="H33" s="10" t="s">
        <v>80</v>
      </c>
    </row>
    <row r="34" spans="1:8" ht="14.5" x14ac:dyDescent="0.35">
      <c r="A34" s="92">
        <v>45432</v>
      </c>
      <c r="B34" s="10" t="s">
        <v>61</v>
      </c>
      <c r="C34" s="10" t="s">
        <v>71</v>
      </c>
      <c r="D34" s="10">
        <v>14</v>
      </c>
      <c r="E34" s="10" t="s">
        <v>0</v>
      </c>
      <c r="F34" s="1">
        <v>3469500</v>
      </c>
      <c r="G34" s="10">
        <v>8.15</v>
      </c>
      <c r="H34" s="1" t="s">
        <v>78</v>
      </c>
    </row>
    <row r="35" spans="1:8" ht="14.5" x14ac:dyDescent="0.35">
      <c r="A35" s="92">
        <v>45432</v>
      </c>
      <c r="B35" s="10" t="s">
        <v>69</v>
      </c>
      <c r="C35" s="10" t="s">
        <v>71</v>
      </c>
      <c r="D35" s="10">
        <v>14</v>
      </c>
      <c r="E35" s="10" t="s">
        <v>0</v>
      </c>
      <c r="F35" s="1">
        <v>567000</v>
      </c>
      <c r="G35" s="10">
        <v>2.9</v>
      </c>
      <c r="H35" s="1" t="s">
        <v>62</v>
      </c>
    </row>
    <row r="36" spans="1:8" ht="14.5" x14ac:dyDescent="0.35">
      <c r="A36" s="92">
        <v>45432</v>
      </c>
      <c r="B36" s="10" t="s">
        <v>68</v>
      </c>
      <c r="C36" s="10" t="s">
        <v>71</v>
      </c>
      <c r="D36" s="10">
        <v>14</v>
      </c>
      <c r="E36" s="10" t="s">
        <v>0</v>
      </c>
      <c r="F36" s="1">
        <v>1953000</v>
      </c>
      <c r="G36" s="10">
        <v>11.5</v>
      </c>
      <c r="H36" s="10" t="s">
        <v>78</v>
      </c>
    </row>
    <row r="37" spans="1:8" ht="14.5" x14ac:dyDescent="0.35">
      <c r="A37" s="92">
        <v>45432</v>
      </c>
      <c r="B37" s="10" t="s">
        <v>67</v>
      </c>
      <c r="C37" s="10" t="s">
        <v>71</v>
      </c>
      <c r="D37" s="10">
        <v>14</v>
      </c>
      <c r="E37" s="10" t="s">
        <v>0</v>
      </c>
      <c r="F37" s="1">
        <v>3627000</v>
      </c>
      <c r="G37" s="10">
        <v>7.65</v>
      </c>
    </row>
    <row r="38" spans="1:8" ht="14.5" x14ac:dyDescent="0.35">
      <c r="A38" s="92">
        <v>45432</v>
      </c>
      <c r="B38" s="10" t="s">
        <v>65</v>
      </c>
      <c r="C38" s="10" t="s">
        <v>71</v>
      </c>
      <c r="D38" s="10">
        <v>14</v>
      </c>
      <c r="E38" s="10" t="s">
        <v>0</v>
      </c>
      <c r="F38" s="1">
        <v>2335500</v>
      </c>
      <c r="G38" s="10">
        <v>16.75</v>
      </c>
      <c r="H38" s="1" t="s">
        <v>78</v>
      </c>
    </row>
    <row r="39" spans="1:8" ht="14.5" x14ac:dyDescent="0.35">
      <c r="A39" s="92">
        <v>45432</v>
      </c>
      <c r="B39" s="10" t="s">
        <v>64</v>
      </c>
      <c r="C39" s="10" t="s">
        <v>71</v>
      </c>
      <c r="D39" s="10">
        <v>14</v>
      </c>
      <c r="E39" s="10" t="s">
        <v>0</v>
      </c>
      <c r="F39" s="1">
        <v>2479500</v>
      </c>
      <c r="G39" s="10">
        <v>7.65</v>
      </c>
    </row>
    <row r="40" spans="1:8" ht="14.5" x14ac:dyDescent="0.35">
      <c r="A40" s="92">
        <v>45432</v>
      </c>
      <c r="B40" s="10" t="s">
        <v>59</v>
      </c>
      <c r="C40" s="10" t="s">
        <v>71</v>
      </c>
      <c r="D40" s="10">
        <v>14</v>
      </c>
      <c r="E40" s="10" t="s">
        <v>0</v>
      </c>
      <c r="F40" s="1">
        <v>4558500</v>
      </c>
      <c r="G40" s="10">
        <v>9.0500000000000007</v>
      </c>
    </row>
    <row r="41" spans="1:8" ht="14.5" x14ac:dyDescent="0.35">
      <c r="A41" s="92">
        <v>45432</v>
      </c>
      <c r="B41" s="10" t="s">
        <v>77</v>
      </c>
      <c r="C41" s="10" t="s">
        <v>71</v>
      </c>
      <c r="D41" s="10">
        <v>14</v>
      </c>
      <c r="E41" s="10" t="s">
        <v>0</v>
      </c>
      <c r="F41" s="1">
        <v>4131000</v>
      </c>
      <c r="G41" s="10">
        <v>15.6</v>
      </c>
    </row>
  </sheetData>
  <autoFilter ref="A1:L41" xr:uid="{74710EC8-DE9C-4A3C-80EE-ADE751AD3675}">
    <sortState xmlns:xlrd2="http://schemas.microsoft.com/office/spreadsheetml/2017/richdata2" ref="A6:L41">
      <sortCondition ref="C1:C4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54F61-2635-416D-B9CC-08121B1A32A2}">
  <dimension ref="A1:C6"/>
  <sheetViews>
    <sheetView workbookViewId="0">
      <selection activeCell="B14" sqref="B14"/>
    </sheetView>
  </sheetViews>
  <sheetFormatPr defaultRowHeight="14.5" x14ac:dyDescent="0.35"/>
  <cols>
    <col min="1" max="1" width="10.6328125" bestFit="1" customWidth="1"/>
    <col min="2" max="3" width="19.81640625" customWidth="1"/>
  </cols>
  <sheetData>
    <row r="1" spans="1:3" ht="15" thickBot="1" x14ac:dyDescent="0.4">
      <c r="A1" s="131" t="s">
        <v>129</v>
      </c>
      <c r="B1" s="131" t="s">
        <v>87</v>
      </c>
      <c r="C1" s="131" t="s">
        <v>128</v>
      </c>
    </row>
    <row r="2" spans="1:3" ht="15" thickTop="1" x14ac:dyDescent="0.35">
      <c r="A2" s="132">
        <v>500000</v>
      </c>
      <c r="B2" s="1" t="s">
        <v>127</v>
      </c>
      <c r="C2" s="1">
        <v>14</v>
      </c>
    </row>
    <row r="3" spans="1:3" x14ac:dyDescent="0.35">
      <c r="A3" s="132">
        <v>1000000</v>
      </c>
      <c r="B3" s="1" t="s">
        <v>127</v>
      </c>
      <c r="C3" s="1">
        <v>3</v>
      </c>
    </row>
    <row r="4" spans="1:3" x14ac:dyDescent="0.35">
      <c r="A4" s="132">
        <v>2500000</v>
      </c>
      <c r="B4" s="1" t="s">
        <v>127</v>
      </c>
      <c r="C4" s="1">
        <v>2</v>
      </c>
    </row>
    <row r="5" spans="1:3" x14ac:dyDescent="0.35">
      <c r="A5" s="132">
        <v>5000000</v>
      </c>
      <c r="B5" s="1" t="s">
        <v>127</v>
      </c>
      <c r="C5" s="1">
        <v>1</v>
      </c>
    </row>
    <row r="6" spans="1:3" x14ac:dyDescent="0.35">
      <c r="A6" s="132">
        <v>15000000</v>
      </c>
      <c r="B6" s="1" t="s">
        <v>127</v>
      </c>
      <c r="C6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3106-4A5F-4954-9315-AA358901B1B4}">
  <dimension ref="A1:AP51"/>
  <sheetViews>
    <sheetView zoomScaleNormal="100" workbookViewId="0">
      <selection activeCell="E2" sqref="E2"/>
    </sheetView>
  </sheetViews>
  <sheetFormatPr defaultRowHeight="14.5" x14ac:dyDescent="0.35"/>
  <cols>
    <col min="1" max="1" width="11.54296875" customWidth="1"/>
    <col min="5" max="5" width="10.08984375" customWidth="1"/>
    <col min="6" max="6" width="12.08984375" customWidth="1"/>
    <col min="10" max="10" width="12.453125" bestFit="1" customWidth="1"/>
    <col min="11" max="11" width="11.81640625" customWidth="1"/>
    <col min="12" max="12" width="9.26953125" bestFit="1" customWidth="1"/>
    <col min="13" max="13" width="10" bestFit="1" customWidth="1"/>
    <col min="14" max="14" width="9.26953125" bestFit="1" customWidth="1"/>
    <col min="15" max="15" width="10" bestFit="1" customWidth="1"/>
    <col min="16" max="16" width="9.26953125" bestFit="1" customWidth="1"/>
    <col min="17" max="17" width="10" bestFit="1" customWidth="1"/>
    <col min="18" max="18" width="9.26953125" bestFit="1" customWidth="1"/>
    <col min="19" max="19" width="10" bestFit="1" customWidth="1"/>
    <col min="20" max="20" width="9.26953125" bestFit="1" customWidth="1"/>
    <col min="21" max="21" width="14.54296875" bestFit="1" customWidth="1"/>
    <col min="22" max="22" width="13.81640625" bestFit="1" customWidth="1"/>
    <col min="23" max="23" width="11.7265625" customWidth="1"/>
    <col min="24" max="24" width="14.453125" customWidth="1"/>
    <col min="25" max="25" width="12.1796875" customWidth="1"/>
    <col min="26" max="26" width="11.36328125" customWidth="1"/>
    <col min="27" max="27" width="11.7265625" customWidth="1"/>
    <col min="28" max="28" width="14.453125" customWidth="1"/>
    <col min="29" max="29" width="12.1796875" customWidth="1"/>
    <col min="30" max="30" width="11.36328125" customWidth="1"/>
  </cols>
  <sheetData>
    <row r="1" spans="1:42" ht="49.5" customHeight="1" x14ac:dyDescent="0.35">
      <c r="A1" s="162" t="s">
        <v>144</v>
      </c>
      <c r="B1" s="162"/>
      <c r="C1" s="162"/>
      <c r="D1" s="162"/>
      <c r="E1" s="162"/>
      <c r="F1" s="162"/>
      <c r="J1" s="161" t="s">
        <v>189</v>
      </c>
      <c r="K1" s="161"/>
      <c r="L1" s="161"/>
      <c r="M1" s="161"/>
      <c r="N1" s="161"/>
      <c r="O1" s="161"/>
      <c r="P1" s="161"/>
      <c r="S1" s="162" t="s">
        <v>222</v>
      </c>
      <c r="T1" s="162"/>
      <c r="U1" s="162"/>
      <c r="V1" s="162"/>
      <c r="W1" s="162"/>
      <c r="X1" s="162"/>
      <c r="Y1" s="162"/>
      <c r="Z1" s="162"/>
      <c r="AA1" s="162"/>
    </row>
    <row r="2" spans="1:42" x14ac:dyDescent="0.35">
      <c r="A2" t="s">
        <v>165</v>
      </c>
      <c r="B2" t="s">
        <v>160</v>
      </c>
      <c r="C2" t="s">
        <v>161</v>
      </c>
      <c r="D2" t="s">
        <v>162</v>
      </c>
      <c r="E2" t="s">
        <v>163</v>
      </c>
      <c r="F2" t="s">
        <v>164</v>
      </c>
      <c r="J2" t="s">
        <v>87</v>
      </c>
      <c r="K2" t="s">
        <v>191</v>
      </c>
      <c r="L2" t="s">
        <v>192</v>
      </c>
      <c r="M2" t="s">
        <v>193</v>
      </c>
      <c r="N2" t="s">
        <v>194</v>
      </c>
      <c r="O2" t="s">
        <v>195</v>
      </c>
      <c r="P2" t="s">
        <v>190</v>
      </c>
      <c r="T2" s="137">
        <v>1</v>
      </c>
      <c r="U2" s="138"/>
      <c r="V2" s="138"/>
      <c r="W2" s="139"/>
      <c r="X2" s="137">
        <v>3</v>
      </c>
      <c r="Y2" s="138"/>
      <c r="Z2" s="138"/>
      <c r="AA2" s="139"/>
      <c r="AB2" s="137">
        <v>7</v>
      </c>
      <c r="AC2" s="138"/>
      <c r="AD2" s="138"/>
      <c r="AE2" s="139"/>
      <c r="AF2" s="137">
        <v>14</v>
      </c>
      <c r="AG2" s="138"/>
      <c r="AH2" s="138"/>
      <c r="AI2" s="139"/>
      <c r="AJ2" s="137">
        <v>21</v>
      </c>
      <c r="AK2" s="138"/>
      <c r="AL2" s="138"/>
      <c r="AM2" s="139"/>
    </row>
    <row r="3" spans="1:42" x14ac:dyDescent="0.35">
      <c r="A3" t="s">
        <v>131</v>
      </c>
      <c r="B3" t="s">
        <v>139</v>
      </c>
      <c r="C3" t="s">
        <v>139</v>
      </c>
      <c r="D3" t="s">
        <v>139</v>
      </c>
      <c r="E3" t="s">
        <v>139</v>
      </c>
      <c r="F3" t="s">
        <v>139</v>
      </c>
      <c r="J3" s="134" t="s">
        <v>174</v>
      </c>
      <c r="K3" s="133" t="s">
        <v>153</v>
      </c>
      <c r="L3" s="133" t="s">
        <v>153</v>
      </c>
      <c r="M3" s="133" t="s">
        <v>153</v>
      </c>
      <c r="N3" s="133" t="s">
        <v>153</v>
      </c>
      <c r="O3" s="133" t="s">
        <v>153</v>
      </c>
      <c r="P3" s="133" t="s">
        <v>173</v>
      </c>
      <c r="S3" t="s">
        <v>87</v>
      </c>
      <c r="T3" s="140" t="s">
        <v>204</v>
      </c>
      <c r="U3" t="s">
        <v>205</v>
      </c>
      <c r="V3" t="s">
        <v>197</v>
      </c>
      <c r="W3" s="141" t="s">
        <v>198</v>
      </c>
      <c r="X3" s="140" t="s">
        <v>206</v>
      </c>
      <c r="Y3" t="s">
        <v>207</v>
      </c>
      <c r="Z3" t="s">
        <v>208</v>
      </c>
      <c r="AA3" s="141" t="s">
        <v>209</v>
      </c>
      <c r="AB3" s="140" t="s">
        <v>210</v>
      </c>
      <c r="AC3" t="s">
        <v>211</v>
      </c>
      <c r="AD3" t="s">
        <v>212</v>
      </c>
      <c r="AE3" s="141" t="s">
        <v>213</v>
      </c>
      <c r="AF3" s="140" t="s">
        <v>214</v>
      </c>
      <c r="AG3" t="s">
        <v>215</v>
      </c>
      <c r="AH3" t="s">
        <v>216</v>
      </c>
      <c r="AI3" s="141" t="s">
        <v>217</v>
      </c>
      <c r="AJ3" s="140" t="s">
        <v>218</v>
      </c>
      <c r="AK3" t="s">
        <v>219</v>
      </c>
      <c r="AL3" t="s">
        <v>220</v>
      </c>
      <c r="AM3" t="s">
        <v>221</v>
      </c>
      <c r="AN3" t="s">
        <v>223</v>
      </c>
      <c r="AO3" t="s">
        <v>224</v>
      </c>
      <c r="AP3" t="s">
        <v>225</v>
      </c>
    </row>
    <row r="4" spans="1:42" x14ac:dyDescent="0.35">
      <c r="A4" t="s">
        <v>130</v>
      </c>
      <c r="B4" s="133" t="s">
        <v>140</v>
      </c>
      <c r="C4" s="133" t="s">
        <v>140</v>
      </c>
      <c r="D4" s="133" t="s">
        <v>140</v>
      </c>
      <c r="E4" t="s">
        <v>139</v>
      </c>
      <c r="F4" t="s">
        <v>139</v>
      </c>
      <c r="J4" s="134" t="s">
        <v>22</v>
      </c>
      <c r="K4" s="133" t="s">
        <v>145</v>
      </c>
      <c r="L4" s="133" t="s">
        <v>146</v>
      </c>
      <c r="M4" s="133" t="s">
        <v>146</v>
      </c>
      <c r="N4" s="146" t="s">
        <v>147</v>
      </c>
      <c r="O4" s="146" t="s">
        <v>147</v>
      </c>
      <c r="P4" s="133" t="s">
        <v>167</v>
      </c>
      <c r="S4" t="s">
        <v>22</v>
      </c>
      <c r="T4" s="140">
        <v>78</v>
      </c>
      <c r="U4">
        <v>110</v>
      </c>
      <c r="V4">
        <v>3.4166666666666661</v>
      </c>
      <c r="W4" s="141">
        <v>0.14433756729740624</v>
      </c>
      <c r="X4" s="140">
        <v>98</v>
      </c>
      <c r="Y4">
        <v>110</v>
      </c>
      <c r="Z4">
        <v>4.25</v>
      </c>
      <c r="AA4" s="141">
        <v>0</v>
      </c>
      <c r="AB4" s="140">
        <v>90</v>
      </c>
      <c r="AC4">
        <v>110</v>
      </c>
      <c r="AD4">
        <v>3.75</v>
      </c>
      <c r="AE4" s="141">
        <v>0</v>
      </c>
      <c r="AF4" s="151">
        <v>0</v>
      </c>
      <c r="AG4" s="147">
        <v>110</v>
      </c>
      <c r="AH4" s="147">
        <v>0</v>
      </c>
      <c r="AI4" s="152">
        <v>0</v>
      </c>
      <c r="AJ4" s="151">
        <v>0</v>
      </c>
      <c r="AK4" s="147">
        <v>110</v>
      </c>
      <c r="AL4" s="147">
        <v>0</v>
      </c>
      <c r="AM4" s="147">
        <v>0</v>
      </c>
      <c r="AN4">
        <f>SUM(Table3[[#This Row],[Sum_gro]],Table3[[#This Row],[Sum_gro2]],Table3[[#This Row],[Sum_gro6]],Table3[[#This Row],[Sum_gro10]],Table3[[#This Row],[Sum_gro14]])</f>
        <v>266</v>
      </c>
      <c r="AO4">
        <f>SUM(Table3[[#This Row],[Tot_pos_gro]],Table3[[#This Row],[Tot_pos_gro3]],Table3[[#This Row],[Tot_pos_gro7]],Table3[[#This Row],[Tot_pos_gro11]],Table3[[#This Row],[Tot_pos_gro15]])</f>
        <v>550</v>
      </c>
      <c r="AP4">
        <f>Table3[[#This Row],[Total Gro]]/Table3[[#This Row],[Total Pos Gro]]</f>
        <v>0.48363636363636364</v>
      </c>
    </row>
    <row r="5" spans="1:42" x14ac:dyDescent="0.35">
      <c r="A5" t="s">
        <v>132</v>
      </c>
      <c r="B5" s="133" t="s">
        <v>140</v>
      </c>
      <c r="C5" s="133" t="s">
        <v>140</v>
      </c>
      <c r="D5" s="133" t="s">
        <v>140</v>
      </c>
      <c r="E5" s="133" t="s">
        <v>140</v>
      </c>
      <c r="F5" s="133" t="s">
        <v>140</v>
      </c>
      <c r="J5" s="134" t="s">
        <v>21</v>
      </c>
      <c r="K5" s="133" t="s">
        <v>146</v>
      </c>
      <c r="L5" s="133" t="s">
        <v>146</v>
      </c>
      <c r="M5" s="133" t="s">
        <v>146</v>
      </c>
      <c r="N5" s="133" t="s">
        <v>146</v>
      </c>
      <c r="O5" s="133" t="s">
        <v>146</v>
      </c>
      <c r="P5" s="133" t="s">
        <v>168</v>
      </c>
      <c r="S5" t="s">
        <v>21</v>
      </c>
      <c r="T5" s="140">
        <v>85</v>
      </c>
      <c r="U5">
        <v>110</v>
      </c>
      <c r="V5">
        <v>3.7083333333333339</v>
      </c>
      <c r="W5" s="141">
        <v>7.2168783648703244E-2</v>
      </c>
      <c r="X5" s="140">
        <v>93</v>
      </c>
      <c r="Y5">
        <v>110</v>
      </c>
      <c r="Z5">
        <v>4.0416666666666661</v>
      </c>
      <c r="AA5" s="141">
        <v>7.2168783648703244E-2</v>
      </c>
      <c r="AB5" s="140">
        <v>90</v>
      </c>
      <c r="AC5">
        <v>110</v>
      </c>
      <c r="AD5">
        <v>3.75</v>
      </c>
      <c r="AE5" s="141">
        <v>0</v>
      </c>
      <c r="AF5" s="140">
        <v>86</v>
      </c>
      <c r="AG5">
        <v>110</v>
      </c>
      <c r="AH5">
        <v>3.75</v>
      </c>
      <c r="AI5" s="141">
        <v>0</v>
      </c>
      <c r="AJ5" s="140">
        <v>59</v>
      </c>
      <c r="AK5">
        <v>110</v>
      </c>
      <c r="AL5">
        <v>2.4583333333333339</v>
      </c>
      <c r="AM5">
        <v>0.14433756729740624</v>
      </c>
      <c r="AN5">
        <f>SUM(Table3[[#This Row],[Sum_gro]],Table3[[#This Row],[Sum_gro2]],Table3[[#This Row],[Sum_gro6]],Table3[[#This Row],[Sum_gro10]],Table3[[#This Row],[Sum_gro14]])</f>
        <v>413</v>
      </c>
      <c r="AO5">
        <f>SUM(Table3[[#This Row],[Tot_pos_gro]],Table3[[#This Row],[Tot_pos_gro3]],Table3[[#This Row],[Tot_pos_gro7]],Table3[[#This Row],[Tot_pos_gro11]],Table3[[#This Row],[Tot_pos_gro15]])</f>
        <v>550</v>
      </c>
      <c r="AP5">
        <f>Table3[[#This Row],[Total Gro]]/Table3[[#This Row],[Total Pos Gro]]</f>
        <v>0.75090909090909086</v>
      </c>
    </row>
    <row r="6" spans="1:42" x14ac:dyDescent="0.35">
      <c r="A6" t="s">
        <v>133</v>
      </c>
      <c r="B6" s="133" t="s">
        <v>141</v>
      </c>
      <c r="C6" s="133" t="s">
        <v>140</v>
      </c>
      <c r="D6" s="133" t="s">
        <v>140</v>
      </c>
      <c r="E6" s="133" t="s">
        <v>140</v>
      </c>
      <c r="F6" s="133" t="s">
        <v>140</v>
      </c>
      <c r="J6" s="134" t="s">
        <v>24</v>
      </c>
      <c r="K6" s="133" t="s">
        <v>154</v>
      </c>
      <c r="L6" s="133" t="s">
        <v>146</v>
      </c>
      <c r="M6" s="133" t="s">
        <v>146</v>
      </c>
      <c r="N6" s="133" t="s">
        <v>146</v>
      </c>
      <c r="O6" s="133" t="s">
        <v>146</v>
      </c>
      <c r="P6" s="133" t="s">
        <v>176</v>
      </c>
      <c r="S6" t="s">
        <v>24</v>
      </c>
      <c r="T6" s="140">
        <v>43</v>
      </c>
      <c r="U6" s="156">
        <v>70</v>
      </c>
      <c r="V6">
        <v>2.9375</v>
      </c>
      <c r="W6" s="141">
        <v>0.35355339059327467</v>
      </c>
      <c r="X6" s="140">
        <v>95</v>
      </c>
      <c r="Y6">
        <v>110</v>
      </c>
      <c r="Z6">
        <v>4.2708333333333348</v>
      </c>
      <c r="AA6" s="141">
        <v>0.73061687283640553</v>
      </c>
      <c r="AB6" s="140">
        <v>88</v>
      </c>
      <c r="AC6">
        <v>110</v>
      </c>
      <c r="AD6">
        <v>3.833333333333333</v>
      </c>
      <c r="AE6" s="141">
        <v>0.72168783648703194</v>
      </c>
      <c r="AF6" s="140">
        <v>83</v>
      </c>
      <c r="AG6">
        <v>110</v>
      </c>
      <c r="AH6">
        <v>3.5416666666666661</v>
      </c>
      <c r="AI6" s="141">
        <v>0.49789095789067994</v>
      </c>
      <c r="AJ6" s="140">
        <v>90</v>
      </c>
      <c r="AK6">
        <v>110</v>
      </c>
      <c r="AL6">
        <v>3.8333333333333321</v>
      </c>
      <c r="AM6">
        <v>0.49789095789068022</v>
      </c>
      <c r="AN6">
        <f>SUM(Table3[[#This Row],[Sum_gro]],Table3[[#This Row],[Sum_gro2]],Table3[[#This Row],[Sum_gro6]],Table3[[#This Row],[Sum_gro10]],Table3[[#This Row],[Sum_gro14]])</f>
        <v>399</v>
      </c>
      <c r="AO6">
        <f>SUM(Table3[[#This Row],[Tot_pos_gro]],Table3[[#This Row],[Tot_pos_gro3]],Table3[[#This Row],[Tot_pos_gro7]],Table3[[#This Row],[Tot_pos_gro11]],Table3[[#This Row],[Tot_pos_gro15]])</f>
        <v>510</v>
      </c>
      <c r="AP6">
        <f>Table3[[#This Row],[Total Gro]]/Table3[[#This Row],[Total Pos Gro]]</f>
        <v>0.78235294117647058</v>
      </c>
    </row>
    <row r="7" spans="1:42" x14ac:dyDescent="0.35">
      <c r="A7" t="s">
        <v>134</v>
      </c>
      <c r="B7" s="133" t="s">
        <v>140</v>
      </c>
      <c r="C7" s="133" t="s">
        <v>140</v>
      </c>
      <c r="D7" s="133" t="s">
        <v>140</v>
      </c>
      <c r="E7" s="133" t="s">
        <v>142</v>
      </c>
      <c r="F7" s="133" t="s">
        <v>143</v>
      </c>
      <c r="J7" s="134" t="s">
        <v>134</v>
      </c>
      <c r="K7" s="133" t="s">
        <v>152</v>
      </c>
      <c r="L7" s="133" t="s">
        <v>155</v>
      </c>
      <c r="M7" s="133" t="s">
        <v>152</v>
      </c>
      <c r="N7" s="146" t="s">
        <v>156</v>
      </c>
      <c r="O7" s="146" t="s">
        <v>157</v>
      </c>
      <c r="P7" s="133" t="s">
        <v>177</v>
      </c>
      <c r="S7" t="s">
        <v>4</v>
      </c>
      <c r="T7" s="142">
        <v>64</v>
      </c>
      <c r="U7" s="143">
        <v>110</v>
      </c>
      <c r="V7" s="143">
        <v>3.0833333333333326</v>
      </c>
      <c r="W7" s="144">
        <v>0.55178457220000943</v>
      </c>
      <c r="X7" s="142">
        <v>68</v>
      </c>
      <c r="Y7" s="143">
        <v>110</v>
      </c>
      <c r="Z7" s="143">
        <v>3.2499999999999996</v>
      </c>
      <c r="AA7" s="144">
        <v>0.21650635094610948</v>
      </c>
      <c r="AB7" s="142">
        <v>73</v>
      </c>
      <c r="AC7" s="143">
        <v>110</v>
      </c>
      <c r="AD7" s="143">
        <v>3.4583333333333339</v>
      </c>
      <c r="AE7" s="144">
        <v>0.86772522615650372</v>
      </c>
      <c r="AF7" s="153">
        <v>58</v>
      </c>
      <c r="AG7" s="154">
        <v>110</v>
      </c>
      <c r="AH7" s="154">
        <v>2.7291666666666652</v>
      </c>
      <c r="AI7" s="155">
        <v>2.1739925458104699</v>
      </c>
      <c r="AJ7" s="153">
        <v>18</v>
      </c>
      <c r="AK7" s="154">
        <v>110</v>
      </c>
      <c r="AL7" s="154">
        <v>0.75000000000000133</v>
      </c>
      <c r="AM7" s="154">
        <v>1.2990381056766589</v>
      </c>
      <c r="AN7">
        <f>SUM(Table3[[#This Row],[Sum_gro]],Table3[[#This Row],[Sum_gro2]],Table3[[#This Row],[Sum_gro6]],Table3[[#This Row],[Sum_gro10]],Table3[[#This Row],[Sum_gro14]])</f>
        <v>281</v>
      </c>
      <c r="AO7">
        <f>SUM(Table3[[#This Row],[Tot_pos_gro]],Table3[[#This Row],[Tot_pos_gro3]],Table3[[#This Row],[Tot_pos_gro7]],Table3[[#This Row],[Tot_pos_gro11]],Table3[[#This Row],[Tot_pos_gro15]])</f>
        <v>550</v>
      </c>
      <c r="AP7">
        <f>Table3[[#This Row],[Total Gro]]/Table3[[#This Row],[Total Pos Gro]]</f>
        <v>0.51090909090909087</v>
      </c>
    </row>
    <row r="8" spans="1:42" x14ac:dyDescent="0.35">
      <c r="A8" t="s">
        <v>135</v>
      </c>
      <c r="B8" s="133" t="s">
        <v>140</v>
      </c>
      <c r="C8" s="133" t="s">
        <v>142</v>
      </c>
      <c r="D8" s="133" t="s">
        <v>140</v>
      </c>
      <c r="E8" s="133" t="s">
        <v>140</v>
      </c>
      <c r="F8" s="133" t="s">
        <v>140</v>
      </c>
      <c r="H8">
        <f>19/22</f>
        <v>0.86363636363636365</v>
      </c>
      <c r="J8" s="134" t="s">
        <v>135</v>
      </c>
      <c r="K8" s="133" t="s">
        <v>145</v>
      </c>
      <c r="L8" s="133" t="s">
        <v>150</v>
      </c>
      <c r="M8" s="133" t="s">
        <v>146</v>
      </c>
      <c r="N8" s="133" t="s">
        <v>146</v>
      </c>
      <c r="O8" s="133" t="s">
        <v>146</v>
      </c>
      <c r="P8" s="133" t="s">
        <v>170</v>
      </c>
      <c r="S8" t="s">
        <v>16</v>
      </c>
      <c r="T8" s="140">
        <v>73</v>
      </c>
      <c r="U8">
        <v>110</v>
      </c>
      <c r="V8">
        <v>3.4166666666666643</v>
      </c>
      <c r="W8" s="141">
        <v>0.60978939718885594</v>
      </c>
      <c r="X8" s="140">
        <v>53</v>
      </c>
      <c r="Y8">
        <v>110</v>
      </c>
      <c r="Z8">
        <v>2.4166666666666647</v>
      </c>
      <c r="AA8" s="141">
        <v>2.6473707012358978</v>
      </c>
      <c r="AB8" s="140">
        <v>97</v>
      </c>
      <c r="AC8">
        <v>110</v>
      </c>
      <c r="AD8">
        <v>4.2083333333333339</v>
      </c>
      <c r="AE8" s="141">
        <v>7.2168783648703244E-2</v>
      </c>
      <c r="AF8" s="140">
        <v>72</v>
      </c>
      <c r="AG8">
        <v>110</v>
      </c>
      <c r="AH8">
        <v>3.0833333333333326</v>
      </c>
      <c r="AI8" s="141">
        <v>1.9412666308647464</v>
      </c>
      <c r="AJ8" s="140">
        <v>66</v>
      </c>
      <c r="AK8">
        <v>110</v>
      </c>
      <c r="AL8">
        <v>2.7499999999999987</v>
      </c>
      <c r="AM8">
        <v>1.5621475432818563</v>
      </c>
      <c r="AN8">
        <f>SUM(Table3[[#This Row],[Sum_gro]],Table3[[#This Row],[Sum_gro2]],Table3[[#This Row],[Sum_gro6]],Table3[[#This Row],[Sum_gro10]],Table3[[#This Row],[Sum_gro14]])</f>
        <v>361</v>
      </c>
      <c r="AO8">
        <f>SUM(Table3[[#This Row],[Tot_pos_gro]],Table3[[#This Row],[Tot_pos_gro3]],Table3[[#This Row],[Tot_pos_gro7]],Table3[[#This Row],[Tot_pos_gro11]],Table3[[#This Row],[Tot_pos_gro15]])</f>
        <v>550</v>
      </c>
      <c r="AP8">
        <f>Table3[[#This Row],[Total Gro]]/Table3[[#This Row],[Total Pos Gro]]</f>
        <v>0.65636363636363637</v>
      </c>
    </row>
    <row r="9" spans="1:42" x14ac:dyDescent="0.35">
      <c r="A9" s="147" t="s">
        <v>136</v>
      </c>
      <c r="B9" s="146" t="s">
        <v>143</v>
      </c>
      <c r="C9" s="146" t="s">
        <v>140</v>
      </c>
      <c r="D9" s="146" t="s">
        <v>143</v>
      </c>
      <c r="E9" s="146" t="s">
        <v>143</v>
      </c>
      <c r="F9" s="146" t="s">
        <v>139</v>
      </c>
      <c r="H9">
        <f>20/22</f>
        <v>0.90909090909090906</v>
      </c>
      <c r="J9" s="145" t="s">
        <v>136</v>
      </c>
      <c r="K9" s="146" t="s">
        <v>148</v>
      </c>
      <c r="L9" s="146" t="s">
        <v>146</v>
      </c>
      <c r="M9" s="146" t="s">
        <v>159</v>
      </c>
      <c r="N9" s="146" t="s">
        <v>149</v>
      </c>
      <c r="O9" s="146" t="s">
        <v>147</v>
      </c>
      <c r="P9" s="146" t="s">
        <v>169</v>
      </c>
      <c r="S9" t="s">
        <v>14</v>
      </c>
      <c r="T9" s="151">
        <v>3</v>
      </c>
      <c r="U9" s="147">
        <v>110</v>
      </c>
      <c r="V9" s="147">
        <v>0.125</v>
      </c>
      <c r="W9" s="141">
        <v>0.21650635094611001</v>
      </c>
      <c r="X9" s="151">
        <v>72</v>
      </c>
      <c r="Y9" s="147">
        <v>110</v>
      </c>
      <c r="Z9" s="147">
        <v>3.375</v>
      </c>
      <c r="AA9" s="152">
        <v>1.11497088272978</v>
      </c>
      <c r="AB9" s="151">
        <v>26</v>
      </c>
      <c r="AC9" s="147">
        <v>110</v>
      </c>
      <c r="AD9" s="147">
        <v>1.083333333333335</v>
      </c>
      <c r="AE9" s="152">
        <v>1.8763883748662851</v>
      </c>
      <c r="AF9" s="151">
        <v>11</v>
      </c>
      <c r="AG9" s="147">
        <v>110</v>
      </c>
      <c r="AH9" s="147">
        <v>0.56249999999999978</v>
      </c>
      <c r="AI9" s="152">
        <v>0.87495444013381207</v>
      </c>
      <c r="AJ9" s="151">
        <v>0</v>
      </c>
      <c r="AK9" s="147">
        <v>110</v>
      </c>
      <c r="AL9" s="147">
        <v>0</v>
      </c>
      <c r="AM9" s="147">
        <v>0</v>
      </c>
      <c r="AN9">
        <f>SUM(Table3[[#This Row],[Sum_gro]],Table3[[#This Row],[Sum_gro2]],Table3[[#This Row],[Sum_gro6]],Table3[[#This Row],[Sum_gro10]],Table3[[#This Row],[Sum_gro14]])</f>
        <v>112</v>
      </c>
      <c r="AO9">
        <f>SUM(Table3[[#This Row],[Tot_pos_gro]],Table3[[#This Row],[Tot_pos_gro3]],Table3[[#This Row],[Tot_pos_gro7]],Table3[[#This Row],[Tot_pos_gro11]],Table3[[#This Row],[Tot_pos_gro15]])</f>
        <v>550</v>
      </c>
      <c r="AP9">
        <f>Table3[[#This Row],[Total Gro]]/Table3[[#This Row],[Total Pos Gro]]</f>
        <v>0.20363636363636364</v>
      </c>
    </row>
    <row r="10" spans="1:42" x14ac:dyDescent="0.35">
      <c r="A10" t="s">
        <v>137</v>
      </c>
      <c r="B10" s="133" t="s">
        <v>140</v>
      </c>
      <c r="C10" s="133" t="s">
        <v>140</v>
      </c>
      <c r="D10" s="133" t="s">
        <v>140</v>
      </c>
      <c r="E10" s="133" t="s">
        <v>140</v>
      </c>
      <c r="F10" s="133" t="s">
        <v>140</v>
      </c>
      <c r="J10" s="134" t="s">
        <v>137</v>
      </c>
      <c r="K10" s="133" t="s">
        <v>152</v>
      </c>
      <c r="L10" s="133" t="s">
        <v>146</v>
      </c>
      <c r="M10" s="133" t="s">
        <v>146</v>
      </c>
      <c r="N10" s="133" t="s">
        <v>146</v>
      </c>
      <c r="O10" s="133" t="s">
        <v>146</v>
      </c>
      <c r="P10" s="133" t="s">
        <v>172</v>
      </c>
      <c r="S10" t="s">
        <v>20</v>
      </c>
      <c r="T10" s="140">
        <v>61</v>
      </c>
      <c r="U10">
        <v>110</v>
      </c>
      <c r="V10">
        <v>2.9583333333333326</v>
      </c>
      <c r="W10" s="141">
        <v>0.28867513459481298</v>
      </c>
      <c r="X10" s="140">
        <v>89</v>
      </c>
      <c r="Y10">
        <v>110</v>
      </c>
      <c r="Z10">
        <v>4.1041666666666679</v>
      </c>
      <c r="AA10" s="141">
        <v>0.60772591494572503</v>
      </c>
      <c r="AB10" s="140">
        <v>97</v>
      </c>
      <c r="AC10">
        <v>110</v>
      </c>
      <c r="AD10">
        <v>4.2083333333333339</v>
      </c>
      <c r="AE10" s="141">
        <v>7.2168783648703244E-2</v>
      </c>
      <c r="AF10" s="140">
        <v>95</v>
      </c>
      <c r="AG10">
        <v>110</v>
      </c>
      <c r="AH10">
        <v>4.125</v>
      </c>
      <c r="AI10" s="141">
        <v>0</v>
      </c>
      <c r="AJ10" s="140">
        <v>81</v>
      </c>
      <c r="AK10">
        <v>110</v>
      </c>
      <c r="AL10">
        <v>3.375</v>
      </c>
      <c r="AM10">
        <v>0</v>
      </c>
      <c r="AN10">
        <f>SUM(Table3[[#This Row],[Sum_gro]],Table3[[#This Row],[Sum_gro2]],Table3[[#This Row],[Sum_gro6]],Table3[[#This Row],[Sum_gro10]],Table3[[#This Row],[Sum_gro14]])</f>
        <v>423</v>
      </c>
      <c r="AO10">
        <f>SUM(Table3[[#This Row],[Tot_pos_gro]],Table3[[#This Row],[Tot_pos_gro3]],Table3[[#This Row],[Tot_pos_gro7]],Table3[[#This Row],[Tot_pos_gro11]],Table3[[#This Row],[Tot_pos_gro15]])</f>
        <v>550</v>
      </c>
      <c r="AP10">
        <f>Table3[[#This Row],[Total Gro]]/Table3[[#This Row],[Total Pos Gro]]</f>
        <v>0.76909090909090905</v>
      </c>
    </row>
    <row r="11" spans="1:42" x14ac:dyDescent="0.35">
      <c r="A11" t="s">
        <v>138</v>
      </c>
      <c r="B11" s="133" t="s">
        <v>143</v>
      </c>
      <c r="C11" s="133" t="s">
        <v>140</v>
      </c>
      <c r="D11" s="133" t="s">
        <v>140</v>
      </c>
      <c r="E11" s="133" t="s">
        <v>140</v>
      </c>
      <c r="F11" s="133" t="s">
        <v>140</v>
      </c>
      <c r="J11" s="134" t="s">
        <v>138</v>
      </c>
      <c r="K11" s="146" t="s">
        <v>151</v>
      </c>
      <c r="L11" s="133" t="s">
        <v>146</v>
      </c>
      <c r="M11" s="133" t="s">
        <v>146</v>
      </c>
      <c r="N11" s="133" t="s">
        <v>146</v>
      </c>
      <c r="O11" s="133" t="s">
        <v>146</v>
      </c>
      <c r="P11" s="133" t="s">
        <v>171</v>
      </c>
      <c r="S11" t="s">
        <v>19</v>
      </c>
      <c r="T11" s="151">
        <v>7</v>
      </c>
      <c r="U11" s="147">
        <v>110</v>
      </c>
      <c r="V11" s="147">
        <v>0.29166666666666674</v>
      </c>
      <c r="W11" s="141">
        <v>0.50518148554092246</v>
      </c>
      <c r="X11" s="140">
        <v>95</v>
      </c>
      <c r="Y11">
        <v>110</v>
      </c>
      <c r="Z11">
        <v>4.3749999999999991</v>
      </c>
      <c r="AA11" s="141">
        <v>0.21650635094610973</v>
      </c>
      <c r="AB11" s="140">
        <v>95</v>
      </c>
      <c r="AC11">
        <v>110</v>
      </c>
      <c r="AD11">
        <v>4.125</v>
      </c>
      <c r="AE11" s="141">
        <v>0.14433756729740649</v>
      </c>
      <c r="AF11" s="140">
        <v>95</v>
      </c>
      <c r="AG11">
        <v>110</v>
      </c>
      <c r="AH11">
        <v>4.125</v>
      </c>
      <c r="AI11" s="141">
        <v>0</v>
      </c>
      <c r="AJ11" s="140">
        <v>87</v>
      </c>
      <c r="AK11">
        <v>110</v>
      </c>
      <c r="AL11">
        <v>3.625</v>
      </c>
      <c r="AM11">
        <v>0</v>
      </c>
      <c r="AN11">
        <f>SUM(Table3[[#This Row],[Sum_gro]],Table3[[#This Row],[Sum_gro2]],Table3[[#This Row],[Sum_gro6]],Table3[[#This Row],[Sum_gro10]],Table3[[#This Row],[Sum_gro14]])</f>
        <v>379</v>
      </c>
      <c r="AO11">
        <f>SUM(Table3[[#This Row],[Tot_pos_gro]],Table3[[#This Row],[Tot_pos_gro3]],Table3[[#This Row],[Tot_pos_gro7]],Table3[[#This Row],[Tot_pos_gro11]],Table3[[#This Row],[Tot_pos_gro15]])</f>
        <v>550</v>
      </c>
      <c r="AP11">
        <f>Table3[[#This Row],[Total Gro]]/Table3[[#This Row],[Total Pos Gro]]</f>
        <v>0.68909090909090909</v>
      </c>
    </row>
    <row r="12" spans="1:42" x14ac:dyDescent="0.35">
      <c r="J12" s="134" t="s">
        <v>166</v>
      </c>
      <c r="S12" s="157" t="s">
        <v>166</v>
      </c>
    </row>
    <row r="13" spans="1:42" x14ac:dyDescent="0.35">
      <c r="J13" s="134" t="s">
        <v>175</v>
      </c>
      <c r="AF13" t="s">
        <v>226</v>
      </c>
      <c r="AJ13" t="s">
        <v>227</v>
      </c>
    </row>
    <row r="14" spans="1:42" x14ac:dyDescent="0.35">
      <c r="A14" t="s">
        <v>196</v>
      </c>
    </row>
    <row r="16" spans="1:42" x14ac:dyDescent="0.35">
      <c r="J16" t="s">
        <v>87</v>
      </c>
      <c r="K16" t="s">
        <v>191</v>
      </c>
      <c r="L16" t="s">
        <v>192</v>
      </c>
      <c r="M16" t="s">
        <v>193</v>
      </c>
      <c r="N16" t="s">
        <v>194</v>
      </c>
      <c r="O16" t="s">
        <v>195</v>
      </c>
      <c r="P16" t="s">
        <v>190</v>
      </c>
    </row>
    <row r="17" spans="1:16" x14ac:dyDescent="0.35">
      <c r="J17" s="134" t="s">
        <v>174</v>
      </c>
      <c r="K17" s="133" t="s">
        <v>173</v>
      </c>
      <c r="L17" s="133" t="s">
        <v>173</v>
      </c>
      <c r="M17" s="133" t="s">
        <v>173</v>
      </c>
      <c r="N17" s="133" t="s">
        <v>173</v>
      </c>
      <c r="O17" s="133" t="s">
        <v>173</v>
      </c>
      <c r="P17" s="133" t="s">
        <v>228</v>
      </c>
    </row>
    <row r="18" spans="1:16" x14ac:dyDescent="0.35">
      <c r="J18" s="134" t="s">
        <v>22</v>
      </c>
      <c r="K18" s="133" t="s">
        <v>229</v>
      </c>
      <c r="L18" s="133" t="s">
        <v>230</v>
      </c>
      <c r="M18" s="133" t="s">
        <v>231</v>
      </c>
      <c r="N18" s="146" t="s">
        <v>232</v>
      </c>
      <c r="O18" s="146" t="s">
        <v>232</v>
      </c>
      <c r="P18" s="133" t="s">
        <v>233</v>
      </c>
    </row>
    <row r="19" spans="1:16" x14ac:dyDescent="0.35">
      <c r="J19" s="134" t="s">
        <v>21</v>
      </c>
      <c r="K19" s="133" t="s">
        <v>234</v>
      </c>
      <c r="L19" s="133" t="s">
        <v>235</v>
      </c>
      <c r="M19" s="133" t="s">
        <v>231</v>
      </c>
      <c r="N19" s="133" t="s">
        <v>236</v>
      </c>
      <c r="O19" s="133" t="s">
        <v>237</v>
      </c>
      <c r="P19" s="133" t="s">
        <v>238</v>
      </c>
    </row>
    <row r="20" spans="1:16" x14ac:dyDescent="0.35">
      <c r="J20" s="134" t="s">
        <v>24</v>
      </c>
      <c r="K20" s="133" t="s">
        <v>239</v>
      </c>
      <c r="L20" s="133" t="s">
        <v>240</v>
      </c>
      <c r="M20" s="133" t="s">
        <v>241</v>
      </c>
      <c r="N20" s="133" t="s">
        <v>242</v>
      </c>
      <c r="O20" s="133" t="s">
        <v>243</v>
      </c>
      <c r="P20" s="133" t="s">
        <v>244</v>
      </c>
    </row>
    <row r="21" spans="1:16" x14ac:dyDescent="0.35">
      <c r="J21" s="134" t="s">
        <v>134</v>
      </c>
      <c r="K21" s="133" t="s">
        <v>255</v>
      </c>
      <c r="L21" s="133" t="s">
        <v>256</v>
      </c>
      <c r="M21" s="133" t="s">
        <v>250</v>
      </c>
      <c r="N21" s="146" t="s">
        <v>257</v>
      </c>
      <c r="O21" s="146" t="s">
        <v>258</v>
      </c>
      <c r="P21" s="133" t="s">
        <v>259</v>
      </c>
    </row>
    <row r="22" spans="1:16" x14ac:dyDescent="0.35">
      <c r="J22" s="134" t="s">
        <v>135</v>
      </c>
      <c r="K22" s="133" t="s">
        <v>250</v>
      </c>
      <c r="L22" s="133" t="s">
        <v>251</v>
      </c>
      <c r="M22" s="133" t="s">
        <v>252</v>
      </c>
      <c r="N22" s="133" t="s">
        <v>246</v>
      </c>
      <c r="O22" s="133" t="s">
        <v>253</v>
      </c>
      <c r="P22" s="133" t="s">
        <v>254</v>
      </c>
    </row>
    <row r="23" spans="1:16" x14ac:dyDescent="0.35">
      <c r="J23" s="145" t="s">
        <v>136</v>
      </c>
      <c r="K23" s="146" t="s">
        <v>245</v>
      </c>
      <c r="L23" s="146" t="s">
        <v>246</v>
      </c>
      <c r="M23" s="146" t="s">
        <v>247</v>
      </c>
      <c r="N23" s="146" t="s">
        <v>248</v>
      </c>
      <c r="O23" s="146" t="s">
        <v>232</v>
      </c>
      <c r="P23" s="146" t="s">
        <v>249</v>
      </c>
    </row>
    <row r="24" spans="1:16" x14ac:dyDescent="0.35">
      <c r="J24" s="134" t="s">
        <v>137</v>
      </c>
      <c r="K24" s="133" t="s">
        <v>263</v>
      </c>
      <c r="L24" s="133" t="s">
        <v>264</v>
      </c>
      <c r="M24" s="133" t="s">
        <v>252</v>
      </c>
      <c r="N24" s="133" t="s">
        <v>240</v>
      </c>
      <c r="O24" s="133" t="s">
        <v>265</v>
      </c>
      <c r="P24" s="133" t="s">
        <v>266</v>
      </c>
    </row>
    <row r="25" spans="1:16" x14ac:dyDescent="0.35">
      <c r="J25" s="134" t="s">
        <v>138</v>
      </c>
      <c r="K25" s="146" t="s">
        <v>260</v>
      </c>
      <c r="L25" s="133" t="s">
        <v>240</v>
      </c>
      <c r="M25" s="133" t="s">
        <v>240</v>
      </c>
      <c r="N25" s="133" t="s">
        <v>240</v>
      </c>
      <c r="O25" s="133" t="s">
        <v>261</v>
      </c>
      <c r="P25" s="133" t="s">
        <v>262</v>
      </c>
    </row>
    <row r="30" spans="1:16" x14ac:dyDescent="0.35">
      <c r="A30" t="s">
        <v>87</v>
      </c>
      <c r="B30" t="s">
        <v>191</v>
      </c>
      <c r="C30" t="s">
        <v>192</v>
      </c>
      <c r="D30" t="s">
        <v>193</v>
      </c>
      <c r="E30" t="s">
        <v>194</v>
      </c>
      <c r="F30" t="s">
        <v>195</v>
      </c>
      <c r="G30" t="s">
        <v>190</v>
      </c>
      <c r="J30" t="s">
        <v>87</v>
      </c>
      <c r="K30" t="s">
        <v>191</v>
      </c>
      <c r="L30" t="s">
        <v>192</v>
      </c>
      <c r="M30" t="s">
        <v>193</v>
      </c>
      <c r="N30" t="s">
        <v>194</v>
      </c>
      <c r="O30" t="s">
        <v>195</v>
      </c>
      <c r="P30" t="s">
        <v>190</v>
      </c>
    </row>
    <row r="31" spans="1:16" x14ac:dyDescent="0.35">
      <c r="A31" s="134" t="s">
        <v>174</v>
      </c>
      <c r="B31" s="133" t="s">
        <v>153</v>
      </c>
      <c r="C31" s="133" t="s">
        <v>153</v>
      </c>
      <c r="D31" s="133" t="s">
        <v>153</v>
      </c>
      <c r="E31" s="133" t="s">
        <v>153</v>
      </c>
      <c r="F31" s="133" t="s">
        <v>153</v>
      </c>
      <c r="G31" s="133" t="s">
        <v>173</v>
      </c>
      <c r="J31" s="134" t="s">
        <v>174</v>
      </c>
      <c r="K31" s="158">
        <f>0/120</f>
        <v>0</v>
      </c>
      <c r="L31" s="158">
        <f>0/120</f>
        <v>0</v>
      </c>
      <c r="M31" s="158">
        <f>0/120</f>
        <v>0</v>
      </c>
      <c r="N31" s="158">
        <f>0/120</f>
        <v>0</v>
      </c>
      <c r="O31" s="158">
        <f>0/120</f>
        <v>0</v>
      </c>
      <c r="P31" s="158">
        <f>0/600</f>
        <v>0</v>
      </c>
    </row>
    <row r="32" spans="1:16" x14ac:dyDescent="0.35">
      <c r="A32" s="134" t="s">
        <v>22</v>
      </c>
      <c r="B32" s="133" t="s">
        <v>145</v>
      </c>
      <c r="C32" s="133" t="s">
        <v>146</v>
      </c>
      <c r="D32" s="133" t="s">
        <v>146</v>
      </c>
      <c r="E32" s="146" t="s">
        <v>147</v>
      </c>
      <c r="F32" s="146" t="s">
        <v>147</v>
      </c>
      <c r="G32" s="133" t="s">
        <v>167</v>
      </c>
      <c r="J32" s="134" t="s">
        <v>22</v>
      </c>
      <c r="K32" s="158">
        <f>78/110</f>
        <v>0.70909090909090911</v>
      </c>
      <c r="L32" s="158">
        <f>98/110</f>
        <v>0.89090909090909087</v>
      </c>
      <c r="M32" s="158">
        <f>90/110</f>
        <v>0.81818181818181823</v>
      </c>
      <c r="N32" s="159">
        <f>0/110</f>
        <v>0</v>
      </c>
      <c r="O32" s="159">
        <f>0/110</f>
        <v>0</v>
      </c>
      <c r="P32" s="158">
        <f>266/550</f>
        <v>0.48363636363636364</v>
      </c>
    </row>
    <row r="33" spans="1:16" x14ac:dyDescent="0.35">
      <c r="A33" s="134" t="s">
        <v>21</v>
      </c>
      <c r="B33" s="133" t="s">
        <v>146</v>
      </c>
      <c r="C33" s="133" t="s">
        <v>146</v>
      </c>
      <c r="D33" s="133" t="s">
        <v>146</v>
      </c>
      <c r="E33" s="133" t="s">
        <v>146</v>
      </c>
      <c r="F33" s="133" t="s">
        <v>146</v>
      </c>
      <c r="G33" s="133" t="s">
        <v>168</v>
      </c>
      <c r="J33" s="134" t="s">
        <v>21</v>
      </c>
      <c r="K33" s="158">
        <f>85/110</f>
        <v>0.77272727272727271</v>
      </c>
      <c r="L33" s="158">
        <f>93/110</f>
        <v>0.84545454545454546</v>
      </c>
      <c r="M33" s="158">
        <f>90/110</f>
        <v>0.81818181818181823</v>
      </c>
      <c r="N33" s="158">
        <f>86/110</f>
        <v>0.78181818181818186</v>
      </c>
      <c r="O33" s="158">
        <f>59/110</f>
        <v>0.53636363636363638</v>
      </c>
      <c r="P33" s="158">
        <f>413/550</f>
        <v>0.75090909090909086</v>
      </c>
    </row>
    <row r="34" spans="1:16" x14ac:dyDescent="0.35">
      <c r="A34" s="134" t="s">
        <v>24</v>
      </c>
      <c r="B34" s="133" t="s">
        <v>154</v>
      </c>
      <c r="C34" s="133" t="s">
        <v>146</v>
      </c>
      <c r="D34" s="133" t="s">
        <v>146</v>
      </c>
      <c r="E34" s="133" t="s">
        <v>146</v>
      </c>
      <c r="F34" s="133" t="s">
        <v>146</v>
      </c>
      <c r="G34" s="133" t="s">
        <v>176</v>
      </c>
      <c r="J34" s="134" t="s">
        <v>24</v>
      </c>
      <c r="K34" s="158">
        <f>43/70</f>
        <v>0.61428571428571432</v>
      </c>
      <c r="L34" s="158">
        <f>95/110</f>
        <v>0.86363636363636365</v>
      </c>
      <c r="M34" s="158">
        <f>88/110</f>
        <v>0.8</v>
      </c>
      <c r="N34" s="158">
        <f>83/110</f>
        <v>0.75454545454545452</v>
      </c>
      <c r="O34" s="158">
        <f>90/119</f>
        <v>0.75630252100840334</v>
      </c>
      <c r="P34" s="158">
        <f>399/510</f>
        <v>0.78235294117647058</v>
      </c>
    </row>
    <row r="35" spans="1:16" x14ac:dyDescent="0.35">
      <c r="A35" s="134" t="s">
        <v>134</v>
      </c>
      <c r="B35" s="133" t="s">
        <v>152</v>
      </c>
      <c r="C35" s="133" t="s">
        <v>155</v>
      </c>
      <c r="D35" s="133" t="s">
        <v>152</v>
      </c>
      <c r="E35" s="146" t="s">
        <v>156</v>
      </c>
      <c r="F35" s="146" t="s">
        <v>157</v>
      </c>
      <c r="G35" s="133" t="s">
        <v>177</v>
      </c>
      <c r="J35" s="134" t="s">
        <v>134</v>
      </c>
      <c r="K35" s="158">
        <f>64/110</f>
        <v>0.58181818181818179</v>
      </c>
      <c r="L35" s="158">
        <f>68/110</f>
        <v>0.61818181818181817</v>
      </c>
      <c r="M35" s="158">
        <f>73/110</f>
        <v>0.66363636363636369</v>
      </c>
      <c r="N35" s="159">
        <f>58/110</f>
        <v>0.52727272727272723</v>
      </c>
      <c r="O35" s="159">
        <f>18/110</f>
        <v>0.16363636363636364</v>
      </c>
      <c r="P35" s="158">
        <f>281/550</f>
        <v>0.51090909090909087</v>
      </c>
    </row>
    <row r="36" spans="1:16" x14ac:dyDescent="0.35">
      <c r="A36" s="134" t="s">
        <v>135</v>
      </c>
      <c r="B36" s="133" t="s">
        <v>145</v>
      </c>
      <c r="C36" s="133" t="s">
        <v>150</v>
      </c>
      <c r="D36" s="133" t="s">
        <v>146</v>
      </c>
      <c r="E36" s="133" t="s">
        <v>146</v>
      </c>
      <c r="F36" s="133" t="s">
        <v>146</v>
      </c>
      <c r="G36" s="133" t="s">
        <v>170</v>
      </c>
      <c r="J36" s="134" t="s">
        <v>135</v>
      </c>
      <c r="K36" s="158">
        <f>73/110</f>
        <v>0.66363636363636369</v>
      </c>
      <c r="L36" s="158">
        <f>53/110</f>
        <v>0.48181818181818181</v>
      </c>
      <c r="M36" s="158">
        <f>97/110</f>
        <v>0.88181818181818183</v>
      </c>
      <c r="N36" s="158">
        <f>72/110</f>
        <v>0.65454545454545454</v>
      </c>
      <c r="O36" s="158">
        <f>66/110</f>
        <v>0.6</v>
      </c>
      <c r="P36" s="158">
        <f>361/550</f>
        <v>0.65636363636363637</v>
      </c>
    </row>
    <row r="37" spans="1:16" x14ac:dyDescent="0.35">
      <c r="A37" s="145" t="s">
        <v>136</v>
      </c>
      <c r="B37" s="146" t="s">
        <v>148</v>
      </c>
      <c r="C37" s="146" t="s">
        <v>146</v>
      </c>
      <c r="D37" s="146" t="s">
        <v>159</v>
      </c>
      <c r="E37" s="146" t="s">
        <v>149</v>
      </c>
      <c r="F37" s="146" t="s">
        <v>147</v>
      </c>
      <c r="G37" s="146" t="s">
        <v>169</v>
      </c>
      <c r="J37" s="145" t="s">
        <v>136</v>
      </c>
      <c r="K37" s="159">
        <f>3/110</f>
        <v>2.7272727272727271E-2</v>
      </c>
      <c r="L37" s="159">
        <f>72/110</f>
        <v>0.65454545454545454</v>
      </c>
      <c r="M37" s="159">
        <f>26/110</f>
        <v>0.23636363636363636</v>
      </c>
      <c r="N37" s="159">
        <f>11/110</f>
        <v>0.1</v>
      </c>
      <c r="O37" s="159">
        <f>0/110</f>
        <v>0</v>
      </c>
      <c r="P37" s="159">
        <f>112/550</f>
        <v>0.20363636363636364</v>
      </c>
    </row>
    <row r="38" spans="1:16" x14ac:dyDescent="0.35">
      <c r="A38" s="134" t="s">
        <v>137</v>
      </c>
      <c r="B38" s="133" t="s">
        <v>152</v>
      </c>
      <c r="C38" s="133" t="s">
        <v>146</v>
      </c>
      <c r="D38" s="133" t="s">
        <v>146</v>
      </c>
      <c r="E38" s="133" t="s">
        <v>146</v>
      </c>
      <c r="F38" s="133" t="s">
        <v>146</v>
      </c>
      <c r="G38" s="133" t="s">
        <v>172</v>
      </c>
      <c r="J38" s="134" t="s">
        <v>137</v>
      </c>
      <c r="K38" s="158">
        <f>61/110</f>
        <v>0.55454545454545456</v>
      </c>
      <c r="L38" s="158">
        <f>89/110</f>
        <v>0.80909090909090908</v>
      </c>
      <c r="M38" s="158">
        <f>97/110</f>
        <v>0.88181818181818183</v>
      </c>
      <c r="N38" s="158">
        <f>95/110</f>
        <v>0.86363636363636365</v>
      </c>
      <c r="O38" s="158">
        <f>81/110</f>
        <v>0.73636363636363633</v>
      </c>
      <c r="P38" s="158">
        <f>423/550</f>
        <v>0.76909090909090905</v>
      </c>
    </row>
    <row r="39" spans="1:16" x14ac:dyDescent="0.35">
      <c r="A39" s="134" t="s">
        <v>138</v>
      </c>
      <c r="B39" s="146" t="s">
        <v>151</v>
      </c>
      <c r="C39" s="133" t="s">
        <v>146</v>
      </c>
      <c r="D39" s="133" t="s">
        <v>146</v>
      </c>
      <c r="E39" s="133" t="s">
        <v>146</v>
      </c>
      <c r="F39" s="133" t="s">
        <v>146</v>
      </c>
      <c r="G39" s="133" t="s">
        <v>171</v>
      </c>
      <c r="J39" s="134" t="s">
        <v>138</v>
      </c>
      <c r="K39" s="159">
        <f>7/110</f>
        <v>6.363636363636363E-2</v>
      </c>
      <c r="L39" s="158">
        <f>95/110</f>
        <v>0.86363636363636365</v>
      </c>
      <c r="M39" s="158">
        <f>95/110</f>
        <v>0.86363636363636365</v>
      </c>
      <c r="N39" s="158">
        <f>95/110</f>
        <v>0.86363636363636365</v>
      </c>
      <c r="O39" s="158">
        <f>87/110</f>
        <v>0.79090909090909089</v>
      </c>
      <c r="P39" s="158">
        <f>379/550</f>
        <v>0.68909090909090909</v>
      </c>
    </row>
    <row r="41" spans="1:16" x14ac:dyDescent="0.35">
      <c r="J41" s="147"/>
    </row>
    <row r="42" spans="1:16" x14ac:dyDescent="0.35">
      <c r="J42" s="147" t="s">
        <v>87</v>
      </c>
      <c r="K42" t="s">
        <v>191</v>
      </c>
      <c r="L42" t="s">
        <v>192</v>
      </c>
      <c r="M42" t="s">
        <v>193</v>
      </c>
      <c r="N42" t="s">
        <v>194</v>
      </c>
      <c r="O42" t="s">
        <v>195</v>
      </c>
      <c r="P42" t="s">
        <v>190</v>
      </c>
    </row>
    <row r="43" spans="1:16" x14ac:dyDescent="0.35">
      <c r="J43" t="s">
        <v>174</v>
      </c>
      <c r="K43">
        <f>0/24</f>
        <v>0</v>
      </c>
      <c r="L43">
        <f>0/24</f>
        <v>0</v>
      </c>
      <c r="M43">
        <f>0/24</f>
        <v>0</v>
      </c>
      <c r="N43">
        <f>0/24</f>
        <v>0</v>
      </c>
      <c r="O43">
        <f>0/24</f>
        <v>0</v>
      </c>
      <c r="P43">
        <f>0/120</f>
        <v>0</v>
      </c>
    </row>
    <row r="44" spans="1:16" x14ac:dyDescent="0.35">
      <c r="J44" t="s">
        <v>22</v>
      </c>
      <c r="K44">
        <f>21/22</f>
        <v>0.95454545454545459</v>
      </c>
      <c r="L44">
        <f t="shared" ref="L44:M46" si="0">22/22</f>
        <v>1</v>
      </c>
      <c r="M44">
        <f t="shared" si="0"/>
        <v>1</v>
      </c>
      <c r="N44" s="147">
        <f>0/22</f>
        <v>0</v>
      </c>
      <c r="O44" s="147">
        <f>0/22</f>
        <v>0</v>
      </c>
      <c r="P44" s="147">
        <f>65/110</f>
        <v>0.59090909090909094</v>
      </c>
    </row>
    <row r="45" spans="1:16" x14ac:dyDescent="0.35">
      <c r="J45" t="s">
        <v>21</v>
      </c>
      <c r="K45">
        <f>22/22</f>
        <v>1</v>
      </c>
      <c r="L45">
        <f t="shared" si="0"/>
        <v>1</v>
      </c>
      <c r="M45">
        <f t="shared" si="0"/>
        <v>1</v>
      </c>
      <c r="N45">
        <f>22/22</f>
        <v>1</v>
      </c>
      <c r="O45">
        <f>22/22</f>
        <v>1</v>
      </c>
      <c r="P45">
        <f>110/110</f>
        <v>1</v>
      </c>
    </row>
    <row r="46" spans="1:16" x14ac:dyDescent="0.35">
      <c r="J46" t="s">
        <v>24</v>
      </c>
      <c r="K46">
        <f>14/14</f>
        <v>1</v>
      </c>
      <c r="L46">
        <f t="shared" si="0"/>
        <v>1</v>
      </c>
      <c r="M46">
        <f t="shared" si="0"/>
        <v>1</v>
      </c>
      <c r="N46">
        <f>22/22</f>
        <v>1</v>
      </c>
      <c r="O46">
        <f>22/22</f>
        <v>1</v>
      </c>
      <c r="P46">
        <f>102/102</f>
        <v>1</v>
      </c>
    </row>
    <row r="47" spans="1:16" x14ac:dyDescent="0.35">
      <c r="J47" t="s">
        <v>134</v>
      </c>
      <c r="K47">
        <f>19/22</f>
        <v>0.86363636363636365</v>
      </c>
      <c r="L47">
        <f>20/22</f>
        <v>0.90909090909090906</v>
      </c>
      <c r="M47">
        <f>19/22</f>
        <v>0.86363636363636365</v>
      </c>
      <c r="N47">
        <f>12/22</f>
        <v>0.54545454545454541</v>
      </c>
      <c r="O47">
        <f>4/22</f>
        <v>0.18181818181818182</v>
      </c>
      <c r="P47">
        <f>74/110</f>
        <v>0.67272727272727273</v>
      </c>
    </row>
    <row r="48" spans="1:16" x14ac:dyDescent="0.35">
      <c r="J48" t="s">
        <v>135</v>
      </c>
      <c r="K48">
        <f>21/22</f>
        <v>0.95454545454545459</v>
      </c>
      <c r="L48">
        <f>14/22</f>
        <v>0.63636363636363635</v>
      </c>
      <c r="M48">
        <f>22/22</f>
        <v>1</v>
      </c>
      <c r="N48">
        <f>22/22</f>
        <v>1</v>
      </c>
      <c r="O48">
        <f>22/22</f>
        <v>1</v>
      </c>
      <c r="P48">
        <f>101/110</f>
        <v>0.91818181818181821</v>
      </c>
    </row>
    <row r="49" spans="10:16" x14ac:dyDescent="0.35">
      <c r="J49" t="s">
        <v>136</v>
      </c>
      <c r="K49" s="147">
        <f>1/22</f>
        <v>4.5454545454545456E-2</v>
      </c>
      <c r="L49" s="147">
        <f>22/22</f>
        <v>1</v>
      </c>
      <c r="M49" s="147">
        <f>6/22</f>
        <v>0.27272727272727271</v>
      </c>
      <c r="N49" s="147">
        <f>8/22</f>
        <v>0.36363636363636365</v>
      </c>
      <c r="O49" s="147">
        <f>0/22</f>
        <v>0</v>
      </c>
      <c r="P49" s="147">
        <f>37/110</f>
        <v>0.33636363636363636</v>
      </c>
    </row>
    <row r="50" spans="10:16" x14ac:dyDescent="0.35">
      <c r="J50" t="s">
        <v>137</v>
      </c>
      <c r="K50">
        <f>19/22</f>
        <v>0.86363636363636365</v>
      </c>
      <c r="L50">
        <f>22/22</f>
        <v>1</v>
      </c>
      <c r="M50">
        <f t="shared" ref="M50:O51" si="1">22/22</f>
        <v>1</v>
      </c>
      <c r="N50">
        <f t="shared" si="1"/>
        <v>1</v>
      </c>
      <c r="O50">
        <f t="shared" si="1"/>
        <v>1</v>
      </c>
      <c r="P50">
        <f>107/110</f>
        <v>0.97272727272727277</v>
      </c>
    </row>
    <row r="51" spans="10:16" x14ac:dyDescent="0.35">
      <c r="J51" t="s">
        <v>138</v>
      </c>
      <c r="K51">
        <f>3/22</f>
        <v>0.13636363636363635</v>
      </c>
      <c r="L51">
        <f>22/22</f>
        <v>1</v>
      </c>
      <c r="M51">
        <f t="shared" si="1"/>
        <v>1</v>
      </c>
      <c r="N51">
        <f t="shared" si="1"/>
        <v>1</v>
      </c>
      <c r="O51">
        <f t="shared" si="1"/>
        <v>1</v>
      </c>
      <c r="P51">
        <f>91/110</f>
        <v>0.82727272727272727</v>
      </c>
    </row>
  </sheetData>
  <mergeCells count="3">
    <mergeCell ref="J1:P1"/>
    <mergeCell ref="A1:F1"/>
    <mergeCell ref="S1:AA1"/>
  </mergeCells>
  <phoneticPr fontId="8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5F78-7F74-4206-970C-3C2BFC95FA74}">
  <dimension ref="A1:GH728"/>
  <sheetViews>
    <sheetView workbookViewId="0">
      <selection activeCell="I382" sqref="I382:U394"/>
      <pivotSelection pane="bottomRight" activeRow="381" activeCol="8" previousRow="381" previousCol="8" click="1" r:id="rId3">
        <pivotArea type="all" dataOnly="0" outline="0" fieldPosition="0"/>
      </pivotSelection>
    </sheetView>
  </sheetViews>
  <sheetFormatPr defaultColWidth="10.90625" defaultRowHeight="14.5" x14ac:dyDescent="0.35"/>
  <cols>
    <col min="1" max="6" width="10.90625" style="135"/>
    <col min="7" max="7" width="12.453125" style="135" bestFit="1" customWidth="1"/>
    <col min="8" max="8" width="15.6328125" style="135" bestFit="1" customWidth="1"/>
    <col min="9" max="9" width="12.453125" style="135" bestFit="1" customWidth="1"/>
    <col min="10" max="10" width="15.6328125" style="135" bestFit="1" customWidth="1"/>
    <col min="11" max="11" width="9.26953125" style="135" bestFit="1" customWidth="1"/>
    <col min="12" max="12" width="10" style="135" bestFit="1" customWidth="1"/>
    <col min="13" max="13" width="9.26953125" style="135" bestFit="1" customWidth="1"/>
    <col min="14" max="14" width="10" style="135" bestFit="1" customWidth="1"/>
    <col min="15" max="15" width="9.26953125" style="135" bestFit="1" customWidth="1"/>
    <col min="16" max="16" width="10" style="135" bestFit="1" customWidth="1"/>
    <col min="17" max="17" width="9.26953125" style="135" bestFit="1" customWidth="1"/>
    <col min="18" max="18" width="10" style="135" bestFit="1" customWidth="1"/>
    <col min="19" max="19" width="9.26953125" style="135" bestFit="1" customWidth="1"/>
    <col min="20" max="20" width="14.54296875" style="135" bestFit="1" customWidth="1"/>
    <col min="21" max="21" width="13.81640625" style="135" bestFit="1" customWidth="1"/>
    <col min="22" max="22" width="3.81640625" style="135" bestFit="1" customWidth="1"/>
    <col min="23" max="23" width="6.26953125" style="135" bestFit="1" customWidth="1"/>
    <col min="24" max="24" width="3.54296875" style="135" bestFit="1" customWidth="1"/>
    <col min="25" max="26" width="1.81640625" style="135" bestFit="1" customWidth="1"/>
    <col min="27" max="31" width="2.81640625" style="135" bestFit="1" customWidth="1"/>
    <col min="32" max="32" width="3.81640625" style="135" bestFit="1" customWidth="1"/>
    <col min="33" max="35" width="2.81640625" style="135" bestFit="1" customWidth="1"/>
    <col min="36" max="36" width="3.81640625" style="135" bestFit="1" customWidth="1"/>
    <col min="37" max="37" width="6.26953125" style="135" bestFit="1" customWidth="1"/>
    <col min="38" max="38" width="3.54296875" style="135" bestFit="1" customWidth="1"/>
    <col min="39" max="39" width="1.81640625" style="135" bestFit="1" customWidth="1"/>
    <col min="40" max="40" width="2.81640625" style="135" bestFit="1" customWidth="1"/>
    <col min="41" max="41" width="1.81640625" style="135" bestFit="1" customWidth="1"/>
    <col min="42" max="46" width="2.81640625" style="135" bestFit="1" customWidth="1"/>
    <col min="47" max="47" width="3.81640625" style="135" bestFit="1" customWidth="1"/>
    <col min="48" max="48" width="6.26953125" style="135" bestFit="1" customWidth="1"/>
    <col min="49" max="49" width="4.54296875" style="135" bestFit="1" customWidth="1"/>
    <col min="50" max="51" width="1.81640625" style="135" bestFit="1" customWidth="1"/>
    <col min="52" max="55" width="2.81640625" style="135" bestFit="1" customWidth="1"/>
    <col min="56" max="56" width="3.81640625" style="135" bestFit="1" customWidth="1"/>
    <col min="57" max="57" width="2.81640625" style="135" bestFit="1" customWidth="1"/>
    <col min="58" max="58" width="3.81640625" style="135" bestFit="1" customWidth="1"/>
    <col min="59" max="59" width="7.26953125" style="135" bestFit="1" customWidth="1"/>
    <col min="60" max="60" width="4.54296875" style="135" bestFit="1" customWidth="1"/>
    <col min="61" max="62" width="1.81640625" style="135" bestFit="1" customWidth="1"/>
    <col min="63" max="67" width="2.81640625" style="135" bestFit="1" customWidth="1"/>
    <col min="68" max="68" width="3.81640625" style="135" bestFit="1" customWidth="1"/>
    <col min="69" max="69" width="7.26953125" style="135" bestFit="1" customWidth="1"/>
    <col min="70" max="70" width="10.36328125" style="135" bestFit="1" customWidth="1"/>
    <col min="71" max="71" width="3.81640625" style="135" bestFit="1" customWidth="1"/>
    <col min="72" max="74" width="2.81640625" style="135" bestFit="1" customWidth="1"/>
    <col min="75" max="75" width="3.81640625" style="135" bestFit="1" customWidth="1"/>
    <col min="76" max="76" width="9.26953125" style="135" bestFit="1" customWidth="1"/>
    <col min="77" max="83" width="2.81640625" style="135" bestFit="1" customWidth="1"/>
    <col min="84" max="84" width="3.81640625" style="135" bestFit="1" customWidth="1"/>
    <col min="85" max="87" width="2.81640625" style="135" bestFit="1" customWidth="1"/>
    <col min="88" max="88" width="3.81640625" style="135" bestFit="1" customWidth="1"/>
    <col min="89" max="89" width="15.1796875" style="135" bestFit="1" customWidth="1"/>
    <col min="90" max="90" width="11.36328125" style="135" bestFit="1" customWidth="1"/>
    <col min="91" max="91" width="10.6328125" style="135" bestFit="1" customWidth="1"/>
    <col min="92" max="92" width="13.81640625" style="135" bestFit="1" customWidth="1"/>
    <col min="93" max="96" width="1.81640625" style="135" bestFit="1" customWidth="1"/>
    <col min="97" max="101" width="2.81640625" style="135" bestFit="1" customWidth="1"/>
    <col min="102" max="102" width="10" style="135" bestFit="1" customWidth="1"/>
    <col min="103" max="103" width="1.81640625" style="135" bestFit="1" customWidth="1"/>
    <col min="104" max="104" width="2.81640625" style="135" bestFit="1" customWidth="1"/>
    <col min="105" max="105" width="1.81640625" style="135" bestFit="1" customWidth="1"/>
    <col min="106" max="110" width="2.81640625" style="135" bestFit="1" customWidth="1"/>
    <col min="111" max="111" width="3.81640625" style="135" bestFit="1" customWidth="1"/>
    <col min="112" max="112" width="9.26953125" style="135" bestFit="1" customWidth="1"/>
    <col min="113" max="120" width="2.81640625" style="135" bestFit="1" customWidth="1"/>
    <col min="121" max="121" width="3.81640625" style="135" bestFit="1" customWidth="1"/>
    <col min="122" max="122" width="15.1796875" style="135" bestFit="1" customWidth="1"/>
    <col min="123" max="123" width="11.36328125" style="135" bestFit="1" customWidth="1"/>
    <col min="124" max="124" width="10.6328125" style="135" bestFit="1" customWidth="1"/>
    <col min="125" max="125" width="13.81640625" style="135" bestFit="1" customWidth="1"/>
    <col min="126" max="130" width="1.81640625" style="135" bestFit="1" customWidth="1"/>
    <col min="131" max="134" width="2.81640625" style="135" bestFit="1" customWidth="1"/>
    <col min="135" max="135" width="10" style="135" bestFit="1" customWidth="1"/>
    <col min="136" max="137" width="1.81640625" style="135" bestFit="1" customWidth="1"/>
    <col min="138" max="141" width="2.81640625" style="135" bestFit="1" customWidth="1"/>
    <col min="142" max="142" width="3.81640625" style="135" bestFit="1" customWidth="1"/>
    <col min="143" max="143" width="2.81640625" style="135" bestFit="1" customWidth="1"/>
    <col min="144" max="144" width="3.81640625" style="135" bestFit="1" customWidth="1"/>
    <col min="145" max="145" width="9.26953125" style="135" bestFit="1" customWidth="1"/>
    <col min="146" max="146" width="3.81640625" style="135" bestFit="1" customWidth="1"/>
    <col min="147" max="151" width="2.81640625" style="135" bestFit="1" customWidth="1"/>
    <col min="152" max="152" width="3.81640625" style="135" bestFit="1" customWidth="1"/>
    <col min="153" max="153" width="2.81640625" style="135" bestFit="1" customWidth="1"/>
    <col min="154" max="154" width="3.81640625" style="135" bestFit="1" customWidth="1"/>
    <col min="155" max="155" width="16.1796875" style="135" bestFit="1" customWidth="1"/>
    <col min="156" max="156" width="12.36328125" style="135" bestFit="1" customWidth="1"/>
    <col min="157" max="157" width="11.6328125" style="135" bestFit="1" customWidth="1"/>
    <col min="158" max="158" width="13.81640625" style="135" bestFit="1" customWidth="1"/>
    <col min="159" max="161" width="1.81640625" style="135" bestFit="1" customWidth="1"/>
    <col min="162" max="166" width="2.81640625" style="135" bestFit="1" customWidth="1"/>
    <col min="167" max="167" width="10" style="135" bestFit="1" customWidth="1"/>
    <col min="168" max="169" width="1.81640625" style="135" bestFit="1" customWidth="1"/>
    <col min="170" max="174" width="2.81640625" style="135" bestFit="1" customWidth="1"/>
    <col min="175" max="175" width="3.81640625" style="135" bestFit="1" customWidth="1"/>
    <col min="176" max="176" width="9.26953125" style="135" bestFit="1" customWidth="1"/>
    <col min="177" max="181" width="2.81640625" style="135" bestFit="1" customWidth="1"/>
    <col min="182" max="182" width="3.81640625" style="135" bestFit="1" customWidth="1"/>
    <col min="183" max="183" width="2.81640625" style="135" bestFit="1" customWidth="1"/>
    <col min="184" max="184" width="3.81640625" style="135" bestFit="1" customWidth="1"/>
    <col min="185" max="185" width="16.1796875" style="135" bestFit="1" customWidth="1"/>
    <col min="186" max="186" width="12.36328125" style="135" bestFit="1" customWidth="1"/>
    <col min="187" max="187" width="11.6328125" style="135" bestFit="1" customWidth="1"/>
    <col min="188" max="188" width="18.36328125" style="135" bestFit="1" customWidth="1"/>
    <col min="189" max="189" width="14.54296875" style="135" bestFit="1" customWidth="1"/>
    <col min="190" max="190" width="13.81640625" style="135" bestFit="1" customWidth="1"/>
    <col min="191" max="16384" width="10.90625" style="135"/>
  </cols>
  <sheetData>
    <row r="1" spans="1:19" x14ac:dyDescent="0.35">
      <c r="A1" s="135" t="s">
        <v>93</v>
      </c>
      <c r="B1" s="135" t="s">
        <v>94</v>
      </c>
      <c r="C1" s="135" t="s">
        <v>95</v>
      </c>
      <c r="D1" s="135" t="s">
        <v>178</v>
      </c>
      <c r="E1" s="135" t="s">
        <v>179</v>
      </c>
      <c r="G1" s="136" t="s">
        <v>95</v>
      </c>
      <c r="H1" t="s">
        <v>180</v>
      </c>
    </row>
    <row r="2" spans="1:19" x14ac:dyDescent="0.35">
      <c r="A2" s="135" t="s">
        <v>22</v>
      </c>
      <c r="B2" s="135">
        <v>1</v>
      </c>
      <c r="C2" s="135">
        <v>2</v>
      </c>
      <c r="D2" s="135">
        <v>2</v>
      </c>
      <c r="E2" s="135">
        <v>3</v>
      </c>
    </row>
    <row r="3" spans="1:19" x14ac:dyDescent="0.35">
      <c r="A3" s="135" t="s">
        <v>22</v>
      </c>
      <c r="B3" s="135">
        <v>1</v>
      </c>
      <c r="C3" s="135">
        <v>4</v>
      </c>
      <c r="D3" s="135">
        <v>3</v>
      </c>
      <c r="E3" s="135">
        <v>3</v>
      </c>
      <c r="G3"/>
      <c r="H3" s="136" t="s">
        <v>181</v>
      </c>
      <c r="I3"/>
      <c r="J3"/>
      <c r="K3"/>
      <c r="L3"/>
      <c r="M3"/>
      <c r="N3"/>
      <c r="O3"/>
      <c r="P3"/>
      <c r="Q3"/>
      <c r="R3"/>
      <c r="S3"/>
    </row>
    <row r="4" spans="1:19" x14ac:dyDescent="0.35">
      <c r="A4" s="135" t="s">
        <v>22</v>
      </c>
      <c r="B4" s="135">
        <v>1</v>
      </c>
      <c r="C4" s="135">
        <v>6</v>
      </c>
      <c r="D4" s="135">
        <v>3</v>
      </c>
      <c r="E4" s="135">
        <v>3</v>
      </c>
      <c r="G4"/>
      <c r="H4">
        <v>1</v>
      </c>
      <c r="I4"/>
      <c r="J4">
        <v>3</v>
      </c>
      <c r="K4"/>
      <c r="L4">
        <v>7</v>
      </c>
      <c r="M4"/>
      <c r="N4">
        <v>14</v>
      </c>
      <c r="O4"/>
      <c r="P4">
        <v>21</v>
      </c>
      <c r="Q4"/>
      <c r="R4" t="s">
        <v>182</v>
      </c>
      <c r="S4" t="s">
        <v>183</v>
      </c>
    </row>
    <row r="5" spans="1:19" x14ac:dyDescent="0.35">
      <c r="A5" s="135" t="s">
        <v>22</v>
      </c>
      <c r="B5" s="135">
        <v>1</v>
      </c>
      <c r="C5" s="135">
        <v>8</v>
      </c>
      <c r="D5" s="135">
        <v>3</v>
      </c>
      <c r="E5" s="135">
        <v>3</v>
      </c>
      <c r="G5" s="136" t="s">
        <v>184</v>
      </c>
      <c r="H5" t="s">
        <v>185</v>
      </c>
      <c r="I5" t="s">
        <v>186</v>
      </c>
      <c r="J5" t="s">
        <v>185</v>
      </c>
      <c r="K5" t="s">
        <v>186</v>
      </c>
      <c r="L5" t="s">
        <v>185</v>
      </c>
      <c r="M5" t="s">
        <v>186</v>
      </c>
      <c r="N5" t="s">
        <v>185</v>
      </c>
      <c r="O5" t="s">
        <v>186</v>
      </c>
      <c r="P5" t="s">
        <v>185</v>
      </c>
      <c r="Q5" t="s">
        <v>186</v>
      </c>
      <c r="R5"/>
      <c r="S5"/>
    </row>
    <row r="6" spans="1:19" x14ac:dyDescent="0.35">
      <c r="A6" s="135" t="s">
        <v>22</v>
      </c>
      <c r="B6" s="135">
        <v>1</v>
      </c>
      <c r="C6" s="135">
        <v>10</v>
      </c>
      <c r="D6" s="135">
        <v>3</v>
      </c>
      <c r="E6" s="135">
        <v>3</v>
      </c>
      <c r="G6" s="134" t="s">
        <v>22</v>
      </c>
      <c r="H6">
        <v>21</v>
      </c>
      <c r="I6">
        <v>22</v>
      </c>
      <c r="J6">
        <v>22</v>
      </c>
      <c r="K6">
        <v>22</v>
      </c>
      <c r="L6">
        <v>22</v>
      </c>
      <c r="M6">
        <v>22</v>
      </c>
      <c r="N6">
        <v>0</v>
      </c>
      <c r="O6">
        <v>22</v>
      </c>
      <c r="P6">
        <v>0</v>
      </c>
      <c r="Q6">
        <v>22</v>
      </c>
      <c r="R6">
        <v>65</v>
      </c>
      <c r="S6">
        <v>110</v>
      </c>
    </row>
    <row r="7" spans="1:19" x14ac:dyDescent="0.35">
      <c r="A7" s="135" t="s">
        <v>22</v>
      </c>
      <c r="B7" s="135">
        <v>1</v>
      </c>
      <c r="C7" s="135">
        <v>14</v>
      </c>
      <c r="D7" s="135">
        <v>3</v>
      </c>
      <c r="E7" s="135">
        <v>3</v>
      </c>
      <c r="G7" s="134" t="s">
        <v>21</v>
      </c>
      <c r="H7">
        <v>22</v>
      </c>
      <c r="I7">
        <v>22</v>
      </c>
      <c r="J7">
        <v>22</v>
      </c>
      <c r="K7">
        <v>22</v>
      </c>
      <c r="L7">
        <v>22</v>
      </c>
      <c r="M7">
        <v>22</v>
      </c>
      <c r="N7">
        <v>22</v>
      </c>
      <c r="O7">
        <v>22</v>
      </c>
      <c r="P7">
        <v>22</v>
      </c>
      <c r="Q7">
        <v>22</v>
      </c>
      <c r="R7">
        <v>110</v>
      </c>
      <c r="S7">
        <v>110</v>
      </c>
    </row>
    <row r="8" spans="1:19" x14ac:dyDescent="0.35">
      <c r="A8" s="135" t="s">
        <v>22</v>
      </c>
      <c r="B8" s="135">
        <v>1</v>
      </c>
      <c r="C8" s="135">
        <v>22</v>
      </c>
      <c r="D8" s="135">
        <v>2</v>
      </c>
      <c r="E8" s="135">
        <v>2</v>
      </c>
      <c r="G8" s="134" t="s">
        <v>14</v>
      </c>
      <c r="H8">
        <v>1</v>
      </c>
      <c r="I8">
        <v>22</v>
      </c>
      <c r="J8">
        <v>22</v>
      </c>
      <c r="K8">
        <v>22</v>
      </c>
      <c r="L8">
        <v>6</v>
      </c>
      <c r="M8">
        <v>22</v>
      </c>
      <c r="N8">
        <v>8</v>
      </c>
      <c r="O8">
        <v>22</v>
      </c>
      <c r="P8">
        <v>0</v>
      </c>
      <c r="Q8">
        <v>22</v>
      </c>
      <c r="R8">
        <v>37</v>
      </c>
      <c r="S8">
        <v>110</v>
      </c>
    </row>
    <row r="9" spans="1:19" x14ac:dyDescent="0.35">
      <c r="A9" s="135" t="s">
        <v>22</v>
      </c>
      <c r="B9" s="135">
        <v>1</v>
      </c>
      <c r="C9" s="135">
        <v>29</v>
      </c>
      <c r="D9" s="135">
        <v>2</v>
      </c>
      <c r="E9" s="135">
        <v>2</v>
      </c>
      <c r="G9" s="134" t="s">
        <v>16</v>
      </c>
      <c r="H9">
        <v>21</v>
      </c>
      <c r="I9">
        <v>22</v>
      </c>
      <c r="J9">
        <v>14</v>
      </c>
      <c r="K9">
        <v>22</v>
      </c>
      <c r="L9">
        <v>22</v>
      </c>
      <c r="M9">
        <v>22</v>
      </c>
      <c r="N9">
        <v>22</v>
      </c>
      <c r="O9">
        <v>22</v>
      </c>
      <c r="P9">
        <v>22</v>
      </c>
      <c r="Q9">
        <v>22</v>
      </c>
      <c r="R9">
        <v>101</v>
      </c>
      <c r="S9">
        <v>110</v>
      </c>
    </row>
    <row r="10" spans="1:19" x14ac:dyDescent="0.35">
      <c r="A10" s="135" t="s">
        <v>22</v>
      </c>
      <c r="B10" s="135">
        <v>3</v>
      </c>
      <c r="C10" s="135">
        <v>2</v>
      </c>
      <c r="D10" s="135">
        <v>3</v>
      </c>
      <c r="E10" s="135">
        <v>3</v>
      </c>
      <c r="G10" s="134" t="s">
        <v>19</v>
      </c>
      <c r="H10">
        <v>3</v>
      </c>
      <c r="I10">
        <v>22</v>
      </c>
      <c r="J10">
        <v>22</v>
      </c>
      <c r="K10">
        <v>22</v>
      </c>
      <c r="L10">
        <v>22</v>
      </c>
      <c r="M10">
        <v>22</v>
      </c>
      <c r="N10">
        <v>22</v>
      </c>
      <c r="O10">
        <v>22</v>
      </c>
      <c r="P10">
        <v>22</v>
      </c>
      <c r="Q10">
        <v>22</v>
      </c>
      <c r="R10">
        <v>91</v>
      </c>
      <c r="S10">
        <v>110</v>
      </c>
    </row>
    <row r="11" spans="1:19" x14ac:dyDescent="0.35">
      <c r="A11" s="135" t="s">
        <v>22</v>
      </c>
      <c r="B11" s="135">
        <v>3</v>
      </c>
      <c r="C11" s="135">
        <v>4</v>
      </c>
      <c r="D11" s="135">
        <v>3</v>
      </c>
      <c r="E11" s="135">
        <v>3</v>
      </c>
      <c r="G11" s="134" t="s">
        <v>20</v>
      </c>
      <c r="H11">
        <v>19</v>
      </c>
      <c r="I11">
        <v>22</v>
      </c>
      <c r="J11">
        <v>22</v>
      </c>
      <c r="K11">
        <v>22</v>
      </c>
      <c r="L11">
        <v>22</v>
      </c>
      <c r="M11">
        <v>22</v>
      </c>
      <c r="N11">
        <v>22</v>
      </c>
      <c r="O11">
        <v>22</v>
      </c>
      <c r="P11">
        <v>22</v>
      </c>
      <c r="Q11">
        <v>22</v>
      </c>
      <c r="R11">
        <v>107</v>
      </c>
      <c r="S11">
        <v>110</v>
      </c>
    </row>
    <row r="12" spans="1:19" x14ac:dyDescent="0.35">
      <c r="A12" s="135" t="s">
        <v>22</v>
      </c>
      <c r="B12" s="135">
        <v>3</v>
      </c>
      <c r="C12" s="135">
        <v>6</v>
      </c>
      <c r="D12" s="135">
        <v>3</v>
      </c>
      <c r="E12" s="135">
        <v>3</v>
      </c>
      <c r="G12" s="134" t="s">
        <v>23</v>
      </c>
      <c r="H12">
        <v>0</v>
      </c>
      <c r="I12">
        <v>24</v>
      </c>
      <c r="J12">
        <v>0</v>
      </c>
      <c r="K12">
        <v>24</v>
      </c>
      <c r="L12">
        <v>0</v>
      </c>
      <c r="M12">
        <v>24</v>
      </c>
      <c r="N12">
        <v>0</v>
      </c>
      <c r="O12">
        <v>24</v>
      </c>
      <c r="P12">
        <v>0</v>
      </c>
      <c r="Q12">
        <v>24</v>
      </c>
      <c r="R12">
        <v>0</v>
      </c>
      <c r="S12">
        <v>120</v>
      </c>
    </row>
    <row r="13" spans="1:19" x14ac:dyDescent="0.35">
      <c r="A13" s="135" t="s">
        <v>22</v>
      </c>
      <c r="B13" s="135">
        <v>3</v>
      </c>
      <c r="C13" s="135">
        <v>8</v>
      </c>
      <c r="D13" s="135">
        <v>3</v>
      </c>
      <c r="E13" s="135">
        <v>3</v>
      </c>
      <c r="G13" s="134" t="s">
        <v>24</v>
      </c>
      <c r="H13">
        <v>14</v>
      </c>
      <c r="I13">
        <v>14</v>
      </c>
      <c r="J13">
        <v>22</v>
      </c>
      <c r="K13">
        <v>22</v>
      </c>
      <c r="L13">
        <v>22</v>
      </c>
      <c r="M13">
        <v>22</v>
      </c>
      <c r="N13">
        <v>22</v>
      </c>
      <c r="O13">
        <v>22</v>
      </c>
      <c r="P13">
        <v>22</v>
      </c>
      <c r="Q13">
        <v>22</v>
      </c>
      <c r="R13">
        <v>102</v>
      </c>
      <c r="S13">
        <v>102</v>
      </c>
    </row>
    <row r="14" spans="1:19" x14ac:dyDescent="0.35">
      <c r="A14" s="135" t="s">
        <v>22</v>
      </c>
      <c r="B14" s="135">
        <v>3</v>
      </c>
      <c r="C14" s="135">
        <v>11</v>
      </c>
      <c r="D14" s="135">
        <v>3</v>
      </c>
      <c r="E14" s="135">
        <v>3</v>
      </c>
      <c r="G14" s="134" t="s">
        <v>4</v>
      </c>
      <c r="H14">
        <v>19</v>
      </c>
      <c r="I14">
        <v>22</v>
      </c>
      <c r="J14">
        <v>20</v>
      </c>
      <c r="K14">
        <v>22</v>
      </c>
      <c r="L14">
        <v>19</v>
      </c>
      <c r="M14">
        <v>22</v>
      </c>
      <c r="N14">
        <v>12</v>
      </c>
      <c r="O14">
        <v>22</v>
      </c>
      <c r="P14">
        <v>4</v>
      </c>
      <c r="Q14">
        <v>22</v>
      </c>
      <c r="R14">
        <v>74</v>
      </c>
      <c r="S14">
        <v>110</v>
      </c>
    </row>
    <row r="15" spans="1:19" x14ac:dyDescent="0.35">
      <c r="A15" s="135" t="s">
        <v>22</v>
      </c>
      <c r="B15" s="135">
        <v>3</v>
      </c>
      <c r="C15" s="135">
        <v>14</v>
      </c>
      <c r="D15" s="135">
        <v>3</v>
      </c>
      <c r="E15" s="135">
        <v>3</v>
      </c>
      <c r="G15" s="134" t="s">
        <v>187</v>
      </c>
      <c r="H15">
        <v>120</v>
      </c>
      <c r="I15">
        <v>192</v>
      </c>
      <c r="J15">
        <v>166</v>
      </c>
      <c r="K15">
        <v>200</v>
      </c>
      <c r="L15">
        <v>157</v>
      </c>
      <c r="M15">
        <v>200</v>
      </c>
      <c r="N15">
        <v>130</v>
      </c>
      <c r="O15">
        <v>200</v>
      </c>
      <c r="P15">
        <v>114</v>
      </c>
      <c r="Q15">
        <v>200</v>
      </c>
      <c r="R15">
        <v>687</v>
      </c>
      <c r="S15">
        <v>992</v>
      </c>
    </row>
    <row r="16" spans="1:19" x14ac:dyDescent="0.35">
      <c r="A16" s="135" t="s">
        <v>22</v>
      </c>
      <c r="B16" s="135">
        <v>3</v>
      </c>
      <c r="C16" s="135">
        <v>20</v>
      </c>
      <c r="D16" s="135">
        <v>2</v>
      </c>
      <c r="E16" s="135">
        <v>2</v>
      </c>
    </row>
    <row r="17" spans="1:5" x14ac:dyDescent="0.35">
      <c r="A17" s="135" t="s">
        <v>22</v>
      </c>
      <c r="B17" s="135">
        <v>3</v>
      </c>
      <c r="C17" s="135">
        <v>27</v>
      </c>
      <c r="D17" s="135">
        <v>2</v>
      </c>
      <c r="E17" s="135">
        <v>2</v>
      </c>
    </row>
    <row r="18" spans="1:5" x14ac:dyDescent="0.35">
      <c r="A18" s="135" t="s">
        <v>22</v>
      </c>
      <c r="B18" s="135">
        <v>7</v>
      </c>
      <c r="C18" s="135">
        <v>2</v>
      </c>
      <c r="D18" s="135">
        <v>3</v>
      </c>
      <c r="E18" s="135">
        <v>3</v>
      </c>
    </row>
    <row r="19" spans="1:5" x14ac:dyDescent="0.35">
      <c r="A19" s="135" t="s">
        <v>22</v>
      </c>
      <c r="B19" s="135">
        <v>7</v>
      </c>
      <c r="C19" s="135">
        <v>4</v>
      </c>
      <c r="D19" s="135">
        <v>3</v>
      </c>
      <c r="E19" s="135">
        <v>3</v>
      </c>
    </row>
    <row r="20" spans="1:5" x14ac:dyDescent="0.35">
      <c r="A20" s="135" t="s">
        <v>22</v>
      </c>
      <c r="B20" s="135">
        <v>7</v>
      </c>
      <c r="C20" s="135">
        <v>7</v>
      </c>
      <c r="D20" s="135">
        <v>3</v>
      </c>
      <c r="E20" s="135">
        <v>3</v>
      </c>
    </row>
    <row r="21" spans="1:5" x14ac:dyDescent="0.35">
      <c r="A21" s="135" t="s">
        <v>22</v>
      </c>
      <c r="B21" s="135">
        <v>7</v>
      </c>
      <c r="C21" s="135">
        <v>9</v>
      </c>
      <c r="D21" s="135">
        <v>3</v>
      </c>
      <c r="E21" s="135">
        <v>3</v>
      </c>
    </row>
    <row r="22" spans="1:5" x14ac:dyDescent="0.35">
      <c r="A22" s="135" t="s">
        <v>22</v>
      </c>
      <c r="B22" s="135">
        <v>7</v>
      </c>
      <c r="C22" s="135">
        <v>11</v>
      </c>
      <c r="D22" s="135">
        <v>3</v>
      </c>
      <c r="E22" s="135">
        <v>3</v>
      </c>
    </row>
    <row r="23" spans="1:5" x14ac:dyDescent="0.35">
      <c r="A23" s="135" t="s">
        <v>22</v>
      </c>
      <c r="B23" s="135">
        <v>7</v>
      </c>
      <c r="C23" s="135">
        <v>14</v>
      </c>
      <c r="D23" s="135">
        <v>3</v>
      </c>
      <c r="E23" s="135">
        <v>3</v>
      </c>
    </row>
    <row r="24" spans="1:5" x14ac:dyDescent="0.35">
      <c r="A24" s="135" t="s">
        <v>22</v>
      </c>
      <c r="B24" s="135">
        <v>7</v>
      </c>
      <c r="C24" s="135">
        <v>23</v>
      </c>
      <c r="D24" s="135">
        <v>2</v>
      </c>
      <c r="E24" s="135">
        <v>2</v>
      </c>
    </row>
    <row r="25" spans="1:5" x14ac:dyDescent="0.35">
      <c r="A25" s="135" t="s">
        <v>22</v>
      </c>
      <c r="B25" s="135">
        <v>7</v>
      </c>
      <c r="C25" s="135">
        <v>29</v>
      </c>
      <c r="D25" s="135">
        <v>2</v>
      </c>
      <c r="E25" s="135">
        <v>2</v>
      </c>
    </row>
    <row r="26" spans="1:5" x14ac:dyDescent="0.35">
      <c r="A26" s="135" t="s">
        <v>22</v>
      </c>
      <c r="B26" s="135">
        <v>14</v>
      </c>
      <c r="C26" s="135">
        <v>2</v>
      </c>
      <c r="D26" s="135">
        <v>0</v>
      </c>
      <c r="E26" s="135">
        <v>3</v>
      </c>
    </row>
    <row r="27" spans="1:5" x14ac:dyDescent="0.35">
      <c r="A27" s="135" t="s">
        <v>22</v>
      </c>
      <c r="B27" s="135">
        <v>14</v>
      </c>
      <c r="C27" s="135">
        <v>4</v>
      </c>
      <c r="D27" s="135">
        <v>0</v>
      </c>
      <c r="E27" s="135">
        <v>3</v>
      </c>
    </row>
    <row r="28" spans="1:5" x14ac:dyDescent="0.35">
      <c r="A28" s="135" t="s">
        <v>22</v>
      </c>
      <c r="B28" s="135">
        <v>14</v>
      </c>
      <c r="C28" s="135">
        <v>7</v>
      </c>
      <c r="D28" s="135">
        <v>0</v>
      </c>
      <c r="E28" s="135">
        <v>3</v>
      </c>
    </row>
    <row r="29" spans="1:5" x14ac:dyDescent="0.35">
      <c r="A29" s="135" t="s">
        <v>22</v>
      </c>
      <c r="B29" s="135">
        <v>14</v>
      </c>
      <c r="C29" s="135">
        <v>9</v>
      </c>
      <c r="D29" s="135">
        <v>0</v>
      </c>
      <c r="E29" s="135">
        <v>3</v>
      </c>
    </row>
    <row r="30" spans="1:5" x14ac:dyDescent="0.35">
      <c r="A30" s="135" t="s">
        <v>22</v>
      </c>
      <c r="B30" s="135">
        <v>14</v>
      </c>
      <c r="C30" s="135">
        <v>11</v>
      </c>
      <c r="D30" s="135">
        <v>0</v>
      </c>
      <c r="E30" s="135">
        <v>3</v>
      </c>
    </row>
    <row r="31" spans="1:5" x14ac:dyDescent="0.35">
      <c r="A31" s="135" t="s">
        <v>22</v>
      </c>
      <c r="B31" s="135">
        <v>14</v>
      </c>
      <c r="C31" s="135">
        <v>14</v>
      </c>
      <c r="D31" s="135">
        <v>0</v>
      </c>
      <c r="E31" s="135">
        <v>3</v>
      </c>
    </row>
    <row r="32" spans="1:5" x14ac:dyDescent="0.35">
      <c r="A32" s="135" t="s">
        <v>22</v>
      </c>
      <c r="B32" s="135">
        <v>14</v>
      </c>
      <c r="C32" s="135">
        <v>21</v>
      </c>
      <c r="D32" s="135">
        <v>0</v>
      </c>
      <c r="E32" s="135">
        <v>2</v>
      </c>
    </row>
    <row r="33" spans="1:5" x14ac:dyDescent="0.35">
      <c r="A33" s="135" t="s">
        <v>22</v>
      </c>
      <c r="B33" s="135">
        <v>14</v>
      </c>
      <c r="C33" s="135">
        <v>28</v>
      </c>
      <c r="D33" s="135">
        <v>0</v>
      </c>
      <c r="E33" s="135">
        <v>2</v>
      </c>
    </row>
    <row r="34" spans="1:5" x14ac:dyDescent="0.35">
      <c r="A34" s="135" t="s">
        <v>22</v>
      </c>
      <c r="B34" s="135">
        <v>21</v>
      </c>
      <c r="C34" s="135">
        <v>2</v>
      </c>
      <c r="D34" s="135">
        <v>0</v>
      </c>
      <c r="E34" s="135">
        <v>3</v>
      </c>
    </row>
    <row r="35" spans="1:5" x14ac:dyDescent="0.35">
      <c r="A35" s="135" t="s">
        <v>22</v>
      </c>
      <c r="B35" s="135">
        <v>21</v>
      </c>
      <c r="C35" s="135">
        <v>4</v>
      </c>
      <c r="D35" s="135">
        <v>0</v>
      </c>
      <c r="E35" s="135">
        <v>3</v>
      </c>
    </row>
    <row r="36" spans="1:5" x14ac:dyDescent="0.35">
      <c r="A36" s="135" t="s">
        <v>22</v>
      </c>
      <c r="B36" s="135">
        <v>21</v>
      </c>
      <c r="C36" s="135">
        <v>7</v>
      </c>
      <c r="D36" s="135">
        <v>0</v>
      </c>
      <c r="E36" s="135">
        <v>3</v>
      </c>
    </row>
    <row r="37" spans="1:5" x14ac:dyDescent="0.35">
      <c r="A37" s="135" t="s">
        <v>22</v>
      </c>
      <c r="B37" s="135">
        <v>21</v>
      </c>
      <c r="C37" s="135">
        <v>9</v>
      </c>
      <c r="D37" s="135">
        <v>0</v>
      </c>
      <c r="E37" s="135">
        <v>3</v>
      </c>
    </row>
    <row r="38" spans="1:5" x14ac:dyDescent="0.35">
      <c r="A38" s="135" t="s">
        <v>22</v>
      </c>
      <c r="B38" s="135">
        <v>21</v>
      </c>
      <c r="C38" s="135">
        <v>11</v>
      </c>
      <c r="D38" s="135">
        <v>0</v>
      </c>
      <c r="E38" s="135">
        <v>3</v>
      </c>
    </row>
    <row r="39" spans="1:5" x14ac:dyDescent="0.35">
      <c r="A39" s="135" t="s">
        <v>22</v>
      </c>
      <c r="B39" s="135">
        <v>21</v>
      </c>
      <c r="C39" s="135">
        <v>14</v>
      </c>
      <c r="D39" s="135">
        <v>0</v>
      </c>
      <c r="E39" s="135">
        <v>3</v>
      </c>
    </row>
    <row r="40" spans="1:5" x14ac:dyDescent="0.35">
      <c r="A40" s="135" t="s">
        <v>22</v>
      </c>
      <c r="B40" s="135">
        <v>21</v>
      </c>
      <c r="C40" s="135">
        <v>21</v>
      </c>
      <c r="D40" s="135">
        <v>0</v>
      </c>
      <c r="E40" s="135">
        <v>2</v>
      </c>
    </row>
    <row r="41" spans="1:5" x14ac:dyDescent="0.35">
      <c r="A41" s="135" t="s">
        <v>22</v>
      </c>
      <c r="B41" s="135">
        <v>21</v>
      </c>
      <c r="C41" s="135">
        <v>28</v>
      </c>
      <c r="D41" s="135">
        <v>0</v>
      </c>
      <c r="E41" s="135">
        <v>2</v>
      </c>
    </row>
    <row r="42" spans="1:5" x14ac:dyDescent="0.35">
      <c r="A42" s="135" t="s">
        <v>21</v>
      </c>
      <c r="B42" s="135">
        <v>1</v>
      </c>
      <c r="C42" s="135">
        <v>2</v>
      </c>
      <c r="D42" s="135">
        <v>3</v>
      </c>
      <c r="E42" s="135">
        <v>3</v>
      </c>
    </row>
    <row r="43" spans="1:5" x14ac:dyDescent="0.35">
      <c r="A43" s="135" t="s">
        <v>21</v>
      </c>
      <c r="B43" s="135">
        <v>1</v>
      </c>
      <c r="C43" s="135">
        <v>4</v>
      </c>
      <c r="D43" s="135">
        <v>3</v>
      </c>
      <c r="E43" s="135">
        <v>3</v>
      </c>
    </row>
    <row r="44" spans="1:5" x14ac:dyDescent="0.35">
      <c r="A44" s="135" t="s">
        <v>21</v>
      </c>
      <c r="B44" s="135">
        <v>1</v>
      </c>
      <c r="C44" s="135">
        <v>6</v>
      </c>
      <c r="D44" s="135">
        <v>3</v>
      </c>
      <c r="E44" s="135">
        <v>3</v>
      </c>
    </row>
    <row r="45" spans="1:5" x14ac:dyDescent="0.35">
      <c r="A45" s="135" t="s">
        <v>21</v>
      </c>
      <c r="B45" s="135">
        <v>1</v>
      </c>
      <c r="C45" s="135">
        <v>8</v>
      </c>
      <c r="D45" s="135">
        <v>3</v>
      </c>
      <c r="E45" s="135">
        <v>3</v>
      </c>
    </row>
    <row r="46" spans="1:5" x14ac:dyDescent="0.35">
      <c r="A46" s="135" t="s">
        <v>21</v>
      </c>
      <c r="B46" s="135">
        <v>1</v>
      </c>
      <c r="C46" s="135">
        <v>10</v>
      </c>
      <c r="D46" s="135">
        <v>3</v>
      </c>
      <c r="E46" s="135">
        <v>3</v>
      </c>
    </row>
    <row r="47" spans="1:5" x14ac:dyDescent="0.35">
      <c r="A47" s="135" t="s">
        <v>21</v>
      </c>
      <c r="B47" s="135">
        <v>1</v>
      </c>
      <c r="C47" s="135">
        <v>14</v>
      </c>
      <c r="D47" s="135">
        <v>3</v>
      </c>
      <c r="E47" s="135">
        <v>3</v>
      </c>
    </row>
    <row r="48" spans="1:5" x14ac:dyDescent="0.35">
      <c r="A48" s="135" t="s">
        <v>21</v>
      </c>
      <c r="B48" s="135">
        <v>1</v>
      </c>
      <c r="C48" s="135">
        <v>22</v>
      </c>
      <c r="D48" s="135">
        <v>2</v>
      </c>
      <c r="E48" s="135">
        <v>2</v>
      </c>
    </row>
    <row r="49" spans="1:5" x14ac:dyDescent="0.35">
      <c r="A49" s="135" t="s">
        <v>21</v>
      </c>
      <c r="B49" s="135">
        <v>1</v>
      </c>
      <c r="C49" s="135">
        <v>29</v>
      </c>
      <c r="D49" s="135">
        <v>2</v>
      </c>
      <c r="E49" s="135">
        <v>2</v>
      </c>
    </row>
    <row r="50" spans="1:5" x14ac:dyDescent="0.35">
      <c r="A50" s="135" t="s">
        <v>21</v>
      </c>
      <c r="B50" s="135">
        <v>3</v>
      </c>
      <c r="C50" s="135">
        <v>2</v>
      </c>
      <c r="D50" s="135">
        <v>3</v>
      </c>
      <c r="E50" s="135">
        <v>3</v>
      </c>
    </row>
    <row r="51" spans="1:5" x14ac:dyDescent="0.35">
      <c r="A51" s="135" t="s">
        <v>21</v>
      </c>
      <c r="B51" s="135">
        <v>3</v>
      </c>
      <c r="C51" s="135">
        <v>4</v>
      </c>
      <c r="D51" s="135">
        <v>3</v>
      </c>
      <c r="E51" s="135">
        <v>3</v>
      </c>
    </row>
    <row r="52" spans="1:5" x14ac:dyDescent="0.35">
      <c r="A52" s="135" t="s">
        <v>21</v>
      </c>
      <c r="B52" s="135">
        <v>3</v>
      </c>
      <c r="C52" s="135">
        <v>6</v>
      </c>
      <c r="D52" s="135">
        <v>3</v>
      </c>
      <c r="E52" s="135">
        <v>3</v>
      </c>
    </row>
    <row r="53" spans="1:5" x14ac:dyDescent="0.35">
      <c r="A53" s="135" t="s">
        <v>21</v>
      </c>
      <c r="B53" s="135">
        <v>3</v>
      </c>
      <c r="C53" s="135">
        <v>8</v>
      </c>
      <c r="D53" s="135">
        <v>3</v>
      </c>
      <c r="E53" s="135">
        <v>3</v>
      </c>
    </row>
    <row r="54" spans="1:5" x14ac:dyDescent="0.35">
      <c r="A54" s="135" t="s">
        <v>21</v>
      </c>
      <c r="B54" s="135">
        <v>3</v>
      </c>
      <c r="C54" s="135">
        <v>11</v>
      </c>
      <c r="D54" s="135">
        <v>3</v>
      </c>
      <c r="E54" s="135">
        <v>3</v>
      </c>
    </row>
    <row r="55" spans="1:5" x14ac:dyDescent="0.35">
      <c r="A55" s="135" t="s">
        <v>21</v>
      </c>
      <c r="B55" s="135">
        <v>3</v>
      </c>
      <c r="C55" s="135">
        <v>14</v>
      </c>
      <c r="D55" s="135">
        <v>3</v>
      </c>
      <c r="E55" s="135">
        <v>3</v>
      </c>
    </row>
    <row r="56" spans="1:5" x14ac:dyDescent="0.35">
      <c r="A56" s="135" t="s">
        <v>21</v>
      </c>
      <c r="B56" s="135">
        <v>3</v>
      </c>
      <c r="C56" s="135">
        <v>20</v>
      </c>
      <c r="D56" s="135">
        <v>2</v>
      </c>
      <c r="E56" s="135">
        <v>2</v>
      </c>
    </row>
    <row r="57" spans="1:5" x14ac:dyDescent="0.35">
      <c r="A57" s="135" t="s">
        <v>21</v>
      </c>
      <c r="B57" s="135">
        <v>3</v>
      </c>
      <c r="C57" s="135">
        <v>27</v>
      </c>
      <c r="D57" s="135">
        <v>2</v>
      </c>
      <c r="E57" s="135">
        <v>2</v>
      </c>
    </row>
    <row r="58" spans="1:5" x14ac:dyDescent="0.35">
      <c r="A58" s="135" t="s">
        <v>21</v>
      </c>
      <c r="B58" s="135">
        <v>7</v>
      </c>
      <c r="C58" s="135">
        <v>2</v>
      </c>
      <c r="D58" s="135">
        <v>3</v>
      </c>
      <c r="E58" s="135">
        <v>3</v>
      </c>
    </row>
    <row r="59" spans="1:5" x14ac:dyDescent="0.35">
      <c r="A59" s="135" t="s">
        <v>21</v>
      </c>
      <c r="B59" s="135">
        <v>7</v>
      </c>
      <c r="C59" s="135">
        <v>4</v>
      </c>
      <c r="D59" s="135">
        <v>3</v>
      </c>
      <c r="E59" s="135">
        <v>3</v>
      </c>
    </row>
    <row r="60" spans="1:5" x14ac:dyDescent="0.35">
      <c r="A60" s="135" t="s">
        <v>21</v>
      </c>
      <c r="B60" s="135">
        <v>7</v>
      </c>
      <c r="C60" s="135">
        <v>7</v>
      </c>
      <c r="D60" s="135">
        <v>3</v>
      </c>
      <c r="E60" s="135">
        <v>3</v>
      </c>
    </row>
    <row r="61" spans="1:5" x14ac:dyDescent="0.35">
      <c r="A61" s="135" t="s">
        <v>21</v>
      </c>
      <c r="B61" s="135">
        <v>7</v>
      </c>
      <c r="C61" s="135">
        <v>9</v>
      </c>
      <c r="D61" s="135">
        <v>3</v>
      </c>
      <c r="E61" s="135">
        <v>3</v>
      </c>
    </row>
    <row r="62" spans="1:5" x14ac:dyDescent="0.35">
      <c r="A62" s="135" t="s">
        <v>21</v>
      </c>
      <c r="B62" s="135">
        <v>7</v>
      </c>
      <c r="C62" s="135">
        <v>11</v>
      </c>
      <c r="D62" s="135">
        <v>3</v>
      </c>
      <c r="E62" s="135">
        <v>3</v>
      </c>
    </row>
    <row r="63" spans="1:5" x14ac:dyDescent="0.35">
      <c r="A63" s="135" t="s">
        <v>21</v>
      </c>
      <c r="B63" s="135">
        <v>7</v>
      </c>
      <c r="C63" s="135">
        <v>14</v>
      </c>
      <c r="D63" s="135">
        <v>3</v>
      </c>
      <c r="E63" s="135">
        <v>3</v>
      </c>
    </row>
    <row r="64" spans="1:5" x14ac:dyDescent="0.35">
      <c r="A64" s="135" t="s">
        <v>21</v>
      </c>
      <c r="B64" s="135">
        <v>7</v>
      </c>
      <c r="C64" s="135">
        <v>23</v>
      </c>
      <c r="D64" s="135">
        <v>2</v>
      </c>
      <c r="E64" s="135">
        <v>2</v>
      </c>
    </row>
    <row r="65" spans="1:5" x14ac:dyDescent="0.35">
      <c r="A65" s="135" t="s">
        <v>21</v>
      </c>
      <c r="B65" s="135">
        <v>7</v>
      </c>
      <c r="C65" s="135">
        <v>29</v>
      </c>
      <c r="D65" s="135">
        <v>2</v>
      </c>
      <c r="E65" s="135">
        <v>2</v>
      </c>
    </row>
    <row r="66" spans="1:5" x14ac:dyDescent="0.35">
      <c r="A66" s="135" t="s">
        <v>21</v>
      </c>
      <c r="B66" s="135">
        <v>14</v>
      </c>
      <c r="C66" s="135">
        <v>2</v>
      </c>
      <c r="D66" s="135">
        <v>3</v>
      </c>
      <c r="E66" s="135">
        <v>3</v>
      </c>
    </row>
    <row r="67" spans="1:5" x14ac:dyDescent="0.35">
      <c r="A67" s="135" t="s">
        <v>21</v>
      </c>
      <c r="B67" s="135">
        <v>14</v>
      </c>
      <c r="C67" s="135">
        <v>4</v>
      </c>
      <c r="D67" s="135">
        <v>3</v>
      </c>
      <c r="E67" s="135">
        <v>3</v>
      </c>
    </row>
    <row r="68" spans="1:5" x14ac:dyDescent="0.35">
      <c r="A68" s="135" t="s">
        <v>21</v>
      </c>
      <c r="B68" s="135">
        <v>14</v>
      </c>
      <c r="C68" s="135">
        <v>7</v>
      </c>
      <c r="D68" s="135">
        <v>3</v>
      </c>
      <c r="E68" s="135">
        <v>3</v>
      </c>
    </row>
    <row r="69" spans="1:5" x14ac:dyDescent="0.35">
      <c r="A69" s="135" t="s">
        <v>21</v>
      </c>
      <c r="B69" s="135">
        <v>14</v>
      </c>
      <c r="C69" s="135">
        <v>9</v>
      </c>
      <c r="D69" s="135">
        <v>3</v>
      </c>
      <c r="E69" s="135">
        <v>3</v>
      </c>
    </row>
    <row r="70" spans="1:5" x14ac:dyDescent="0.35">
      <c r="A70" s="135" t="s">
        <v>21</v>
      </c>
      <c r="B70" s="135">
        <v>14</v>
      </c>
      <c r="C70" s="135">
        <v>11</v>
      </c>
      <c r="D70" s="135">
        <v>3</v>
      </c>
      <c r="E70" s="135">
        <v>3</v>
      </c>
    </row>
    <row r="71" spans="1:5" x14ac:dyDescent="0.35">
      <c r="A71" s="135" t="s">
        <v>21</v>
      </c>
      <c r="B71" s="135">
        <v>14</v>
      </c>
      <c r="C71" s="135">
        <v>14</v>
      </c>
      <c r="D71" s="135">
        <v>3</v>
      </c>
      <c r="E71" s="135">
        <v>3</v>
      </c>
    </row>
    <row r="72" spans="1:5" x14ac:dyDescent="0.35">
      <c r="A72" s="135" t="s">
        <v>21</v>
      </c>
      <c r="B72" s="135">
        <v>14</v>
      </c>
      <c r="C72" s="135">
        <v>21</v>
      </c>
      <c r="D72" s="135">
        <v>2</v>
      </c>
      <c r="E72" s="135">
        <v>2</v>
      </c>
    </row>
    <row r="73" spans="1:5" x14ac:dyDescent="0.35">
      <c r="A73" s="135" t="s">
        <v>21</v>
      </c>
      <c r="B73" s="135">
        <v>14</v>
      </c>
      <c r="C73" s="135">
        <v>28</v>
      </c>
      <c r="D73" s="135">
        <v>2</v>
      </c>
      <c r="E73" s="135">
        <v>2</v>
      </c>
    </row>
    <row r="74" spans="1:5" x14ac:dyDescent="0.35">
      <c r="A74" s="135" t="s">
        <v>21</v>
      </c>
      <c r="B74" s="135">
        <v>21</v>
      </c>
      <c r="C74" s="135">
        <v>2</v>
      </c>
      <c r="D74" s="135">
        <v>3</v>
      </c>
      <c r="E74" s="135">
        <v>3</v>
      </c>
    </row>
    <row r="75" spans="1:5" x14ac:dyDescent="0.35">
      <c r="A75" s="135" t="s">
        <v>21</v>
      </c>
      <c r="B75" s="135">
        <v>21</v>
      </c>
      <c r="C75" s="135">
        <v>4</v>
      </c>
      <c r="D75" s="135">
        <v>3</v>
      </c>
      <c r="E75" s="135">
        <v>3</v>
      </c>
    </row>
    <row r="76" spans="1:5" x14ac:dyDescent="0.35">
      <c r="A76" s="135" t="s">
        <v>21</v>
      </c>
      <c r="B76" s="135">
        <v>21</v>
      </c>
      <c r="C76" s="135">
        <v>7</v>
      </c>
      <c r="D76" s="135">
        <v>3</v>
      </c>
      <c r="E76" s="135">
        <v>3</v>
      </c>
    </row>
    <row r="77" spans="1:5" x14ac:dyDescent="0.35">
      <c r="A77" s="135" t="s">
        <v>21</v>
      </c>
      <c r="B77" s="135">
        <v>21</v>
      </c>
      <c r="C77" s="135">
        <v>9</v>
      </c>
      <c r="D77" s="135">
        <v>3</v>
      </c>
      <c r="E77" s="135">
        <v>3</v>
      </c>
    </row>
    <row r="78" spans="1:5" x14ac:dyDescent="0.35">
      <c r="A78" s="135" t="s">
        <v>21</v>
      </c>
      <c r="B78" s="135">
        <v>21</v>
      </c>
      <c r="C78" s="135">
        <v>11</v>
      </c>
      <c r="D78" s="135">
        <v>3</v>
      </c>
      <c r="E78" s="135">
        <v>3</v>
      </c>
    </row>
    <row r="79" spans="1:5" x14ac:dyDescent="0.35">
      <c r="A79" s="135" t="s">
        <v>21</v>
      </c>
      <c r="B79" s="135">
        <v>21</v>
      </c>
      <c r="C79" s="135">
        <v>14</v>
      </c>
      <c r="D79" s="135">
        <v>3</v>
      </c>
      <c r="E79" s="135">
        <v>3</v>
      </c>
    </row>
    <row r="80" spans="1:5" x14ac:dyDescent="0.35">
      <c r="A80" s="135" t="s">
        <v>21</v>
      </c>
      <c r="B80" s="135">
        <v>21</v>
      </c>
      <c r="C80" s="135">
        <v>21</v>
      </c>
      <c r="D80" s="135">
        <v>2</v>
      </c>
      <c r="E80" s="135">
        <v>2</v>
      </c>
    </row>
    <row r="81" spans="1:5" x14ac:dyDescent="0.35">
      <c r="A81" s="135" t="s">
        <v>21</v>
      </c>
      <c r="B81" s="135">
        <v>21</v>
      </c>
      <c r="C81" s="135">
        <v>28</v>
      </c>
      <c r="D81" s="135">
        <v>2</v>
      </c>
      <c r="E81" s="135">
        <v>2</v>
      </c>
    </row>
    <row r="82" spans="1:5" x14ac:dyDescent="0.35">
      <c r="A82" s="135" t="s">
        <v>19</v>
      </c>
      <c r="B82" s="135">
        <v>1</v>
      </c>
      <c r="C82" s="135">
        <v>2</v>
      </c>
      <c r="D82" s="135">
        <v>0</v>
      </c>
      <c r="E82" s="135">
        <v>3</v>
      </c>
    </row>
    <row r="83" spans="1:5" x14ac:dyDescent="0.35">
      <c r="A83" s="135" t="s">
        <v>19</v>
      </c>
      <c r="B83" s="135">
        <v>1</v>
      </c>
      <c r="C83" s="135">
        <v>4</v>
      </c>
      <c r="D83" s="135">
        <v>0</v>
      </c>
      <c r="E83" s="135">
        <v>3</v>
      </c>
    </row>
    <row r="84" spans="1:5" x14ac:dyDescent="0.35">
      <c r="A84" s="135" t="s">
        <v>19</v>
      </c>
      <c r="B84" s="135">
        <v>1</v>
      </c>
      <c r="C84" s="135">
        <v>6</v>
      </c>
      <c r="D84" s="135">
        <v>0</v>
      </c>
      <c r="E84" s="135">
        <v>3</v>
      </c>
    </row>
    <row r="85" spans="1:5" x14ac:dyDescent="0.35">
      <c r="A85" s="135" t="s">
        <v>19</v>
      </c>
      <c r="B85" s="135">
        <v>1</v>
      </c>
      <c r="C85" s="135">
        <v>8</v>
      </c>
      <c r="D85" s="135">
        <v>1</v>
      </c>
      <c r="E85" s="135">
        <v>3</v>
      </c>
    </row>
    <row r="86" spans="1:5" x14ac:dyDescent="0.35">
      <c r="A86" s="135" t="s">
        <v>19</v>
      </c>
      <c r="B86" s="135">
        <v>1</v>
      </c>
      <c r="C86" s="135">
        <v>10</v>
      </c>
      <c r="D86" s="135">
        <v>1</v>
      </c>
      <c r="E86" s="135">
        <v>3</v>
      </c>
    </row>
    <row r="87" spans="1:5" x14ac:dyDescent="0.35">
      <c r="A87" s="135" t="s">
        <v>19</v>
      </c>
      <c r="B87" s="135">
        <v>1</v>
      </c>
      <c r="C87" s="135">
        <v>14</v>
      </c>
      <c r="D87" s="135">
        <v>1</v>
      </c>
      <c r="E87" s="135">
        <v>3</v>
      </c>
    </row>
    <row r="88" spans="1:5" x14ac:dyDescent="0.35">
      <c r="A88" s="135" t="s">
        <v>19</v>
      </c>
      <c r="B88" s="135">
        <v>1</v>
      </c>
      <c r="C88" s="135">
        <v>22</v>
      </c>
      <c r="D88" s="135">
        <v>0</v>
      </c>
      <c r="E88" s="135">
        <v>2</v>
      </c>
    </row>
    <row r="89" spans="1:5" x14ac:dyDescent="0.35">
      <c r="A89" s="135" t="s">
        <v>19</v>
      </c>
      <c r="B89" s="135">
        <v>1</v>
      </c>
      <c r="C89" s="135">
        <v>29</v>
      </c>
      <c r="D89" s="135">
        <v>0</v>
      </c>
      <c r="E89" s="135">
        <v>2</v>
      </c>
    </row>
    <row r="90" spans="1:5" x14ac:dyDescent="0.35">
      <c r="A90" s="135" t="s">
        <v>19</v>
      </c>
      <c r="B90" s="135">
        <v>3</v>
      </c>
      <c r="C90" s="135">
        <v>2</v>
      </c>
      <c r="D90" s="135">
        <v>3</v>
      </c>
      <c r="E90" s="135">
        <v>3</v>
      </c>
    </row>
    <row r="91" spans="1:5" x14ac:dyDescent="0.35">
      <c r="A91" s="135" t="s">
        <v>19</v>
      </c>
      <c r="B91" s="135">
        <v>3</v>
      </c>
      <c r="C91" s="135">
        <v>4</v>
      </c>
      <c r="D91" s="135">
        <v>3</v>
      </c>
      <c r="E91" s="135">
        <v>3</v>
      </c>
    </row>
    <row r="92" spans="1:5" x14ac:dyDescent="0.35">
      <c r="A92" s="135" t="s">
        <v>19</v>
      </c>
      <c r="B92" s="135">
        <v>3</v>
      </c>
      <c r="C92" s="135">
        <v>6</v>
      </c>
      <c r="D92" s="135">
        <v>3</v>
      </c>
      <c r="E92" s="135">
        <v>3</v>
      </c>
    </row>
    <row r="93" spans="1:5" x14ac:dyDescent="0.35">
      <c r="A93" s="135" t="s">
        <v>19</v>
      </c>
      <c r="B93" s="135">
        <v>3</v>
      </c>
      <c r="C93" s="135">
        <v>8</v>
      </c>
      <c r="D93" s="135">
        <v>3</v>
      </c>
      <c r="E93" s="135">
        <v>3</v>
      </c>
    </row>
    <row r="94" spans="1:5" x14ac:dyDescent="0.35">
      <c r="A94" s="135" t="s">
        <v>19</v>
      </c>
      <c r="B94" s="135">
        <v>3</v>
      </c>
      <c r="C94" s="135">
        <v>11</v>
      </c>
      <c r="D94" s="135">
        <v>3</v>
      </c>
      <c r="E94" s="135">
        <v>3</v>
      </c>
    </row>
    <row r="95" spans="1:5" x14ac:dyDescent="0.35">
      <c r="A95" s="135" t="s">
        <v>19</v>
      </c>
      <c r="B95" s="135">
        <v>3</v>
      </c>
      <c r="C95" s="135">
        <v>14</v>
      </c>
      <c r="D95" s="135">
        <v>3</v>
      </c>
      <c r="E95" s="135">
        <v>3</v>
      </c>
    </row>
    <row r="96" spans="1:5" x14ac:dyDescent="0.35">
      <c r="A96" s="135" t="s">
        <v>19</v>
      </c>
      <c r="B96" s="135">
        <v>3</v>
      </c>
      <c r="C96" s="135">
        <v>20</v>
      </c>
      <c r="D96" s="135">
        <v>2</v>
      </c>
      <c r="E96" s="135">
        <v>2</v>
      </c>
    </row>
    <row r="97" spans="1:5" x14ac:dyDescent="0.35">
      <c r="A97" s="135" t="s">
        <v>19</v>
      </c>
      <c r="B97" s="135">
        <v>3</v>
      </c>
      <c r="C97" s="135">
        <v>27</v>
      </c>
      <c r="D97" s="135">
        <v>2</v>
      </c>
      <c r="E97" s="135">
        <v>2</v>
      </c>
    </row>
    <row r="98" spans="1:5" x14ac:dyDescent="0.35">
      <c r="A98" s="135" t="s">
        <v>19</v>
      </c>
      <c r="B98" s="135">
        <v>7</v>
      </c>
      <c r="C98" s="135">
        <v>2</v>
      </c>
      <c r="D98" s="135">
        <v>3</v>
      </c>
      <c r="E98" s="135">
        <v>3</v>
      </c>
    </row>
    <row r="99" spans="1:5" x14ac:dyDescent="0.35">
      <c r="A99" s="135" t="s">
        <v>19</v>
      </c>
      <c r="B99" s="135">
        <v>7</v>
      </c>
      <c r="C99" s="135">
        <v>4</v>
      </c>
      <c r="D99" s="135">
        <v>3</v>
      </c>
      <c r="E99" s="135">
        <v>3</v>
      </c>
    </row>
    <row r="100" spans="1:5" x14ac:dyDescent="0.35">
      <c r="A100" s="135" t="s">
        <v>19</v>
      </c>
      <c r="B100" s="135">
        <v>7</v>
      </c>
      <c r="C100" s="135">
        <v>7</v>
      </c>
      <c r="D100" s="135">
        <v>3</v>
      </c>
      <c r="E100" s="135">
        <v>3</v>
      </c>
    </row>
    <row r="101" spans="1:5" x14ac:dyDescent="0.35">
      <c r="A101" s="135" t="s">
        <v>19</v>
      </c>
      <c r="B101" s="135">
        <v>7</v>
      </c>
      <c r="C101" s="135">
        <v>9</v>
      </c>
      <c r="D101" s="135">
        <v>3</v>
      </c>
      <c r="E101" s="135">
        <v>3</v>
      </c>
    </row>
    <row r="102" spans="1:5" x14ac:dyDescent="0.35">
      <c r="A102" s="135" t="s">
        <v>19</v>
      </c>
      <c r="B102" s="135">
        <v>7</v>
      </c>
      <c r="C102" s="135">
        <v>11</v>
      </c>
      <c r="D102" s="135">
        <v>3</v>
      </c>
      <c r="E102" s="135">
        <v>3</v>
      </c>
    </row>
    <row r="103" spans="1:5" x14ac:dyDescent="0.35">
      <c r="A103" s="135" t="s">
        <v>19</v>
      </c>
      <c r="B103" s="135">
        <v>7</v>
      </c>
      <c r="C103" s="135">
        <v>14</v>
      </c>
      <c r="D103" s="135">
        <v>3</v>
      </c>
      <c r="E103" s="135">
        <v>3</v>
      </c>
    </row>
    <row r="104" spans="1:5" x14ac:dyDescent="0.35">
      <c r="A104" s="135" t="s">
        <v>19</v>
      </c>
      <c r="B104" s="135">
        <v>7</v>
      </c>
      <c r="C104" s="135">
        <v>23</v>
      </c>
      <c r="D104" s="135">
        <v>2</v>
      </c>
      <c r="E104" s="135">
        <v>2</v>
      </c>
    </row>
    <row r="105" spans="1:5" x14ac:dyDescent="0.35">
      <c r="A105" s="135" t="s">
        <v>19</v>
      </c>
      <c r="B105" s="135">
        <v>7</v>
      </c>
      <c r="C105" s="135">
        <v>29</v>
      </c>
      <c r="D105" s="135">
        <v>2</v>
      </c>
      <c r="E105" s="135">
        <v>2</v>
      </c>
    </row>
    <row r="106" spans="1:5" x14ac:dyDescent="0.35">
      <c r="A106" s="135" t="s">
        <v>19</v>
      </c>
      <c r="B106" s="135">
        <v>14</v>
      </c>
      <c r="C106" s="135">
        <v>2</v>
      </c>
      <c r="D106" s="135">
        <v>3</v>
      </c>
      <c r="E106" s="135">
        <v>3</v>
      </c>
    </row>
    <row r="107" spans="1:5" x14ac:dyDescent="0.35">
      <c r="A107" s="135" t="s">
        <v>19</v>
      </c>
      <c r="B107" s="135">
        <v>14</v>
      </c>
      <c r="C107" s="135">
        <v>4</v>
      </c>
      <c r="D107" s="135">
        <v>3</v>
      </c>
      <c r="E107" s="135">
        <v>3</v>
      </c>
    </row>
    <row r="108" spans="1:5" x14ac:dyDescent="0.35">
      <c r="A108" s="135" t="s">
        <v>19</v>
      </c>
      <c r="B108" s="135">
        <v>14</v>
      </c>
      <c r="C108" s="135">
        <v>7</v>
      </c>
      <c r="D108" s="135">
        <v>3</v>
      </c>
      <c r="E108" s="135">
        <v>3</v>
      </c>
    </row>
    <row r="109" spans="1:5" x14ac:dyDescent="0.35">
      <c r="A109" s="135" t="s">
        <v>19</v>
      </c>
      <c r="B109" s="135">
        <v>14</v>
      </c>
      <c r="C109" s="135">
        <v>9</v>
      </c>
      <c r="D109" s="135">
        <v>3</v>
      </c>
      <c r="E109" s="135">
        <v>3</v>
      </c>
    </row>
    <row r="110" spans="1:5" x14ac:dyDescent="0.35">
      <c r="A110" s="135" t="s">
        <v>19</v>
      </c>
      <c r="B110" s="135">
        <v>14</v>
      </c>
      <c r="C110" s="135">
        <v>11</v>
      </c>
      <c r="D110" s="135">
        <v>3</v>
      </c>
      <c r="E110" s="135">
        <v>3</v>
      </c>
    </row>
    <row r="111" spans="1:5" x14ac:dyDescent="0.35">
      <c r="A111" s="135" t="s">
        <v>19</v>
      </c>
      <c r="B111" s="135">
        <v>14</v>
      </c>
      <c r="C111" s="135">
        <v>14</v>
      </c>
      <c r="D111" s="135">
        <v>3</v>
      </c>
      <c r="E111" s="135">
        <v>3</v>
      </c>
    </row>
    <row r="112" spans="1:5" x14ac:dyDescent="0.35">
      <c r="A112" s="135" t="s">
        <v>19</v>
      </c>
      <c r="B112" s="135">
        <v>14</v>
      </c>
      <c r="C112" s="135">
        <v>21</v>
      </c>
      <c r="D112" s="135">
        <v>2</v>
      </c>
      <c r="E112" s="135">
        <v>2</v>
      </c>
    </row>
    <row r="113" spans="1:5" x14ac:dyDescent="0.35">
      <c r="A113" s="135" t="s">
        <v>19</v>
      </c>
      <c r="B113" s="135">
        <v>14</v>
      </c>
      <c r="C113" s="135">
        <v>28</v>
      </c>
      <c r="D113" s="135">
        <v>2</v>
      </c>
      <c r="E113" s="135">
        <v>2</v>
      </c>
    </row>
    <row r="114" spans="1:5" x14ac:dyDescent="0.35">
      <c r="A114" s="135" t="s">
        <v>19</v>
      </c>
      <c r="B114" s="135">
        <v>21</v>
      </c>
      <c r="C114" s="135">
        <v>2</v>
      </c>
      <c r="D114" s="135">
        <v>3</v>
      </c>
      <c r="E114" s="135">
        <v>3</v>
      </c>
    </row>
    <row r="115" spans="1:5" x14ac:dyDescent="0.35">
      <c r="A115" s="135" t="s">
        <v>19</v>
      </c>
      <c r="B115" s="135">
        <v>21</v>
      </c>
      <c r="C115" s="135">
        <v>4</v>
      </c>
      <c r="D115" s="135">
        <v>3</v>
      </c>
      <c r="E115" s="135">
        <v>3</v>
      </c>
    </row>
    <row r="116" spans="1:5" x14ac:dyDescent="0.35">
      <c r="A116" s="135" t="s">
        <v>19</v>
      </c>
      <c r="B116" s="135">
        <v>21</v>
      </c>
      <c r="C116" s="135">
        <v>7</v>
      </c>
      <c r="D116" s="135">
        <v>3</v>
      </c>
      <c r="E116" s="135">
        <v>3</v>
      </c>
    </row>
    <row r="117" spans="1:5" x14ac:dyDescent="0.35">
      <c r="A117" s="135" t="s">
        <v>19</v>
      </c>
      <c r="B117" s="135">
        <v>21</v>
      </c>
      <c r="C117" s="135">
        <v>9</v>
      </c>
      <c r="D117" s="135">
        <v>3</v>
      </c>
      <c r="E117" s="135">
        <v>3</v>
      </c>
    </row>
    <row r="118" spans="1:5" x14ac:dyDescent="0.35">
      <c r="A118" s="135" t="s">
        <v>19</v>
      </c>
      <c r="B118" s="135">
        <v>21</v>
      </c>
      <c r="C118" s="135">
        <v>11</v>
      </c>
      <c r="D118" s="135">
        <v>3</v>
      </c>
      <c r="E118" s="135">
        <v>3</v>
      </c>
    </row>
    <row r="119" spans="1:5" x14ac:dyDescent="0.35">
      <c r="A119" s="135" t="s">
        <v>19</v>
      </c>
      <c r="B119" s="135">
        <v>21</v>
      </c>
      <c r="C119" s="135">
        <v>14</v>
      </c>
      <c r="D119" s="135">
        <v>3</v>
      </c>
      <c r="E119" s="135">
        <v>3</v>
      </c>
    </row>
    <row r="120" spans="1:5" x14ac:dyDescent="0.35">
      <c r="A120" s="135" t="s">
        <v>19</v>
      </c>
      <c r="B120" s="135">
        <v>21</v>
      </c>
      <c r="C120" s="135">
        <v>21</v>
      </c>
      <c r="D120" s="135">
        <v>2</v>
      </c>
      <c r="E120" s="135">
        <v>2</v>
      </c>
    </row>
    <row r="121" spans="1:5" x14ac:dyDescent="0.35">
      <c r="A121" s="135" t="s">
        <v>19</v>
      </c>
      <c r="B121" s="135">
        <v>21</v>
      </c>
      <c r="C121" s="135">
        <v>28</v>
      </c>
      <c r="D121" s="135">
        <v>2</v>
      </c>
      <c r="E121" s="135">
        <v>2</v>
      </c>
    </row>
    <row r="122" spans="1:5" x14ac:dyDescent="0.35">
      <c r="A122" s="135" t="s">
        <v>20</v>
      </c>
      <c r="B122" s="135">
        <v>1</v>
      </c>
      <c r="C122" s="135">
        <v>2</v>
      </c>
      <c r="D122" s="135">
        <v>0</v>
      </c>
      <c r="E122" s="135">
        <v>3</v>
      </c>
    </row>
    <row r="123" spans="1:5" x14ac:dyDescent="0.35">
      <c r="A123" s="135" t="s">
        <v>20</v>
      </c>
      <c r="B123" s="135">
        <v>1</v>
      </c>
      <c r="C123" s="135">
        <v>4</v>
      </c>
      <c r="D123" s="135">
        <v>3</v>
      </c>
      <c r="E123" s="135">
        <v>3</v>
      </c>
    </row>
    <row r="124" spans="1:5" x14ac:dyDescent="0.35">
      <c r="A124" s="135" t="s">
        <v>20</v>
      </c>
      <c r="B124" s="135">
        <v>1</v>
      </c>
      <c r="C124" s="135">
        <v>6</v>
      </c>
      <c r="D124" s="135">
        <v>3</v>
      </c>
      <c r="E124" s="135">
        <v>3</v>
      </c>
    </row>
    <row r="125" spans="1:5" x14ac:dyDescent="0.35">
      <c r="A125" s="135" t="s">
        <v>20</v>
      </c>
      <c r="B125" s="135">
        <v>1</v>
      </c>
      <c r="C125" s="135">
        <v>8</v>
      </c>
      <c r="D125" s="135">
        <v>3</v>
      </c>
      <c r="E125" s="135">
        <v>3</v>
      </c>
    </row>
    <row r="126" spans="1:5" x14ac:dyDescent="0.35">
      <c r="A126" s="135" t="s">
        <v>20</v>
      </c>
      <c r="B126" s="135">
        <v>1</v>
      </c>
      <c r="C126" s="135">
        <v>10</v>
      </c>
      <c r="D126" s="135">
        <v>3</v>
      </c>
      <c r="E126" s="135">
        <v>3</v>
      </c>
    </row>
    <row r="127" spans="1:5" x14ac:dyDescent="0.35">
      <c r="A127" s="135" t="s">
        <v>20</v>
      </c>
      <c r="B127" s="135">
        <v>1</v>
      </c>
      <c r="C127" s="135">
        <v>14</v>
      </c>
      <c r="D127" s="135">
        <v>3</v>
      </c>
      <c r="E127" s="135">
        <v>3</v>
      </c>
    </row>
    <row r="128" spans="1:5" x14ac:dyDescent="0.35">
      <c r="A128" s="135" t="s">
        <v>20</v>
      </c>
      <c r="B128" s="135">
        <v>1</v>
      </c>
      <c r="C128" s="135">
        <v>22</v>
      </c>
      <c r="D128" s="135">
        <v>2</v>
      </c>
      <c r="E128" s="135">
        <v>2</v>
      </c>
    </row>
    <row r="129" spans="1:5" x14ac:dyDescent="0.35">
      <c r="A129" s="135" t="s">
        <v>20</v>
      </c>
      <c r="B129" s="135">
        <v>1</v>
      </c>
      <c r="C129" s="135">
        <v>29</v>
      </c>
      <c r="D129" s="135">
        <v>2</v>
      </c>
      <c r="E129" s="135">
        <v>2</v>
      </c>
    </row>
    <row r="130" spans="1:5" x14ac:dyDescent="0.35">
      <c r="A130" s="135" t="s">
        <v>20</v>
      </c>
      <c r="B130" s="135">
        <v>3</v>
      </c>
      <c r="C130" s="135">
        <v>2</v>
      </c>
      <c r="D130" s="135">
        <v>3</v>
      </c>
      <c r="E130" s="135">
        <v>3</v>
      </c>
    </row>
    <row r="131" spans="1:5" x14ac:dyDescent="0.35">
      <c r="A131" s="135" t="s">
        <v>20</v>
      </c>
      <c r="B131" s="135">
        <v>3</v>
      </c>
      <c r="C131" s="135">
        <v>4</v>
      </c>
      <c r="D131" s="135">
        <v>3</v>
      </c>
      <c r="E131" s="135">
        <v>3</v>
      </c>
    </row>
    <row r="132" spans="1:5" x14ac:dyDescent="0.35">
      <c r="A132" s="135" t="s">
        <v>20</v>
      </c>
      <c r="B132" s="135">
        <v>3</v>
      </c>
      <c r="C132" s="135">
        <v>6</v>
      </c>
      <c r="D132" s="135">
        <v>3</v>
      </c>
      <c r="E132" s="135">
        <v>3</v>
      </c>
    </row>
    <row r="133" spans="1:5" x14ac:dyDescent="0.35">
      <c r="A133" s="135" t="s">
        <v>20</v>
      </c>
      <c r="B133" s="135">
        <v>3</v>
      </c>
      <c r="C133" s="135">
        <v>8</v>
      </c>
      <c r="D133" s="135">
        <v>3</v>
      </c>
      <c r="E133" s="135">
        <v>3</v>
      </c>
    </row>
    <row r="134" spans="1:5" x14ac:dyDescent="0.35">
      <c r="A134" s="135" t="s">
        <v>20</v>
      </c>
      <c r="B134" s="135">
        <v>3</v>
      </c>
      <c r="C134" s="135">
        <v>11</v>
      </c>
      <c r="D134" s="135">
        <v>3</v>
      </c>
      <c r="E134" s="135">
        <v>3</v>
      </c>
    </row>
    <row r="135" spans="1:5" x14ac:dyDescent="0.35">
      <c r="A135" s="135" t="s">
        <v>20</v>
      </c>
      <c r="B135" s="135">
        <v>3</v>
      </c>
      <c r="C135" s="135">
        <v>14</v>
      </c>
      <c r="D135" s="135">
        <v>3</v>
      </c>
      <c r="E135" s="135">
        <v>3</v>
      </c>
    </row>
    <row r="136" spans="1:5" x14ac:dyDescent="0.35">
      <c r="A136" s="135" t="s">
        <v>20</v>
      </c>
      <c r="B136" s="135">
        <v>3</v>
      </c>
      <c r="C136" s="135">
        <v>20</v>
      </c>
      <c r="D136" s="135">
        <v>2</v>
      </c>
      <c r="E136" s="135">
        <v>2</v>
      </c>
    </row>
    <row r="137" spans="1:5" x14ac:dyDescent="0.35">
      <c r="A137" s="135" t="s">
        <v>20</v>
      </c>
      <c r="B137" s="135">
        <v>3</v>
      </c>
      <c r="C137" s="135">
        <v>27</v>
      </c>
      <c r="D137" s="135">
        <v>2</v>
      </c>
      <c r="E137" s="135">
        <v>2</v>
      </c>
    </row>
    <row r="138" spans="1:5" x14ac:dyDescent="0.35">
      <c r="A138" s="135" t="s">
        <v>20</v>
      </c>
      <c r="B138" s="135">
        <v>7</v>
      </c>
      <c r="C138" s="135">
        <v>2</v>
      </c>
      <c r="D138" s="135">
        <v>3</v>
      </c>
      <c r="E138" s="135">
        <v>3</v>
      </c>
    </row>
    <row r="139" spans="1:5" x14ac:dyDescent="0.35">
      <c r="A139" s="135" t="s">
        <v>20</v>
      </c>
      <c r="B139" s="135">
        <v>7</v>
      </c>
      <c r="C139" s="135">
        <v>4</v>
      </c>
      <c r="D139" s="135">
        <v>3</v>
      </c>
      <c r="E139" s="135">
        <v>3</v>
      </c>
    </row>
    <row r="140" spans="1:5" x14ac:dyDescent="0.35">
      <c r="A140" s="135" t="s">
        <v>20</v>
      </c>
      <c r="B140" s="135">
        <v>7</v>
      </c>
      <c r="C140" s="135">
        <v>7</v>
      </c>
      <c r="D140" s="135">
        <v>3</v>
      </c>
      <c r="E140" s="135">
        <v>3</v>
      </c>
    </row>
    <row r="141" spans="1:5" x14ac:dyDescent="0.35">
      <c r="A141" s="135" t="s">
        <v>20</v>
      </c>
      <c r="B141" s="135">
        <v>7</v>
      </c>
      <c r="C141" s="135">
        <v>9</v>
      </c>
      <c r="D141" s="135">
        <v>3</v>
      </c>
      <c r="E141" s="135">
        <v>3</v>
      </c>
    </row>
    <row r="142" spans="1:5" x14ac:dyDescent="0.35">
      <c r="A142" s="135" t="s">
        <v>20</v>
      </c>
      <c r="B142" s="135">
        <v>7</v>
      </c>
      <c r="C142" s="135">
        <v>11</v>
      </c>
      <c r="D142" s="135">
        <v>3</v>
      </c>
      <c r="E142" s="135">
        <v>3</v>
      </c>
    </row>
    <row r="143" spans="1:5" x14ac:dyDescent="0.35">
      <c r="A143" s="135" t="s">
        <v>20</v>
      </c>
      <c r="B143" s="135">
        <v>7</v>
      </c>
      <c r="C143" s="135">
        <v>14</v>
      </c>
      <c r="D143" s="135">
        <v>3</v>
      </c>
      <c r="E143" s="135">
        <v>3</v>
      </c>
    </row>
    <row r="144" spans="1:5" x14ac:dyDescent="0.35">
      <c r="A144" s="135" t="s">
        <v>20</v>
      </c>
      <c r="B144" s="135">
        <v>7</v>
      </c>
      <c r="C144" s="135">
        <v>23</v>
      </c>
      <c r="D144" s="135">
        <v>2</v>
      </c>
      <c r="E144" s="135">
        <v>2</v>
      </c>
    </row>
    <row r="145" spans="1:5" x14ac:dyDescent="0.35">
      <c r="A145" s="135" t="s">
        <v>20</v>
      </c>
      <c r="B145" s="135">
        <v>7</v>
      </c>
      <c r="C145" s="135">
        <v>29</v>
      </c>
      <c r="D145" s="135">
        <v>2</v>
      </c>
      <c r="E145" s="135">
        <v>2</v>
      </c>
    </row>
    <row r="146" spans="1:5" x14ac:dyDescent="0.35">
      <c r="A146" s="135" t="s">
        <v>20</v>
      </c>
      <c r="B146" s="135">
        <v>14</v>
      </c>
      <c r="C146" s="135">
        <v>2</v>
      </c>
      <c r="D146" s="135">
        <v>3</v>
      </c>
      <c r="E146" s="135">
        <v>3</v>
      </c>
    </row>
    <row r="147" spans="1:5" x14ac:dyDescent="0.35">
      <c r="A147" s="135" t="s">
        <v>20</v>
      </c>
      <c r="B147" s="135">
        <v>14</v>
      </c>
      <c r="C147" s="135">
        <v>4</v>
      </c>
      <c r="D147" s="135">
        <v>3</v>
      </c>
      <c r="E147" s="135">
        <v>3</v>
      </c>
    </row>
    <row r="148" spans="1:5" x14ac:dyDescent="0.35">
      <c r="A148" s="135" t="s">
        <v>20</v>
      </c>
      <c r="B148" s="135">
        <v>14</v>
      </c>
      <c r="C148" s="135">
        <v>7</v>
      </c>
      <c r="D148" s="135">
        <v>3</v>
      </c>
      <c r="E148" s="135">
        <v>3</v>
      </c>
    </row>
    <row r="149" spans="1:5" x14ac:dyDescent="0.35">
      <c r="A149" s="135" t="s">
        <v>20</v>
      </c>
      <c r="B149" s="135">
        <v>14</v>
      </c>
      <c r="C149" s="135">
        <v>9</v>
      </c>
      <c r="D149" s="135">
        <v>3</v>
      </c>
      <c r="E149" s="135">
        <v>3</v>
      </c>
    </row>
    <row r="150" spans="1:5" x14ac:dyDescent="0.35">
      <c r="A150" s="135" t="s">
        <v>20</v>
      </c>
      <c r="B150" s="135">
        <v>14</v>
      </c>
      <c r="C150" s="135">
        <v>11</v>
      </c>
      <c r="D150" s="135">
        <v>3</v>
      </c>
      <c r="E150" s="135">
        <v>3</v>
      </c>
    </row>
    <row r="151" spans="1:5" x14ac:dyDescent="0.35">
      <c r="A151" s="135" t="s">
        <v>20</v>
      </c>
      <c r="B151" s="135">
        <v>14</v>
      </c>
      <c r="C151" s="135">
        <v>14</v>
      </c>
      <c r="D151" s="135">
        <v>3</v>
      </c>
      <c r="E151" s="135">
        <v>3</v>
      </c>
    </row>
    <row r="152" spans="1:5" x14ac:dyDescent="0.35">
      <c r="A152" s="135" t="s">
        <v>20</v>
      </c>
      <c r="B152" s="135">
        <v>14</v>
      </c>
      <c r="C152" s="135">
        <v>21</v>
      </c>
      <c r="D152" s="135">
        <v>2</v>
      </c>
      <c r="E152" s="135">
        <v>2</v>
      </c>
    </row>
    <row r="153" spans="1:5" x14ac:dyDescent="0.35">
      <c r="A153" s="135" t="s">
        <v>20</v>
      </c>
      <c r="B153" s="135">
        <v>14</v>
      </c>
      <c r="C153" s="135">
        <v>28</v>
      </c>
      <c r="D153" s="135">
        <v>2</v>
      </c>
      <c r="E153" s="135">
        <v>2</v>
      </c>
    </row>
    <row r="154" spans="1:5" x14ac:dyDescent="0.35">
      <c r="A154" s="135" t="s">
        <v>20</v>
      </c>
      <c r="B154" s="135">
        <v>21</v>
      </c>
      <c r="C154" s="135">
        <v>2</v>
      </c>
      <c r="D154" s="135">
        <v>3</v>
      </c>
      <c r="E154" s="135">
        <v>3</v>
      </c>
    </row>
    <row r="155" spans="1:5" x14ac:dyDescent="0.35">
      <c r="A155" s="135" t="s">
        <v>20</v>
      </c>
      <c r="B155" s="135">
        <v>21</v>
      </c>
      <c r="C155" s="135">
        <v>4</v>
      </c>
      <c r="D155" s="135">
        <v>3</v>
      </c>
      <c r="E155" s="135">
        <v>3</v>
      </c>
    </row>
    <row r="156" spans="1:5" x14ac:dyDescent="0.35">
      <c r="A156" s="135" t="s">
        <v>20</v>
      </c>
      <c r="B156" s="135">
        <v>21</v>
      </c>
      <c r="C156" s="135">
        <v>7</v>
      </c>
      <c r="D156" s="135">
        <v>3</v>
      </c>
      <c r="E156" s="135">
        <v>3</v>
      </c>
    </row>
    <row r="157" spans="1:5" x14ac:dyDescent="0.35">
      <c r="A157" s="135" t="s">
        <v>20</v>
      </c>
      <c r="B157" s="135">
        <v>21</v>
      </c>
      <c r="C157" s="135">
        <v>9</v>
      </c>
      <c r="D157" s="135">
        <v>3</v>
      </c>
      <c r="E157" s="135">
        <v>3</v>
      </c>
    </row>
    <row r="158" spans="1:5" x14ac:dyDescent="0.35">
      <c r="A158" s="135" t="s">
        <v>20</v>
      </c>
      <c r="B158" s="135">
        <v>21</v>
      </c>
      <c r="C158" s="135">
        <v>11</v>
      </c>
      <c r="D158" s="135">
        <v>3</v>
      </c>
      <c r="E158" s="135">
        <v>3</v>
      </c>
    </row>
    <row r="159" spans="1:5" x14ac:dyDescent="0.35">
      <c r="A159" s="135" t="s">
        <v>20</v>
      </c>
      <c r="B159" s="135">
        <v>21</v>
      </c>
      <c r="C159" s="135">
        <v>14</v>
      </c>
      <c r="D159" s="135">
        <v>3</v>
      </c>
      <c r="E159" s="135">
        <v>3</v>
      </c>
    </row>
    <row r="160" spans="1:5" x14ac:dyDescent="0.35">
      <c r="A160" s="135" t="s">
        <v>20</v>
      </c>
      <c r="B160" s="135">
        <v>21</v>
      </c>
      <c r="C160" s="135">
        <v>21</v>
      </c>
      <c r="D160" s="135">
        <v>2</v>
      </c>
      <c r="E160" s="135">
        <v>2</v>
      </c>
    </row>
    <row r="161" spans="1:5" x14ac:dyDescent="0.35">
      <c r="A161" s="135" t="s">
        <v>20</v>
      </c>
      <c r="B161" s="135">
        <v>21</v>
      </c>
      <c r="C161" s="135">
        <v>28</v>
      </c>
      <c r="D161" s="135">
        <v>2</v>
      </c>
      <c r="E161" s="135">
        <v>2</v>
      </c>
    </row>
    <row r="162" spans="1:5" x14ac:dyDescent="0.35">
      <c r="A162" s="135" t="s">
        <v>23</v>
      </c>
      <c r="B162" s="135">
        <v>1</v>
      </c>
      <c r="C162" s="135">
        <v>2</v>
      </c>
      <c r="D162" s="135">
        <v>0</v>
      </c>
      <c r="E162" s="135">
        <v>3</v>
      </c>
    </row>
    <row r="163" spans="1:5" x14ac:dyDescent="0.35">
      <c r="A163" s="135" t="s">
        <v>23</v>
      </c>
      <c r="B163" s="135">
        <v>1</v>
      </c>
      <c r="C163" s="135">
        <v>4</v>
      </c>
      <c r="D163" s="135">
        <v>0</v>
      </c>
      <c r="E163" s="135">
        <v>3</v>
      </c>
    </row>
    <row r="164" spans="1:5" x14ac:dyDescent="0.35">
      <c r="A164" s="135" t="s">
        <v>23</v>
      </c>
      <c r="B164" s="135">
        <v>1</v>
      </c>
      <c r="C164" s="135">
        <v>6</v>
      </c>
      <c r="D164" s="135">
        <v>0</v>
      </c>
      <c r="E164" s="135">
        <v>3</v>
      </c>
    </row>
    <row r="165" spans="1:5" x14ac:dyDescent="0.35">
      <c r="A165" s="135" t="s">
        <v>23</v>
      </c>
      <c r="B165" s="135">
        <v>1</v>
      </c>
      <c r="C165" s="135">
        <v>8</v>
      </c>
      <c r="D165" s="135">
        <v>0</v>
      </c>
      <c r="E165" s="135">
        <v>3</v>
      </c>
    </row>
    <row r="166" spans="1:5" x14ac:dyDescent="0.35">
      <c r="A166" s="135" t="s">
        <v>23</v>
      </c>
      <c r="B166" s="135">
        <v>1</v>
      </c>
      <c r="C166" s="135">
        <v>10</v>
      </c>
      <c r="D166" s="135">
        <v>0</v>
      </c>
      <c r="E166" s="135">
        <v>3</v>
      </c>
    </row>
    <row r="167" spans="1:5" x14ac:dyDescent="0.35">
      <c r="A167" s="135" t="s">
        <v>23</v>
      </c>
      <c r="B167" s="135">
        <v>1</v>
      </c>
      <c r="C167" s="135">
        <v>14</v>
      </c>
      <c r="D167" s="135">
        <v>0</v>
      </c>
      <c r="E167" s="135">
        <v>3</v>
      </c>
    </row>
    <row r="168" spans="1:5" x14ac:dyDescent="0.35">
      <c r="A168" s="135" t="s">
        <v>23</v>
      </c>
      <c r="B168" s="135">
        <v>1</v>
      </c>
      <c r="C168" s="135">
        <v>22</v>
      </c>
      <c r="D168" s="135">
        <v>0</v>
      </c>
      <c r="E168" s="135">
        <v>3</v>
      </c>
    </row>
    <row r="169" spans="1:5" x14ac:dyDescent="0.35">
      <c r="A169" s="135" t="s">
        <v>23</v>
      </c>
      <c r="B169" s="135">
        <v>1</v>
      </c>
      <c r="C169" s="135">
        <v>29</v>
      </c>
      <c r="D169" s="135">
        <v>0</v>
      </c>
      <c r="E169" s="135">
        <v>3</v>
      </c>
    </row>
    <row r="170" spans="1:5" x14ac:dyDescent="0.35">
      <c r="A170" s="135" t="s">
        <v>23</v>
      </c>
      <c r="B170" s="135">
        <v>3</v>
      </c>
      <c r="C170" s="135">
        <v>2</v>
      </c>
      <c r="D170" s="135">
        <v>0</v>
      </c>
      <c r="E170" s="135">
        <v>3</v>
      </c>
    </row>
    <row r="171" spans="1:5" x14ac:dyDescent="0.35">
      <c r="A171" s="135" t="s">
        <v>23</v>
      </c>
      <c r="B171" s="135">
        <v>3</v>
      </c>
      <c r="C171" s="135">
        <v>4</v>
      </c>
      <c r="D171" s="135">
        <v>0</v>
      </c>
      <c r="E171" s="135">
        <v>3</v>
      </c>
    </row>
    <row r="172" spans="1:5" x14ac:dyDescent="0.35">
      <c r="A172" s="135" t="s">
        <v>23</v>
      </c>
      <c r="B172" s="135">
        <v>3</v>
      </c>
      <c r="C172" s="135">
        <v>6</v>
      </c>
      <c r="D172" s="135">
        <v>0</v>
      </c>
      <c r="E172" s="135">
        <v>3</v>
      </c>
    </row>
    <row r="173" spans="1:5" x14ac:dyDescent="0.35">
      <c r="A173" s="135" t="s">
        <v>23</v>
      </c>
      <c r="B173" s="135">
        <v>3</v>
      </c>
      <c r="C173" s="135">
        <v>8</v>
      </c>
      <c r="D173" s="135">
        <v>0</v>
      </c>
      <c r="E173" s="135">
        <v>3</v>
      </c>
    </row>
    <row r="174" spans="1:5" x14ac:dyDescent="0.35">
      <c r="A174" s="135" t="s">
        <v>23</v>
      </c>
      <c r="B174" s="135">
        <v>3</v>
      </c>
      <c r="C174" s="135">
        <v>11</v>
      </c>
      <c r="D174" s="135">
        <v>0</v>
      </c>
      <c r="E174" s="135">
        <v>3</v>
      </c>
    </row>
    <row r="175" spans="1:5" x14ac:dyDescent="0.35">
      <c r="A175" s="135" t="s">
        <v>23</v>
      </c>
      <c r="B175" s="135">
        <v>3</v>
      </c>
      <c r="C175" s="135">
        <v>14</v>
      </c>
      <c r="D175" s="135">
        <v>0</v>
      </c>
      <c r="E175" s="135">
        <v>3</v>
      </c>
    </row>
    <row r="176" spans="1:5" x14ac:dyDescent="0.35">
      <c r="A176" s="135" t="s">
        <v>23</v>
      </c>
      <c r="B176" s="135">
        <v>3</v>
      </c>
      <c r="C176" s="135">
        <v>20</v>
      </c>
      <c r="D176" s="135">
        <v>0</v>
      </c>
      <c r="E176" s="135">
        <v>3</v>
      </c>
    </row>
    <row r="177" spans="1:5" x14ac:dyDescent="0.35">
      <c r="A177" s="135" t="s">
        <v>23</v>
      </c>
      <c r="B177" s="135">
        <v>3</v>
      </c>
      <c r="C177" s="135">
        <v>27</v>
      </c>
      <c r="D177" s="135">
        <v>0</v>
      </c>
      <c r="E177" s="135">
        <v>3</v>
      </c>
    </row>
    <row r="178" spans="1:5" x14ac:dyDescent="0.35">
      <c r="A178" s="135" t="s">
        <v>23</v>
      </c>
      <c r="B178" s="135">
        <v>7</v>
      </c>
      <c r="C178" s="135">
        <v>2</v>
      </c>
      <c r="D178" s="135">
        <v>0</v>
      </c>
      <c r="E178" s="135">
        <v>3</v>
      </c>
    </row>
    <row r="179" spans="1:5" x14ac:dyDescent="0.35">
      <c r="A179" s="135" t="s">
        <v>23</v>
      </c>
      <c r="B179" s="135">
        <v>7</v>
      </c>
      <c r="C179" s="135">
        <v>4</v>
      </c>
      <c r="D179" s="135">
        <v>0</v>
      </c>
      <c r="E179" s="135">
        <v>3</v>
      </c>
    </row>
    <row r="180" spans="1:5" x14ac:dyDescent="0.35">
      <c r="A180" s="135" t="s">
        <v>23</v>
      </c>
      <c r="B180" s="135">
        <v>7</v>
      </c>
      <c r="C180" s="135">
        <v>7</v>
      </c>
      <c r="D180" s="135">
        <v>0</v>
      </c>
      <c r="E180" s="135">
        <v>3</v>
      </c>
    </row>
    <row r="181" spans="1:5" x14ac:dyDescent="0.35">
      <c r="A181" s="135" t="s">
        <v>23</v>
      </c>
      <c r="B181" s="135">
        <v>7</v>
      </c>
      <c r="C181" s="135">
        <v>9</v>
      </c>
      <c r="D181" s="135">
        <v>0</v>
      </c>
      <c r="E181" s="135">
        <v>3</v>
      </c>
    </row>
    <row r="182" spans="1:5" x14ac:dyDescent="0.35">
      <c r="A182" s="135" t="s">
        <v>23</v>
      </c>
      <c r="B182" s="135">
        <v>7</v>
      </c>
      <c r="C182" s="135">
        <v>11</v>
      </c>
      <c r="D182" s="135">
        <v>0</v>
      </c>
      <c r="E182" s="135">
        <v>3</v>
      </c>
    </row>
    <row r="183" spans="1:5" x14ac:dyDescent="0.35">
      <c r="A183" s="135" t="s">
        <v>23</v>
      </c>
      <c r="B183" s="135">
        <v>7</v>
      </c>
      <c r="C183" s="135">
        <v>14</v>
      </c>
      <c r="D183" s="135">
        <v>0</v>
      </c>
      <c r="E183" s="135">
        <v>3</v>
      </c>
    </row>
    <row r="184" spans="1:5" x14ac:dyDescent="0.35">
      <c r="A184" s="135" t="s">
        <v>23</v>
      </c>
      <c r="B184" s="135">
        <v>7</v>
      </c>
      <c r="C184" s="135">
        <v>23</v>
      </c>
      <c r="D184" s="135">
        <v>0</v>
      </c>
      <c r="E184" s="135">
        <v>3</v>
      </c>
    </row>
    <row r="185" spans="1:5" x14ac:dyDescent="0.35">
      <c r="A185" s="135" t="s">
        <v>23</v>
      </c>
      <c r="B185" s="135">
        <v>7</v>
      </c>
      <c r="C185" s="135">
        <v>29</v>
      </c>
      <c r="D185" s="135">
        <v>0</v>
      </c>
      <c r="E185" s="135">
        <v>3</v>
      </c>
    </row>
    <row r="186" spans="1:5" x14ac:dyDescent="0.35">
      <c r="A186" s="135" t="s">
        <v>23</v>
      </c>
      <c r="B186" s="135">
        <v>14</v>
      </c>
      <c r="C186" s="135">
        <v>2</v>
      </c>
      <c r="D186" s="135">
        <v>0</v>
      </c>
      <c r="E186" s="135">
        <v>3</v>
      </c>
    </row>
    <row r="187" spans="1:5" x14ac:dyDescent="0.35">
      <c r="A187" s="135" t="s">
        <v>23</v>
      </c>
      <c r="B187" s="135">
        <v>14</v>
      </c>
      <c r="C187" s="135">
        <v>4</v>
      </c>
      <c r="D187" s="135">
        <v>0</v>
      </c>
      <c r="E187" s="135">
        <v>3</v>
      </c>
    </row>
    <row r="188" spans="1:5" x14ac:dyDescent="0.35">
      <c r="A188" s="135" t="s">
        <v>23</v>
      </c>
      <c r="B188" s="135">
        <v>14</v>
      </c>
      <c r="C188" s="135">
        <v>7</v>
      </c>
      <c r="D188" s="135">
        <v>0</v>
      </c>
      <c r="E188" s="135">
        <v>3</v>
      </c>
    </row>
    <row r="189" spans="1:5" x14ac:dyDescent="0.35">
      <c r="A189" s="135" t="s">
        <v>23</v>
      </c>
      <c r="B189" s="135">
        <v>14</v>
      </c>
      <c r="C189" s="135">
        <v>9</v>
      </c>
      <c r="D189" s="135">
        <v>0</v>
      </c>
      <c r="E189" s="135">
        <v>3</v>
      </c>
    </row>
    <row r="190" spans="1:5" x14ac:dyDescent="0.35">
      <c r="A190" s="135" t="s">
        <v>23</v>
      </c>
      <c r="B190" s="135">
        <v>14</v>
      </c>
      <c r="C190" s="135">
        <v>11</v>
      </c>
      <c r="D190" s="135">
        <v>0</v>
      </c>
      <c r="E190" s="135">
        <v>3</v>
      </c>
    </row>
    <row r="191" spans="1:5" x14ac:dyDescent="0.35">
      <c r="A191" s="135" t="s">
        <v>23</v>
      </c>
      <c r="B191" s="135">
        <v>14</v>
      </c>
      <c r="C191" s="135">
        <v>14</v>
      </c>
      <c r="D191" s="135">
        <v>0</v>
      </c>
      <c r="E191" s="135">
        <v>3</v>
      </c>
    </row>
    <row r="192" spans="1:5" x14ac:dyDescent="0.35">
      <c r="A192" s="135" t="s">
        <v>23</v>
      </c>
      <c r="B192" s="135">
        <v>14</v>
      </c>
      <c r="C192" s="135">
        <v>21</v>
      </c>
      <c r="D192" s="135">
        <v>0</v>
      </c>
      <c r="E192" s="135">
        <v>3</v>
      </c>
    </row>
    <row r="193" spans="1:5" x14ac:dyDescent="0.35">
      <c r="A193" s="135" t="s">
        <v>23</v>
      </c>
      <c r="B193" s="135">
        <v>14</v>
      </c>
      <c r="C193" s="135">
        <v>28</v>
      </c>
      <c r="D193" s="135">
        <v>0</v>
      </c>
      <c r="E193" s="135">
        <v>3</v>
      </c>
    </row>
    <row r="194" spans="1:5" x14ac:dyDescent="0.35">
      <c r="A194" s="135" t="s">
        <v>23</v>
      </c>
      <c r="B194" s="135">
        <v>21</v>
      </c>
      <c r="C194" s="135">
        <v>2</v>
      </c>
      <c r="D194" s="135">
        <v>0</v>
      </c>
      <c r="E194" s="135">
        <v>3</v>
      </c>
    </row>
    <row r="195" spans="1:5" x14ac:dyDescent="0.35">
      <c r="A195" s="135" t="s">
        <v>23</v>
      </c>
      <c r="B195" s="135">
        <v>21</v>
      </c>
      <c r="C195" s="135">
        <v>4</v>
      </c>
      <c r="D195" s="135">
        <v>0</v>
      </c>
      <c r="E195" s="135">
        <v>3</v>
      </c>
    </row>
    <row r="196" spans="1:5" x14ac:dyDescent="0.35">
      <c r="A196" s="135" t="s">
        <v>23</v>
      </c>
      <c r="B196" s="135">
        <v>21</v>
      </c>
      <c r="C196" s="135">
        <v>7</v>
      </c>
      <c r="D196" s="135">
        <v>0</v>
      </c>
      <c r="E196" s="135">
        <v>3</v>
      </c>
    </row>
    <row r="197" spans="1:5" x14ac:dyDescent="0.35">
      <c r="A197" s="135" t="s">
        <v>23</v>
      </c>
      <c r="B197" s="135">
        <v>21</v>
      </c>
      <c r="C197" s="135">
        <v>9</v>
      </c>
      <c r="D197" s="135">
        <v>0</v>
      </c>
      <c r="E197" s="135">
        <v>3</v>
      </c>
    </row>
    <row r="198" spans="1:5" x14ac:dyDescent="0.35">
      <c r="A198" s="135" t="s">
        <v>23</v>
      </c>
      <c r="B198" s="135">
        <v>21</v>
      </c>
      <c r="C198" s="135">
        <v>11</v>
      </c>
      <c r="D198" s="135">
        <v>0</v>
      </c>
      <c r="E198" s="135">
        <v>3</v>
      </c>
    </row>
    <row r="199" spans="1:5" x14ac:dyDescent="0.35">
      <c r="A199" s="135" t="s">
        <v>23</v>
      </c>
      <c r="B199" s="135">
        <v>21</v>
      </c>
      <c r="C199" s="135">
        <v>14</v>
      </c>
      <c r="D199" s="135">
        <v>0</v>
      </c>
      <c r="E199" s="135">
        <v>3</v>
      </c>
    </row>
    <row r="200" spans="1:5" x14ac:dyDescent="0.35">
      <c r="A200" s="135" t="s">
        <v>23</v>
      </c>
      <c r="B200" s="135">
        <v>21</v>
      </c>
      <c r="C200" s="135">
        <v>21</v>
      </c>
      <c r="D200" s="135">
        <v>0</v>
      </c>
      <c r="E200" s="135">
        <v>3</v>
      </c>
    </row>
    <row r="201" spans="1:5" x14ac:dyDescent="0.35">
      <c r="A201" s="135" t="s">
        <v>23</v>
      </c>
      <c r="B201" s="135">
        <v>21</v>
      </c>
      <c r="C201" s="135">
        <v>28</v>
      </c>
      <c r="D201" s="135">
        <v>0</v>
      </c>
      <c r="E201" s="135">
        <v>3</v>
      </c>
    </row>
    <row r="202" spans="1:5" x14ac:dyDescent="0.35">
      <c r="A202" s="135" t="s">
        <v>24</v>
      </c>
      <c r="B202" s="135">
        <v>1</v>
      </c>
      <c r="C202" s="135">
        <v>2</v>
      </c>
      <c r="D202" s="135">
        <v>2</v>
      </c>
      <c r="E202" s="135">
        <v>2</v>
      </c>
    </row>
    <row r="203" spans="1:5" x14ac:dyDescent="0.35">
      <c r="A203" s="135" t="s">
        <v>24</v>
      </c>
      <c r="B203" s="135">
        <v>1</v>
      </c>
      <c r="C203" s="135">
        <v>4</v>
      </c>
      <c r="D203" s="135">
        <v>2</v>
      </c>
      <c r="E203" s="135">
        <v>2</v>
      </c>
    </row>
    <row r="204" spans="1:5" x14ac:dyDescent="0.35">
      <c r="A204" s="135" t="s">
        <v>24</v>
      </c>
      <c r="B204" s="135">
        <v>1</v>
      </c>
      <c r="C204" s="135">
        <v>6</v>
      </c>
      <c r="D204" s="135">
        <v>2</v>
      </c>
      <c r="E204" s="135">
        <v>2</v>
      </c>
    </row>
    <row r="205" spans="1:5" x14ac:dyDescent="0.35">
      <c r="A205" s="135" t="s">
        <v>24</v>
      </c>
      <c r="B205" s="135">
        <v>1</v>
      </c>
      <c r="C205" s="135">
        <v>8</v>
      </c>
      <c r="D205" s="135">
        <v>2</v>
      </c>
      <c r="E205" s="135">
        <v>2</v>
      </c>
    </row>
    <row r="206" spans="1:5" x14ac:dyDescent="0.35">
      <c r="A206" s="135" t="s">
        <v>24</v>
      </c>
      <c r="B206" s="135">
        <v>1</v>
      </c>
      <c r="C206" s="135">
        <v>10</v>
      </c>
      <c r="D206" s="135">
        <v>2</v>
      </c>
      <c r="E206" s="135">
        <v>2</v>
      </c>
    </row>
    <row r="207" spans="1:5" x14ac:dyDescent="0.35">
      <c r="A207" s="135" t="s">
        <v>24</v>
      </c>
      <c r="B207" s="135">
        <v>1</v>
      </c>
      <c r="C207" s="135">
        <v>14</v>
      </c>
      <c r="D207" s="135">
        <v>2</v>
      </c>
      <c r="E207" s="135">
        <v>2</v>
      </c>
    </row>
    <row r="208" spans="1:5" x14ac:dyDescent="0.35">
      <c r="A208" s="135" t="s">
        <v>24</v>
      </c>
      <c r="B208" s="135">
        <v>1</v>
      </c>
      <c r="C208" s="135">
        <v>22</v>
      </c>
      <c r="D208" s="135">
        <v>1</v>
      </c>
      <c r="E208" s="135">
        <v>1</v>
      </c>
    </row>
    <row r="209" spans="1:5" x14ac:dyDescent="0.35">
      <c r="A209" s="135" t="s">
        <v>24</v>
      </c>
      <c r="B209" s="135">
        <v>1</v>
      </c>
      <c r="C209" s="135">
        <v>29</v>
      </c>
      <c r="D209" s="135">
        <v>1</v>
      </c>
      <c r="E209" s="135">
        <v>1</v>
      </c>
    </row>
    <row r="210" spans="1:5" x14ac:dyDescent="0.35">
      <c r="A210" s="135" t="s">
        <v>24</v>
      </c>
      <c r="B210" s="135">
        <v>3</v>
      </c>
      <c r="C210" s="135">
        <v>2</v>
      </c>
      <c r="D210" s="135">
        <v>3</v>
      </c>
      <c r="E210" s="135">
        <v>3</v>
      </c>
    </row>
    <row r="211" spans="1:5" x14ac:dyDescent="0.35">
      <c r="A211" s="135" t="s">
        <v>24</v>
      </c>
      <c r="B211" s="135">
        <v>3</v>
      </c>
      <c r="C211" s="135">
        <v>4</v>
      </c>
      <c r="D211" s="135">
        <v>3</v>
      </c>
      <c r="E211" s="135">
        <v>3</v>
      </c>
    </row>
    <row r="212" spans="1:5" x14ac:dyDescent="0.35">
      <c r="A212" s="135" t="s">
        <v>24</v>
      </c>
      <c r="B212" s="135">
        <v>3</v>
      </c>
      <c r="C212" s="135">
        <v>6</v>
      </c>
      <c r="D212" s="135">
        <v>3</v>
      </c>
      <c r="E212" s="135">
        <v>3</v>
      </c>
    </row>
    <row r="213" spans="1:5" x14ac:dyDescent="0.35">
      <c r="A213" s="135" t="s">
        <v>24</v>
      </c>
      <c r="B213" s="135">
        <v>3</v>
      </c>
      <c r="C213" s="135">
        <v>8</v>
      </c>
      <c r="D213" s="135">
        <v>3</v>
      </c>
      <c r="E213" s="135">
        <v>3</v>
      </c>
    </row>
    <row r="214" spans="1:5" x14ac:dyDescent="0.35">
      <c r="A214" s="135" t="s">
        <v>24</v>
      </c>
      <c r="B214" s="135">
        <v>3</v>
      </c>
      <c r="C214" s="135">
        <v>11</v>
      </c>
      <c r="D214" s="135">
        <v>3</v>
      </c>
      <c r="E214" s="135">
        <v>3</v>
      </c>
    </row>
    <row r="215" spans="1:5" x14ac:dyDescent="0.35">
      <c r="A215" s="135" t="s">
        <v>24</v>
      </c>
      <c r="B215" s="135">
        <v>3</v>
      </c>
      <c r="C215" s="135">
        <v>14</v>
      </c>
      <c r="D215" s="135">
        <v>3</v>
      </c>
      <c r="E215" s="135">
        <v>3</v>
      </c>
    </row>
    <row r="216" spans="1:5" x14ac:dyDescent="0.35">
      <c r="A216" s="135" t="s">
        <v>24</v>
      </c>
      <c r="B216" s="135">
        <v>3</v>
      </c>
      <c r="C216" s="135">
        <v>20</v>
      </c>
      <c r="D216" s="135">
        <v>2</v>
      </c>
      <c r="E216" s="135">
        <v>2</v>
      </c>
    </row>
    <row r="217" spans="1:5" x14ac:dyDescent="0.35">
      <c r="A217" s="135" t="s">
        <v>24</v>
      </c>
      <c r="B217" s="135">
        <v>3</v>
      </c>
      <c r="C217" s="135">
        <v>27</v>
      </c>
      <c r="D217" s="135">
        <v>2</v>
      </c>
      <c r="E217" s="135">
        <v>2</v>
      </c>
    </row>
    <row r="218" spans="1:5" x14ac:dyDescent="0.35">
      <c r="A218" s="135" t="s">
        <v>24</v>
      </c>
      <c r="B218" s="135">
        <v>7</v>
      </c>
      <c r="C218" s="135">
        <v>2</v>
      </c>
      <c r="D218" s="135">
        <v>3</v>
      </c>
      <c r="E218" s="135">
        <v>3</v>
      </c>
    </row>
    <row r="219" spans="1:5" x14ac:dyDescent="0.35">
      <c r="A219" s="135" t="s">
        <v>24</v>
      </c>
      <c r="B219" s="135">
        <v>7</v>
      </c>
      <c r="C219" s="135">
        <v>4</v>
      </c>
      <c r="D219" s="135">
        <v>3</v>
      </c>
      <c r="E219" s="135">
        <v>3</v>
      </c>
    </row>
    <row r="220" spans="1:5" x14ac:dyDescent="0.35">
      <c r="A220" s="135" t="s">
        <v>24</v>
      </c>
      <c r="B220" s="135">
        <v>7</v>
      </c>
      <c r="C220" s="135">
        <v>7</v>
      </c>
      <c r="D220" s="135">
        <v>3</v>
      </c>
      <c r="E220" s="135">
        <v>3</v>
      </c>
    </row>
    <row r="221" spans="1:5" x14ac:dyDescent="0.35">
      <c r="A221" s="135" t="s">
        <v>24</v>
      </c>
      <c r="B221" s="135">
        <v>7</v>
      </c>
      <c r="C221" s="135">
        <v>9</v>
      </c>
      <c r="D221" s="135">
        <v>3</v>
      </c>
      <c r="E221" s="135">
        <v>3</v>
      </c>
    </row>
    <row r="222" spans="1:5" x14ac:dyDescent="0.35">
      <c r="A222" s="135" t="s">
        <v>24</v>
      </c>
      <c r="B222" s="135">
        <v>7</v>
      </c>
      <c r="C222" s="135">
        <v>11</v>
      </c>
      <c r="D222" s="135">
        <v>3</v>
      </c>
      <c r="E222" s="135">
        <v>3</v>
      </c>
    </row>
    <row r="223" spans="1:5" x14ac:dyDescent="0.35">
      <c r="A223" s="135" t="s">
        <v>24</v>
      </c>
      <c r="B223" s="135">
        <v>7</v>
      </c>
      <c r="C223" s="135">
        <v>14</v>
      </c>
      <c r="D223" s="135">
        <v>3</v>
      </c>
      <c r="E223" s="135">
        <v>3</v>
      </c>
    </row>
    <row r="224" spans="1:5" x14ac:dyDescent="0.35">
      <c r="A224" s="135" t="s">
        <v>24</v>
      </c>
      <c r="B224" s="135">
        <v>7</v>
      </c>
      <c r="C224" s="135">
        <v>23</v>
      </c>
      <c r="D224" s="135">
        <v>2</v>
      </c>
      <c r="E224" s="135">
        <v>2</v>
      </c>
    </row>
    <row r="225" spans="1:5" x14ac:dyDescent="0.35">
      <c r="A225" s="135" t="s">
        <v>24</v>
      </c>
      <c r="B225" s="135">
        <v>7</v>
      </c>
      <c r="C225" s="135">
        <v>29</v>
      </c>
      <c r="D225" s="135">
        <v>2</v>
      </c>
      <c r="E225" s="135">
        <v>2</v>
      </c>
    </row>
    <row r="226" spans="1:5" x14ac:dyDescent="0.35">
      <c r="A226" s="135" t="s">
        <v>24</v>
      </c>
      <c r="B226" s="135">
        <v>14</v>
      </c>
      <c r="C226" s="135">
        <v>2</v>
      </c>
      <c r="D226" s="135">
        <v>3</v>
      </c>
      <c r="E226" s="135">
        <v>3</v>
      </c>
    </row>
    <row r="227" spans="1:5" x14ac:dyDescent="0.35">
      <c r="A227" s="135" t="s">
        <v>24</v>
      </c>
      <c r="B227" s="135">
        <v>14</v>
      </c>
      <c r="C227" s="135">
        <v>4</v>
      </c>
      <c r="D227" s="135">
        <v>3</v>
      </c>
      <c r="E227" s="135">
        <v>3</v>
      </c>
    </row>
    <row r="228" spans="1:5" x14ac:dyDescent="0.35">
      <c r="A228" s="135" t="s">
        <v>24</v>
      </c>
      <c r="B228" s="135">
        <v>14</v>
      </c>
      <c r="C228" s="135">
        <v>7</v>
      </c>
      <c r="D228" s="135">
        <v>3</v>
      </c>
      <c r="E228" s="135">
        <v>3</v>
      </c>
    </row>
    <row r="229" spans="1:5" x14ac:dyDescent="0.35">
      <c r="A229" s="135" t="s">
        <v>24</v>
      </c>
      <c r="B229" s="135">
        <v>14</v>
      </c>
      <c r="C229" s="135">
        <v>9</v>
      </c>
      <c r="D229" s="135">
        <v>3</v>
      </c>
      <c r="E229" s="135">
        <v>3</v>
      </c>
    </row>
    <row r="230" spans="1:5" x14ac:dyDescent="0.35">
      <c r="A230" s="135" t="s">
        <v>24</v>
      </c>
      <c r="B230" s="135">
        <v>14</v>
      </c>
      <c r="C230" s="135">
        <v>11</v>
      </c>
      <c r="D230" s="135">
        <v>3</v>
      </c>
      <c r="E230" s="135">
        <v>3</v>
      </c>
    </row>
    <row r="231" spans="1:5" x14ac:dyDescent="0.35">
      <c r="A231" s="135" t="s">
        <v>24</v>
      </c>
      <c r="B231" s="135">
        <v>14</v>
      </c>
      <c r="C231" s="135">
        <v>14</v>
      </c>
      <c r="D231" s="135">
        <v>3</v>
      </c>
      <c r="E231" s="135">
        <v>3</v>
      </c>
    </row>
    <row r="232" spans="1:5" x14ac:dyDescent="0.35">
      <c r="A232" s="135" t="s">
        <v>24</v>
      </c>
      <c r="B232" s="135">
        <v>14</v>
      </c>
      <c r="C232" s="135">
        <v>21</v>
      </c>
      <c r="D232" s="135">
        <v>2</v>
      </c>
      <c r="E232" s="135">
        <v>2</v>
      </c>
    </row>
    <row r="233" spans="1:5" x14ac:dyDescent="0.35">
      <c r="A233" s="135" t="s">
        <v>24</v>
      </c>
      <c r="B233" s="135">
        <v>14</v>
      </c>
      <c r="C233" s="135">
        <v>28</v>
      </c>
      <c r="D233" s="135">
        <v>2</v>
      </c>
      <c r="E233" s="135">
        <v>2</v>
      </c>
    </row>
    <row r="234" spans="1:5" x14ac:dyDescent="0.35">
      <c r="A234" s="135" t="s">
        <v>24</v>
      </c>
      <c r="B234" s="135">
        <v>21</v>
      </c>
      <c r="C234" s="135">
        <v>2</v>
      </c>
      <c r="D234" s="135">
        <v>3</v>
      </c>
      <c r="E234" s="135">
        <v>3</v>
      </c>
    </row>
    <row r="235" spans="1:5" x14ac:dyDescent="0.35">
      <c r="A235" s="135" t="s">
        <v>24</v>
      </c>
      <c r="B235" s="135">
        <v>21</v>
      </c>
      <c r="C235" s="135">
        <v>4</v>
      </c>
      <c r="D235" s="135">
        <v>3</v>
      </c>
      <c r="E235" s="135">
        <v>3</v>
      </c>
    </row>
    <row r="236" spans="1:5" x14ac:dyDescent="0.35">
      <c r="A236" s="135" t="s">
        <v>24</v>
      </c>
      <c r="B236" s="135">
        <v>21</v>
      </c>
      <c r="C236" s="135">
        <v>7</v>
      </c>
      <c r="D236" s="135">
        <v>3</v>
      </c>
      <c r="E236" s="135">
        <v>3</v>
      </c>
    </row>
    <row r="237" spans="1:5" x14ac:dyDescent="0.35">
      <c r="A237" s="135" t="s">
        <v>24</v>
      </c>
      <c r="B237" s="135">
        <v>21</v>
      </c>
      <c r="C237" s="135">
        <v>9</v>
      </c>
      <c r="D237" s="135">
        <v>3</v>
      </c>
      <c r="E237" s="135">
        <v>3</v>
      </c>
    </row>
    <row r="238" spans="1:5" x14ac:dyDescent="0.35">
      <c r="A238" s="135" t="s">
        <v>24</v>
      </c>
      <c r="B238" s="135">
        <v>21</v>
      </c>
      <c r="C238" s="135">
        <v>11</v>
      </c>
      <c r="D238" s="135">
        <v>3</v>
      </c>
      <c r="E238" s="135">
        <v>3</v>
      </c>
    </row>
    <row r="239" spans="1:5" x14ac:dyDescent="0.35">
      <c r="A239" s="135" t="s">
        <v>24</v>
      </c>
      <c r="B239" s="135">
        <v>21</v>
      </c>
      <c r="C239" s="135">
        <v>14</v>
      </c>
      <c r="D239" s="135">
        <v>3</v>
      </c>
      <c r="E239" s="135">
        <v>3</v>
      </c>
    </row>
    <row r="240" spans="1:5" x14ac:dyDescent="0.35">
      <c r="A240" s="135" t="s">
        <v>24</v>
      </c>
      <c r="B240" s="135">
        <v>21</v>
      </c>
      <c r="C240" s="135">
        <v>21</v>
      </c>
      <c r="D240" s="135">
        <v>2</v>
      </c>
      <c r="E240" s="135">
        <v>2</v>
      </c>
    </row>
    <row r="241" spans="1:5" x14ac:dyDescent="0.35">
      <c r="A241" s="135" t="s">
        <v>24</v>
      </c>
      <c r="B241" s="135">
        <v>21</v>
      </c>
      <c r="C241" s="135">
        <v>28</v>
      </c>
      <c r="D241" s="135">
        <v>2</v>
      </c>
      <c r="E241" s="135">
        <v>2</v>
      </c>
    </row>
    <row r="242" spans="1:5" x14ac:dyDescent="0.35">
      <c r="A242" s="135" t="s">
        <v>4</v>
      </c>
      <c r="B242" s="135">
        <v>1</v>
      </c>
      <c r="C242" s="135">
        <v>2</v>
      </c>
      <c r="D242" s="135">
        <v>0</v>
      </c>
      <c r="E242" s="135">
        <v>3</v>
      </c>
    </row>
    <row r="243" spans="1:5" x14ac:dyDescent="0.35">
      <c r="A243" s="135" t="s">
        <v>4</v>
      </c>
      <c r="B243" s="135">
        <v>1</v>
      </c>
      <c r="C243" s="135">
        <v>4</v>
      </c>
      <c r="D243" s="135">
        <v>3</v>
      </c>
      <c r="E243" s="135">
        <v>3</v>
      </c>
    </row>
    <row r="244" spans="1:5" x14ac:dyDescent="0.35">
      <c r="A244" s="135" t="s">
        <v>4</v>
      </c>
      <c r="B244" s="135">
        <v>1</v>
      </c>
      <c r="C244" s="135">
        <v>6</v>
      </c>
      <c r="D244" s="135">
        <v>3</v>
      </c>
      <c r="E244" s="135">
        <v>3</v>
      </c>
    </row>
    <row r="245" spans="1:5" x14ac:dyDescent="0.35">
      <c r="A245" s="135" t="s">
        <v>4</v>
      </c>
      <c r="B245" s="135">
        <v>1</v>
      </c>
      <c r="C245" s="135">
        <v>8</v>
      </c>
      <c r="D245" s="135">
        <v>3</v>
      </c>
      <c r="E245" s="135">
        <v>3</v>
      </c>
    </row>
    <row r="246" spans="1:5" x14ac:dyDescent="0.35">
      <c r="A246" s="135" t="s">
        <v>4</v>
      </c>
      <c r="B246" s="135">
        <v>1</v>
      </c>
      <c r="C246" s="135">
        <v>10</v>
      </c>
      <c r="D246" s="135">
        <v>3</v>
      </c>
      <c r="E246" s="135">
        <v>3</v>
      </c>
    </row>
    <row r="247" spans="1:5" x14ac:dyDescent="0.35">
      <c r="A247" s="135" t="s">
        <v>4</v>
      </c>
      <c r="B247" s="135">
        <v>1</v>
      </c>
      <c r="C247" s="135">
        <v>14</v>
      </c>
      <c r="D247" s="135">
        <v>3</v>
      </c>
      <c r="E247" s="135">
        <v>3</v>
      </c>
    </row>
    <row r="248" spans="1:5" x14ac:dyDescent="0.35">
      <c r="A248" s="135" t="s">
        <v>4</v>
      </c>
      <c r="B248" s="135">
        <v>1</v>
      </c>
      <c r="C248" s="135">
        <v>22</v>
      </c>
      <c r="D248" s="135">
        <v>2</v>
      </c>
      <c r="E248" s="135">
        <v>2</v>
      </c>
    </row>
    <row r="249" spans="1:5" x14ac:dyDescent="0.35">
      <c r="A249" s="135" t="s">
        <v>4</v>
      </c>
      <c r="B249" s="135">
        <v>1</v>
      </c>
      <c r="C249" s="135">
        <v>29</v>
      </c>
      <c r="D249" s="135">
        <v>2</v>
      </c>
      <c r="E249" s="135">
        <v>2</v>
      </c>
    </row>
    <row r="250" spans="1:5" x14ac:dyDescent="0.35">
      <c r="A250" s="135" t="s">
        <v>4</v>
      </c>
      <c r="B250" s="135">
        <v>3</v>
      </c>
      <c r="C250" s="135">
        <v>2</v>
      </c>
      <c r="D250" s="135">
        <v>1</v>
      </c>
      <c r="E250" s="135">
        <v>3</v>
      </c>
    </row>
    <row r="251" spans="1:5" x14ac:dyDescent="0.35">
      <c r="A251" s="135" t="s">
        <v>4</v>
      </c>
      <c r="B251" s="135">
        <v>3</v>
      </c>
      <c r="C251" s="135">
        <v>4</v>
      </c>
      <c r="D251" s="135">
        <v>3</v>
      </c>
      <c r="E251" s="135">
        <v>3</v>
      </c>
    </row>
    <row r="252" spans="1:5" x14ac:dyDescent="0.35">
      <c r="A252" s="135" t="s">
        <v>4</v>
      </c>
      <c r="B252" s="135">
        <v>3</v>
      </c>
      <c r="C252" s="135">
        <v>6</v>
      </c>
      <c r="D252" s="135">
        <v>3</v>
      </c>
      <c r="E252" s="135">
        <v>3</v>
      </c>
    </row>
    <row r="253" spans="1:5" x14ac:dyDescent="0.35">
      <c r="A253" s="135" t="s">
        <v>4</v>
      </c>
      <c r="B253" s="135">
        <v>3</v>
      </c>
      <c r="C253" s="135">
        <v>8</v>
      </c>
      <c r="D253" s="135">
        <v>3</v>
      </c>
      <c r="E253" s="135">
        <v>3</v>
      </c>
    </row>
    <row r="254" spans="1:5" x14ac:dyDescent="0.35">
      <c r="A254" s="135" t="s">
        <v>4</v>
      </c>
      <c r="B254" s="135">
        <v>3</v>
      </c>
      <c r="C254" s="135">
        <v>11</v>
      </c>
      <c r="D254" s="135">
        <v>3</v>
      </c>
      <c r="E254" s="135">
        <v>3</v>
      </c>
    </row>
    <row r="255" spans="1:5" x14ac:dyDescent="0.35">
      <c r="A255" s="135" t="s">
        <v>4</v>
      </c>
      <c r="B255" s="135">
        <v>3</v>
      </c>
      <c r="C255" s="135">
        <v>14</v>
      </c>
      <c r="D255" s="135">
        <v>3</v>
      </c>
      <c r="E255" s="135">
        <v>3</v>
      </c>
    </row>
    <row r="256" spans="1:5" x14ac:dyDescent="0.35">
      <c r="A256" s="135" t="s">
        <v>4</v>
      </c>
      <c r="B256" s="135">
        <v>3</v>
      </c>
      <c r="C256" s="135">
        <v>20</v>
      </c>
      <c r="D256" s="135">
        <v>2</v>
      </c>
      <c r="E256" s="135">
        <v>2</v>
      </c>
    </row>
    <row r="257" spans="1:5" x14ac:dyDescent="0.35">
      <c r="A257" s="135" t="s">
        <v>4</v>
      </c>
      <c r="B257" s="135">
        <v>3</v>
      </c>
      <c r="C257" s="135">
        <v>27</v>
      </c>
      <c r="D257" s="135">
        <v>2</v>
      </c>
      <c r="E257" s="135">
        <v>2</v>
      </c>
    </row>
    <row r="258" spans="1:5" x14ac:dyDescent="0.35">
      <c r="A258" s="135" t="s">
        <v>4</v>
      </c>
      <c r="B258" s="135">
        <v>7</v>
      </c>
      <c r="C258" s="135">
        <v>2</v>
      </c>
      <c r="D258" s="135">
        <v>2</v>
      </c>
      <c r="E258" s="135">
        <v>3</v>
      </c>
    </row>
    <row r="259" spans="1:5" x14ac:dyDescent="0.35">
      <c r="A259" s="135" t="s">
        <v>4</v>
      </c>
      <c r="B259" s="135">
        <v>7</v>
      </c>
      <c r="C259" s="135">
        <v>4</v>
      </c>
      <c r="D259" s="135">
        <v>2</v>
      </c>
      <c r="E259" s="135">
        <v>3</v>
      </c>
    </row>
    <row r="260" spans="1:5" x14ac:dyDescent="0.35">
      <c r="A260" s="135" t="s">
        <v>4</v>
      </c>
      <c r="B260" s="135">
        <v>7</v>
      </c>
      <c r="C260" s="135">
        <v>7</v>
      </c>
      <c r="D260" s="135">
        <v>2</v>
      </c>
      <c r="E260" s="135">
        <v>3</v>
      </c>
    </row>
    <row r="261" spans="1:5" x14ac:dyDescent="0.35">
      <c r="A261" s="135" t="s">
        <v>4</v>
      </c>
      <c r="B261" s="135">
        <v>7</v>
      </c>
      <c r="C261" s="135">
        <v>9</v>
      </c>
      <c r="D261" s="135">
        <v>3</v>
      </c>
      <c r="E261" s="135">
        <v>3</v>
      </c>
    </row>
    <row r="262" spans="1:5" x14ac:dyDescent="0.35">
      <c r="A262" s="135" t="s">
        <v>4</v>
      </c>
      <c r="B262" s="135">
        <v>7</v>
      </c>
      <c r="C262" s="135">
        <v>11</v>
      </c>
      <c r="D262" s="135">
        <v>3</v>
      </c>
      <c r="E262" s="135">
        <v>3</v>
      </c>
    </row>
    <row r="263" spans="1:5" x14ac:dyDescent="0.35">
      <c r="A263" s="135" t="s">
        <v>4</v>
      </c>
      <c r="B263" s="135">
        <v>7</v>
      </c>
      <c r="C263" s="135">
        <v>14</v>
      </c>
      <c r="D263" s="135">
        <v>3</v>
      </c>
      <c r="E263" s="135">
        <v>3</v>
      </c>
    </row>
    <row r="264" spans="1:5" x14ac:dyDescent="0.35">
      <c r="A264" s="135" t="s">
        <v>4</v>
      </c>
      <c r="B264" s="135">
        <v>7</v>
      </c>
      <c r="C264" s="135">
        <v>23</v>
      </c>
      <c r="D264" s="135">
        <v>2</v>
      </c>
      <c r="E264" s="135">
        <v>2</v>
      </c>
    </row>
    <row r="265" spans="1:5" x14ac:dyDescent="0.35">
      <c r="A265" s="135" t="s">
        <v>4</v>
      </c>
      <c r="B265" s="135">
        <v>7</v>
      </c>
      <c r="C265" s="135">
        <v>29</v>
      </c>
      <c r="D265" s="135">
        <v>2</v>
      </c>
      <c r="E265" s="135">
        <v>2</v>
      </c>
    </row>
    <row r="266" spans="1:5" x14ac:dyDescent="0.35">
      <c r="A266" s="135" t="s">
        <v>4</v>
      </c>
      <c r="B266" s="135">
        <v>14</v>
      </c>
      <c r="C266" s="135">
        <v>2</v>
      </c>
      <c r="E266" s="135">
        <v>3</v>
      </c>
    </row>
    <row r="267" spans="1:5" x14ac:dyDescent="0.35">
      <c r="A267" s="135" t="s">
        <v>4</v>
      </c>
      <c r="B267" s="135">
        <v>14</v>
      </c>
      <c r="C267" s="135">
        <v>4</v>
      </c>
      <c r="D267" s="135">
        <v>1</v>
      </c>
      <c r="E267" s="135">
        <v>3</v>
      </c>
    </row>
    <row r="268" spans="1:5" x14ac:dyDescent="0.35">
      <c r="A268" s="135" t="s">
        <v>4</v>
      </c>
      <c r="B268" s="135">
        <v>14</v>
      </c>
      <c r="C268" s="135">
        <v>7</v>
      </c>
      <c r="D268" s="135">
        <v>2</v>
      </c>
      <c r="E268" s="135">
        <v>3</v>
      </c>
    </row>
    <row r="269" spans="1:5" x14ac:dyDescent="0.35">
      <c r="A269" s="135" t="s">
        <v>4</v>
      </c>
      <c r="B269" s="135">
        <v>14</v>
      </c>
      <c r="C269" s="135">
        <v>9</v>
      </c>
      <c r="D269" s="135">
        <v>2</v>
      </c>
      <c r="E269" s="135">
        <v>3</v>
      </c>
    </row>
    <row r="270" spans="1:5" x14ac:dyDescent="0.35">
      <c r="A270" s="135" t="s">
        <v>4</v>
      </c>
      <c r="B270" s="135">
        <v>14</v>
      </c>
      <c r="C270" s="135">
        <v>11</v>
      </c>
      <c r="D270" s="135">
        <v>2</v>
      </c>
      <c r="E270" s="135">
        <v>3</v>
      </c>
    </row>
    <row r="271" spans="1:5" x14ac:dyDescent="0.35">
      <c r="A271" s="135" t="s">
        <v>4</v>
      </c>
      <c r="B271" s="135">
        <v>14</v>
      </c>
      <c r="C271" s="135">
        <v>14</v>
      </c>
      <c r="D271" s="135">
        <v>2</v>
      </c>
      <c r="E271" s="135">
        <v>3</v>
      </c>
    </row>
    <row r="272" spans="1:5" x14ac:dyDescent="0.35">
      <c r="A272" s="135" t="s">
        <v>4</v>
      </c>
      <c r="B272" s="135">
        <v>14</v>
      </c>
      <c r="C272" s="135">
        <v>21</v>
      </c>
      <c r="D272" s="135">
        <v>1</v>
      </c>
      <c r="E272" s="135">
        <v>2</v>
      </c>
    </row>
    <row r="273" spans="1:5" x14ac:dyDescent="0.35">
      <c r="A273" s="135" t="s">
        <v>4</v>
      </c>
      <c r="B273" s="135">
        <v>14</v>
      </c>
      <c r="C273" s="135">
        <v>28</v>
      </c>
      <c r="D273" s="135">
        <v>2</v>
      </c>
      <c r="E273" s="135">
        <v>2</v>
      </c>
    </row>
    <row r="274" spans="1:5" x14ac:dyDescent="0.35">
      <c r="A274" s="135" t="s">
        <v>4</v>
      </c>
      <c r="B274" s="135">
        <v>21</v>
      </c>
      <c r="C274" s="135">
        <v>2</v>
      </c>
      <c r="D274" s="135">
        <v>0</v>
      </c>
      <c r="E274" s="135">
        <v>3</v>
      </c>
    </row>
    <row r="275" spans="1:5" x14ac:dyDescent="0.35">
      <c r="A275" s="135" t="s">
        <v>4</v>
      </c>
      <c r="B275" s="135">
        <v>21</v>
      </c>
      <c r="C275" s="135">
        <v>4</v>
      </c>
      <c r="D275" s="135">
        <v>0</v>
      </c>
      <c r="E275" s="135">
        <v>3</v>
      </c>
    </row>
    <row r="276" spans="1:5" x14ac:dyDescent="0.35">
      <c r="A276" s="135" t="s">
        <v>4</v>
      </c>
      <c r="B276" s="135">
        <v>21</v>
      </c>
      <c r="C276" s="135">
        <v>7</v>
      </c>
      <c r="D276" s="135">
        <v>1</v>
      </c>
      <c r="E276" s="135">
        <v>3</v>
      </c>
    </row>
    <row r="277" spans="1:5" x14ac:dyDescent="0.35">
      <c r="A277" s="135" t="s">
        <v>4</v>
      </c>
      <c r="B277" s="135">
        <v>21</v>
      </c>
      <c r="C277" s="135">
        <v>9</v>
      </c>
      <c r="D277" s="135">
        <v>1</v>
      </c>
      <c r="E277" s="135">
        <v>3</v>
      </c>
    </row>
    <row r="278" spans="1:5" x14ac:dyDescent="0.35">
      <c r="A278" s="135" t="s">
        <v>4</v>
      </c>
      <c r="B278" s="135">
        <v>21</v>
      </c>
      <c r="C278" s="135">
        <v>11</v>
      </c>
      <c r="D278" s="135">
        <v>1</v>
      </c>
      <c r="E278" s="135">
        <v>3</v>
      </c>
    </row>
    <row r="279" spans="1:5" x14ac:dyDescent="0.35">
      <c r="A279" s="135" t="s">
        <v>4</v>
      </c>
      <c r="B279" s="135">
        <v>21</v>
      </c>
      <c r="C279" s="135">
        <v>14</v>
      </c>
      <c r="D279" s="135">
        <v>1</v>
      </c>
      <c r="E279" s="135">
        <v>3</v>
      </c>
    </row>
    <row r="280" spans="1:5" x14ac:dyDescent="0.35">
      <c r="A280" s="135" t="s">
        <v>4</v>
      </c>
      <c r="B280" s="135">
        <v>21</v>
      </c>
      <c r="C280" s="135">
        <v>21</v>
      </c>
      <c r="D280" s="135">
        <v>0</v>
      </c>
      <c r="E280" s="135">
        <v>2</v>
      </c>
    </row>
    <row r="281" spans="1:5" x14ac:dyDescent="0.35">
      <c r="A281" s="135" t="s">
        <v>4</v>
      </c>
      <c r="B281" s="135">
        <v>21</v>
      </c>
      <c r="C281" s="135">
        <v>28</v>
      </c>
      <c r="D281" s="135">
        <v>0</v>
      </c>
      <c r="E281" s="135">
        <v>2</v>
      </c>
    </row>
    <row r="282" spans="1:5" x14ac:dyDescent="0.35">
      <c r="A282" s="135" t="s">
        <v>14</v>
      </c>
      <c r="B282" s="135">
        <v>1</v>
      </c>
      <c r="C282" s="135">
        <v>2</v>
      </c>
      <c r="D282" s="135">
        <v>0</v>
      </c>
      <c r="E282" s="135">
        <v>3</v>
      </c>
    </row>
    <row r="283" spans="1:5" x14ac:dyDescent="0.35">
      <c r="A283" s="135" t="s">
        <v>14</v>
      </c>
      <c r="B283" s="135">
        <v>1</v>
      </c>
      <c r="C283" s="135">
        <v>4</v>
      </c>
      <c r="D283" s="135">
        <v>0</v>
      </c>
      <c r="E283" s="135">
        <v>3</v>
      </c>
    </row>
    <row r="284" spans="1:5" x14ac:dyDescent="0.35">
      <c r="A284" s="135" t="s">
        <v>14</v>
      </c>
      <c r="B284" s="135">
        <v>1</v>
      </c>
      <c r="C284" s="135">
        <v>6</v>
      </c>
      <c r="D284" s="135">
        <v>0</v>
      </c>
      <c r="E284" s="135">
        <v>3</v>
      </c>
    </row>
    <row r="285" spans="1:5" x14ac:dyDescent="0.35">
      <c r="A285" s="135" t="s">
        <v>14</v>
      </c>
      <c r="B285" s="135">
        <v>1</v>
      </c>
      <c r="C285" s="135">
        <v>8</v>
      </c>
      <c r="D285" s="135">
        <v>0</v>
      </c>
      <c r="E285" s="135">
        <v>3</v>
      </c>
    </row>
    <row r="286" spans="1:5" x14ac:dyDescent="0.35">
      <c r="A286" s="135" t="s">
        <v>14</v>
      </c>
      <c r="B286" s="135">
        <v>1</v>
      </c>
      <c r="C286" s="135">
        <v>10</v>
      </c>
      <c r="D286" s="135">
        <v>0</v>
      </c>
      <c r="E286" s="135">
        <v>3</v>
      </c>
    </row>
    <row r="287" spans="1:5" x14ac:dyDescent="0.35">
      <c r="A287" s="135" t="s">
        <v>14</v>
      </c>
      <c r="B287" s="135">
        <v>1</v>
      </c>
      <c r="C287" s="135">
        <v>14</v>
      </c>
      <c r="D287" s="135">
        <v>1</v>
      </c>
      <c r="E287" s="135">
        <v>3</v>
      </c>
    </row>
    <row r="288" spans="1:5" x14ac:dyDescent="0.35">
      <c r="A288" s="135" t="s">
        <v>14</v>
      </c>
      <c r="B288" s="135">
        <v>1</v>
      </c>
      <c r="C288" s="135">
        <v>22</v>
      </c>
      <c r="D288" s="135">
        <v>0</v>
      </c>
      <c r="E288" s="135">
        <v>2</v>
      </c>
    </row>
    <row r="289" spans="1:5" x14ac:dyDescent="0.35">
      <c r="A289" s="135" t="s">
        <v>14</v>
      </c>
      <c r="B289" s="135">
        <v>1</v>
      </c>
      <c r="C289" s="135">
        <v>29</v>
      </c>
      <c r="D289" s="135">
        <v>0</v>
      </c>
      <c r="E289" s="135">
        <v>2</v>
      </c>
    </row>
    <row r="290" spans="1:5" x14ac:dyDescent="0.35">
      <c r="A290" s="135" t="s">
        <v>14</v>
      </c>
      <c r="B290" s="135">
        <v>3</v>
      </c>
      <c r="C290" s="135">
        <v>2</v>
      </c>
      <c r="D290" s="135">
        <v>3</v>
      </c>
      <c r="E290" s="135">
        <v>3</v>
      </c>
    </row>
    <row r="291" spans="1:5" x14ac:dyDescent="0.35">
      <c r="A291" s="135" t="s">
        <v>14</v>
      </c>
      <c r="B291" s="135">
        <v>3</v>
      </c>
      <c r="C291" s="135">
        <v>4</v>
      </c>
      <c r="D291" s="135">
        <v>3</v>
      </c>
      <c r="E291" s="135">
        <v>3</v>
      </c>
    </row>
    <row r="292" spans="1:5" x14ac:dyDescent="0.35">
      <c r="A292" s="135" t="s">
        <v>14</v>
      </c>
      <c r="B292" s="135">
        <v>3</v>
      </c>
      <c r="C292" s="135">
        <v>6</v>
      </c>
      <c r="D292" s="135">
        <v>3</v>
      </c>
      <c r="E292" s="135">
        <v>3</v>
      </c>
    </row>
    <row r="293" spans="1:5" x14ac:dyDescent="0.35">
      <c r="A293" s="135" t="s">
        <v>14</v>
      </c>
      <c r="B293" s="135">
        <v>3</v>
      </c>
      <c r="C293" s="135">
        <v>8</v>
      </c>
      <c r="D293" s="135">
        <v>3</v>
      </c>
      <c r="E293" s="135">
        <v>3</v>
      </c>
    </row>
    <row r="294" spans="1:5" x14ac:dyDescent="0.35">
      <c r="A294" s="135" t="s">
        <v>14</v>
      </c>
      <c r="B294" s="135">
        <v>3</v>
      </c>
      <c r="C294" s="135">
        <v>11</v>
      </c>
      <c r="D294" s="135">
        <v>3</v>
      </c>
      <c r="E294" s="135">
        <v>3</v>
      </c>
    </row>
    <row r="295" spans="1:5" x14ac:dyDescent="0.35">
      <c r="A295" s="135" t="s">
        <v>14</v>
      </c>
      <c r="B295" s="135">
        <v>3</v>
      </c>
      <c r="C295" s="135">
        <v>14</v>
      </c>
      <c r="D295" s="135">
        <v>3</v>
      </c>
      <c r="E295" s="135">
        <v>3</v>
      </c>
    </row>
    <row r="296" spans="1:5" x14ac:dyDescent="0.35">
      <c r="A296" s="135" t="s">
        <v>14</v>
      </c>
      <c r="B296" s="135">
        <v>3</v>
      </c>
      <c r="C296" s="135">
        <v>20</v>
      </c>
      <c r="D296" s="135">
        <v>2</v>
      </c>
      <c r="E296" s="135">
        <v>2</v>
      </c>
    </row>
    <row r="297" spans="1:5" x14ac:dyDescent="0.35">
      <c r="A297" s="135" t="s">
        <v>14</v>
      </c>
      <c r="B297" s="135">
        <v>3</v>
      </c>
      <c r="C297" s="135">
        <v>27</v>
      </c>
      <c r="D297" s="135">
        <v>2</v>
      </c>
      <c r="E297" s="135">
        <v>2</v>
      </c>
    </row>
    <row r="298" spans="1:5" x14ac:dyDescent="0.35">
      <c r="A298" s="135" t="s">
        <v>14</v>
      </c>
      <c r="B298" s="135">
        <v>7</v>
      </c>
      <c r="C298" s="135">
        <v>2</v>
      </c>
      <c r="D298" s="135">
        <v>1</v>
      </c>
      <c r="E298" s="135">
        <v>3</v>
      </c>
    </row>
    <row r="299" spans="1:5" x14ac:dyDescent="0.35">
      <c r="A299" s="135" t="s">
        <v>14</v>
      </c>
      <c r="B299" s="135">
        <v>7</v>
      </c>
      <c r="C299" s="135">
        <v>4</v>
      </c>
      <c r="D299" s="135">
        <v>1</v>
      </c>
      <c r="E299" s="135">
        <v>3</v>
      </c>
    </row>
    <row r="300" spans="1:5" x14ac:dyDescent="0.35">
      <c r="A300" s="135" t="s">
        <v>14</v>
      </c>
      <c r="B300" s="135">
        <v>7</v>
      </c>
      <c r="C300" s="135">
        <v>7</v>
      </c>
      <c r="D300" s="135">
        <v>1</v>
      </c>
      <c r="E300" s="135">
        <v>3</v>
      </c>
    </row>
    <row r="301" spans="1:5" x14ac:dyDescent="0.35">
      <c r="A301" s="135" t="s">
        <v>14</v>
      </c>
      <c r="B301" s="135">
        <v>7</v>
      </c>
      <c r="C301" s="135">
        <v>9</v>
      </c>
      <c r="D301" s="135">
        <v>1</v>
      </c>
      <c r="E301" s="135">
        <v>3</v>
      </c>
    </row>
    <row r="302" spans="1:5" x14ac:dyDescent="0.35">
      <c r="A302" s="135" t="s">
        <v>14</v>
      </c>
      <c r="B302" s="135">
        <v>7</v>
      </c>
      <c r="C302" s="135">
        <v>11</v>
      </c>
      <c r="D302" s="135">
        <v>1</v>
      </c>
      <c r="E302" s="135">
        <v>3</v>
      </c>
    </row>
    <row r="303" spans="1:5" x14ac:dyDescent="0.35">
      <c r="A303" s="135" t="s">
        <v>14</v>
      </c>
      <c r="B303" s="135">
        <v>7</v>
      </c>
      <c r="C303" s="135">
        <v>14</v>
      </c>
      <c r="D303" s="135">
        <v>1</v>
      </c>
      <c r="E303" s="135">
        <v>3</v>
      </c>
    </row>
    <row r="304" spans="1:5" x14ac:dyDescent="0.35">
      <c r="A304" s="135" t="s">
        <v>14</v>
      </c>
      <c r="B304" s="135">
        <v>7</v>
      </c>
      <c r="C304" s="135">
        <v>23</v>
      </c>
      <c r="D304" s="135">
        <v>0</v>
      </c>
      <c r="E304" s="135">
        <v>2</v>
      </c>
    </row>
    <row r="305" spans="1:5" x14ac:dyDescent="0.35">
      <c r="A305" s="135" t="s">
        <v>14</v>
      </c>
      <c r="B305" s="135">
        <v>7</v>
      </c>
      <c r="C305" s="135">
        <v>29</v>
      </c>
      <c r="D305" s="135">
        <v>0</v>
      </c>
      <c r="E305" s="135">
        <v>2</v>
      </c>
    </row>
    <row r="306" spans="1:5" x14ac:dyDescent="0.35">
      <c r="A306" s="135" t="s">
        <v>14</v>
      </c>
      <c r="B306" s="135">
        <v>14</v>
      </c>
      <c r="C306" s="135">
        <v>2</v>
      </c>
      <c r="D306" s="135">
        <v>1</v>
      </c>
      <c r="E306" s="135">
        <v>3</v>
      </c>
    </row>
    <row r="307" spans="1:5" x14ac:dyDescent="0.35">
      <c r="A307" s="135" t="s">
        <v>14</v>
      </c>
      <c r="B307" s="135">
        <v>14</v>
      </c>
      <c r="C307" s="135">
        <v>4</v>
      </c>
      <c r="D307" s="135">
        <v>1</v>
      </c>
      <c r="E307" s="135">
        <v>3</v>
      </c>
    </row>
    <row r="308" spans="1:5" x14ac:dyDescent="0.35">
      <c r="A308" s="135" t="s">
        <v>14</v>
      </c>
      <c r="B308" s="135">
        <v>14</v>
      </c>
      <c r="C308" s="135">
        <v>7</v>
      </c>
      <c r="D308" s="135">
        <v>1</v>
      </c>
      <c r="E308" s="135">
        <v>3</v>
      </c>
    </row>
    <row r="309" spans="1:5" x14ac:dyDescent="0.35">
      <c r="A309" s="135" t="s">
        <v>14</v>
      </c>
      <c r="B309" s="135">
        <v>14</v>
      </c>
      <c r="C309" s="135">
        <v>9</v>
      </c>
      <c r="D309" s="135">
        <v>1</v>
      </c>
      <c r="E309" s="135">
        <v>3</v>
      </c>
    </row>
    <row r="310" spans="1:5" x14ac:dyDescent="0.35">
      <c r="A310" s="135" t="s">
        <v>14</v>
      </c>
      <c r="B310" s="135">
        <v>14</v>
      </c>
      <c r="C310" s="135">
        <v>11</v>
      </c>
      <c r="D310" s="135">
        <v>1</v>
      </c>
      <c r="E310" s="135">
        <v>3</v>
      </c>
    </row>
    <row r="311" spans="1:5" x14ac:dyDescent="0.35">
      <c r="A311" s="135" t="s">
        <v>14</v>
      </c>
      <c r="B311" s="135">
        <v>14</v>
      </c>
      <c r="C311" s="135">
        <v>14</v>
      </c>
      <c r="D311" s="135">
        <v>1</v>
      </c>
      <c r="E311" s="135">
        <v>3</v>
      </c>
    </row>
    <row r="312" spans="1:5" x14ac:dyDescent="0.35">
      <c r="A312" s="135" t="s">
        <v>14</v>
      </c>
      <c r="B312" s="135">
        <v>14</v>
      </c>
      <c r="C312" s="135">
        <v>21</v>
      </c>
      <c r="D312" s="135">
        <v>1</v>
      </c>
      <c r="E312" s="135">
        <v>2</v>
      </c>
    </row>
    <row r="313" spans="1:5" x14ac:dyDescent="0.35">
      <c r="A313" s="135" t="s">
        <v>14</v>
      </c>
      <c r="B313" s="135">
        <v>14</v>
      </c>
      <c r="C313" s="135">
        <v>28</v>
      </c>
      <c r="D313" s="135">
        <v>1</v>
      </c>
      <c r="E313" s="135">
        <v>2</v>
      </c>
    </row>
    <row r="314" spans="1:5" x14ac:dyDescent="0.35">
      <c r="A314" s="135" t="s">
        <v>14</v>
      </c>
      <c r="B314" s="135">
        <v>21</v>
      </c>
      <c r="C314" s="135">
        <v>2</v>
      </c>
      <c r="D314" s="135">
        <v>0</v>
      </c>
      <c r="E314" s="135">
        <v>3</v>
      </c>
    </row>
    <row r="315" spans="1:5" x14ac:dyDescent="0.35">
      <c r="A315" s="135" t="s">
        <v>14</v>
      </c>
      <c r="B315" s="135">
        <v>21</v>
      </c>
      <c r="C315" s="135">
        <v>4</v>
      </c>
      <c r="D315" s="135">
        <v>0</v>
      </c>
      <c r="E315" s="135">
        <v>3</v>
      </c>
    </row>
    <row r="316" spans="1:5" x14ac:dyDescent="0.35">
      <c r="A316" s="135" t="s">
        <v>14</v>
      </c>
      <c r="B316" s="135">
        <v>21</v>
      </c>
      <c r="C316" s="135">
        <v>7</v>
      </c>
      <c r="D316" s="135">
        <v>0</v>
      </c>
      <c r="E316" s="135">
        <v>3</v>
      </c>
    </row>
    <row r="317" spans="1:5" x14ac:dyDescent="0.35">
      <c r="A317" s="135" t="s">
        <v>14</v>
      </c>
      <c r="B317" s="135">
        <v>21</v>
      </c>
      <c r="C317" s="135">
        <v>9</v>
      </c>
      <c r="D317" s="135">
        <v>0</v>
      </c>
      <c r="E317" s="135">
        <v>3</v>
      </c>
    </row>
    <row r="318" spans="1:5" x14ac:dyDescent="0.35">
      <c r="A318" s="135" t="s">
        <v>14</v>
      </c>
      <c r="B318" s="135">
        <v>21</v>
      </c>
      <c r="C318" s="135">
        <v>11</v>
      </c>
      <c r="D318" s="135">
        <v>0</v>
      </c>
      <c r="E318" s="135">
        <v>3</v>
      </c>
    </row>
    <row r="319" spans="1:5" x14ac:dyDescent="0.35">
      <c r="A319" s="135" t="s">
        <v>14</v>
      </c>
      <c r="B319" s="135">
        <v>21</v>
      </c>
      <c r="C319" s="135">
        <v>14</v>
      </c>
      <c r="D319" s="135">
        <v>0</v>
      </c>
      <c r="E319" s="135">
        <v>3</v>
      </c>
    </row>
    <row r="320" spans="1:5" x14ac:dyDescent="0.35">
      <c r="A320" s="135" t="s">
        <v>14</v>
      </c>
      <c r="B320" s="135">
        <v>21</v>
      </c>
      <c r="C320" s="135">
        <v>21</v>
      </c>
      <c r="D320" s="135">
        <v>0</v>
      </c>
      <c r="E320" s="135">
        <v>2</v>
      </c>
    </row>
    <row r="321" spans="1:5" x14ac:dyDescent="0.35">
      <c r="A321" s="135" t="s">
        <v>14</v>
      </c>
      <c r="B321" s="135">
        <v>21</v>
      </c>
      <c r="C321" s="135">
        <v>28</v>
      </c>
      <c r="D321" s="135">
        <v>0</v>
      </c>
      <c r="E321" s="135">
        <v>2</v>
      </c>
    </row>
    <row r="322" spans="1:5" x14ac:dyDescent="0.35">
      <c r="A322" s="135" t="s">
        <v>16</v>
      </c>
      <c r="B322" s="135">
        <v>1</v>
      </c>
      <c r="C322" s="135">
        <v>2</v>
      </c>
      <c r="D322" s="135">
        <v>2</v>
      </c>
      <c r="E322" s="135">
        <v>3</v>
      </c>
    </row>
    <row r="323" spans="1:5" x14ac:dyDescent="0.35">
      <c r="A323" s="135" t="s">
        <v>16</v>
      </c>
      <c r="B323" s="135">
        <v>1</v>
      </c>
      <c r="C323" s="135">
        <v>4</v>
      </c>
      <c r="D323" s="135">
        <v>3</v>
      </c>
      <c r="E323" s="135">
        <v>3</v>
      </c>
    </row>
    <row r="324" spans="1:5" x14ac:dyDescent="0.35">
      <c r="A324" s="135" t="s">
        <v>16</v>
      </c>
      <c r="B324" s="135">
        <v>1</v>
      </c>
      <c r="C324" s="135">
        <v>6</v>
      </c>
      <c r="D324" s="135">
        <v>3</v>
      </c>
      <c r="E324" s="135">
        <v>3</v>
      </c>
    </row>
    <row r="325" spans="1:5" x14ac:dyDescent="0.35">
      <c r="A325" s="135" t="s">
        <v>16</v>
      </c>
      <c r="B325" s="135">
        <v>1</v>
      </c>
      <c r="C325" s="135">
        <v>8</v>
      </c>
      <c r="D325" s="135">
        <v>3</v>
      </c>
      <c r="E325" s="135">
        <v>3</v>
      </c>
    </row>
    <row r="326" spans="1:5" x14ac:dyDescent="0.35">
      <c r="A326" s="135" t="s">
        <v>16</v>
      </c>
      <c r="B326" s="135">
        <v>1</v>
      </c>
      <c r="C326" s="135">
        <v>10</v>
      </c>
      <c r="D326" s="135">
        <v>3</v>
      </c>
      <c r="E326" s="135">
        <v>3</v>
      </c>
    </row>
    <row r="327" spans="1:5" x14ac:dyDescent="0.35">
      <c r="A327" s="135" t="s">
        <v>16</v>
      </c>
      <c r="B327" s="135">
        <v>1</v>
      </c>
      <c r="C327" s="135">
        <v>14</v>
      </c>
      <c r="D327" s="135">
        <v>3</v>
      </c>
      <c r="E327" s="135">
        <v>3</v>
      </c>
    </row>
    <row r="328" spans="1:5" x14ac:dyDescent="0.35">
      <c r="A328" s="135" t="s">
        <v>16</v>
      </c>
      <c r="B328" s="135">
        <v>1</v>
      </c>
      <c r="C328" s="135">
        <v>22</v>
      </c>
      <c r="D328" s="135">
        <v>2</v>
      </c>
      <c r="E328" s="135">
        <v>2</v>
      </c>
    </row>
    <row r="329" spans="1:5" x14ac:dyDescent="0.35">
      <c r="A329" s="135" t="s">
        <v>16</v>
      </c>
      <c r="B329" s="135">
        <v>1</v>
      </c>
      <c r="C329" s="135">
        <v>29</v>
      </c>
      <c r="D329" s="135">
        <v>2</v>
      </c>
      <c r="E329" s="135">
        <v>2</v>
      </c>
    </row>
    <row r="330" spans="1:5" x14ac:dyDescent="0.35">
      <c r="A330" s="135" t="s">
        <v>16</v>
      </c>
      <c r="B330" s="135">
        <v>3</v>
      </c>
      <c r="C330" s="135">
        <v>2</v>
      </c>
      <c r="D330" s="135">
        <v>2</v>
      </c>
      <c r="E330" s="135">
        <v>3</v>
      </c>
    </row>
    <row r="331" spans="1:5" x14ac:dyDescent="0.35">
      <c r="A331" s="135" t="s">
        <v>16</v>
      </c>
      <c r="B331" s="135">
        <v>3</v>
      </c>
      <c r="C331" s="135">
        <v>4</v>
      </c>
      <c r="D331" s="135">
        <v>2</v>
      </c>
      <c r="E331" s="135">
        <v>3</v>
      </c>
    </row>
    <row r="332" spans="1:5" x14ac:dyDescent="0.35">
      <c r="A332" s="135" t="s">
        <v>16</v>
      </c>
      <c r="B332" s="135">
        <v>3</v>
      </c>
      <c r="C332" s="135">
        <v>6</v>
      </c>
      <c r="D332" s="135">
        <v>2</v>
      </c>
      <c r="E332" s="135">
        <v>3</v>
      </c>
    </row>
    <row r="333" spans="1:5" x14ac:dyDescent="0.35">
      <c r="A333" s="135" t="s">
        <v>16</v>
      </c>
      <c r="B333" s="135">
        <v>3</v>
      </c>
      <c r="C333" s="135">
        <v>8</v>
      </c>
      <c r="D333" s="135">
        <v>2</v>
      </c>
      <c r="E333" s="135">
        <v>3</v>
      </c>
    </row>
    <row r="334" spans="1:5" x14ac:dyDescent="0.35">
      <c r="A334" s="135" t="s">
        <v>16</v>
      </c>
      <c r="B334" s="135">
        <v>3</v>
      </c>
      <c r="C334" s="135">
        <v>11</v>
      </c>
      <c r="D334" s="135">
        <v>2</v>
      </c>
      <c r="E334" s="135">
        <v>3</v>
      </c>
    </row>
    <row r="335" spans="1:5" x14ac:dyDescent="0.35">
      <c r="A335" s="135" t="s">
        <v>16</v>
      </c>
      <c r="B335" s="135">
        <v>3</v>
      </c>
      <c r="C335" s="135">
        <v>14</v>
      </c>
      <c r="D335" s="135">
        <v>2</v>
      </c>
      <c r="E335" s="135">
        <v>3</v>
      </c>
    </row>
    <row r="336" spans="1:5" x14ac:dyDescent="0.35">
      <c r="A336" s="135" t="s">
        <v>16</v>
      </c>
      <c r="B336" s="135">
        <v>3</v>
      </c>
      <c r="C336" s="135">
        <v>20</v>
      </c>
      <c r="D336" s="135">
        <v>1</v>
      </c>
      <c r="E336" s="135">
        <v>2</v>
      </c>
    </row>
    <row r="337" spans="1:5" x14ac:dyDescent="0.35">
      <c r="A337" s="135" t="s">
        <v>16</v>
      </c>
      <c r="B337" s="135">
        <v>3</v>
      </c>
      <c r="C337" s="135">
        <v>27</v>
      </c>
      <c r="D337" s="135">
        <v>1</v>
      </c>
      <c r="E337" s="135">
        <v>2</v>
      </c>
    </row>
    <row r="338" spans="1:5" x14ac:dyDescent="0.35">
      <c r="A338" s="135" t="s">
        <v>16</v>
      </c>
      <c r="B338" s="135">
        <v>7</v>
      </c>
      <c r="C338" s="135">
        <v>2</v>
      </c>
      <c r="D338" s="135">
        <v>3</v>
      </c>
      <c r="E338" s="135">
        <v>3</v>
      </c>
    </row>
    <row r="339" spans="1:5" x14ac:dyDescent="0.35">
      <c r="A339" s="135" t="s">
        <v>16</v>
      </c>
      <c r="B339" s="135">
        <v>7</v>
      </c>
      <c r="C339" s="135">
        <v>4</v>
      </c>
      <c r="D339" s="135">
        <v>3</v>
      </c>
      <c r="E339" s="135">
        <v>3</v>
      </c>
    </row>
    <row r="340" spans="1:5" x14ac:dyDescent="0.35">
      <c r="A340" s="135" t="s">
        <v>16</v>
      </c>
      <c r="B340" s="135">
        <v>7</v>
      </c>
      <c r="C340" s="135">
        <v>7</v>
      </c>
      <c r="D340" s="135">
        <v>3</v>
      </c>
      <c r="E340" s="135">
        <v>3</v>
      </c>
    </row>
    <row r="341" spans="1:5" x14ac:dyDescent="0.35">
      <c r="A341" s="135" t="s">
        <v>16</v>
      </c>
      <c r="B341" s="135">
        <v>7</v>
      </c>
      <c r="C341" s="135">
        <v>9</v>
      </c>
      <c r="D341" s="135">
        <v>3</v>
      </c>
      <c r="E341" s="135">
        <v>3</v>
      </c>
    </row>
    <row r="342" spans="1:5" x14ac:dyDescent="0.35">
      <c r="A342" s="135" t="s">
        <v>16</v>
      </c>
      <c r="B342" s="135">
        <v>7</v>
      </c>
      <c r="C342" s="135">
        <v>11</v>
      </c>
      <c r="D342" s="135">
        <v>3</v>
      </c>
      <c r="E342" s="135">
        <v>3</v>
      </c>
    </row>
    <row r="343" spans="1:5" x14ac:dyDescent="0.35">
      <c r="A343" s="135" t="s">
        <v>16</v>
      </c>
      <c r="B343" s="135">
        <v>7</v>
      </c>
      <c r="C343" s="135">
        <v>14</v>
      </c>
      <c r="D343" s="135">
        <v>3</v>
      </c>
      <c r="E343" s="135">
        <v>3</v>
      </c>
    </row>
    <row r="344" spans="1:5" x14ac:dyDescent="0.35">
      <c r="A344" s="135" t="s">
        <v>16</v>
      </c>
      <c r="B344" s="135">
        <v>7</v>
      </c>
      <c r="C344" s="135">
        <v>23</v>
      </c>
      <c r="D344" s="135">
        <v>2</v>
      </c>
      <c r="E344" s="135">
        <v>2</v>
      </c>
    </row>
    <row r="345" spans="1:5" x14ac:dyDescent="0.35">
      <c r="A345" s="135" t="s">
        <v>16</v>
      </c>
      <c r="B345" s="135">
        <v>7</v>
      </c>
      <c r="C345" s="135">
        <v>29</v>
      </c>
      <c r="D345" s="135">
        <v>2</v>
      </c>
      <c r="E345" s="135">
        <v>2</v>
      </c>
    </row>
    <row r="346" spans="1:5" x14ac:dyDescent="0.35">
      <c r="A346" s="135" t="s">
        <v>16</v>
      </c>
      <c r="B346" s="135">
        <v>14</v>
      </c>
      <c r="C346" s="135">
        <v>2</v>
      </c>
      <c r="D346" s="135">
        <v>3</v>
      </c>
      <c r="E346" s="135">
        <v>3</v>
      </c>
    </row>
    <row r="347" spans="1:5" x14ac:dyDescent="0.35">
      <c r="A347" s="135" t="s">
        <v>16</v>
      </c>
      <c r="B347" s="135">
        <v>14</v>
      </c>
      <c r="C347" s="135">
        <v>4</v>
      </c>
      <c r="D347" s="135">
        <v>3</v>
      </c>
      <c r="E347" s="135">
        <v>3</v>
      </c>
    </row>
    <row r="348" spans="1:5" x14ac:dyDescent="0.35">
      <c r="A348" s="135" t="s">
        <v>16</v>
      </c>
      <c r="B348" s="135">
        <v>14</v>
      </c>
      <c r="C348" s="135">
        <v>7</v>
      </c>
      <c r="D348" s="135">
        <v>3</v>
      </c>
      <c r="E348" s="135">
        <v>3</v>
      </c>
    </row>
    <row r="349" spans="1:5" x14ac:dyDescent="0.35">
      <c r="A349" s="135" t="s">
        <v>16</v>
      </c>
      <c r="B349" s="135">
        <v>14</v>
      </c>
      <c r="C349" s="135">
        <v>9</v>
      </c>
      <c r="D349" s="135">
        <v>3</v>
      </c>
      <c r="E349" s="135">
        <v>3</v>
      </c>
    </row>
    <row r="350" spans="1:5" x14ac:dyDescent="0.35">
      <c r="A350" s="135" t="s">
        <v>16</v>
      </c>
      <c r="B350" s="135">
        <v>14</v>
      </c>
      <c r="C350" s="135">
        <v>11</v>
      </c>
      <c r="D350" s="135">
        <v>3</v>
      </c>
      <c r="E350" s="135">
        <v>3</v>
      </c>
    </row>
    <row r="351" spans="1:5" x14ac:dyDescent="0.35">
      <c r="A351" s="135" t="s">
        <v>16</v>
      </c>
      <c r="B351" s="135">
        <v>14</v>
      </c>
      <c r="C351" s="135">
        <v>14</v>
      </c>
      <c r="D351" s="135">
        <v>3</v>
      </c>
      <c r="E351" s="135">
        <v>3</v>
      </c>
    </row>
    <row r="352" spans="1:5" x14ac:dyDescent="0.35">
      <c r="A352" s="135" t="s">
        <v>16</v>
      </c>
      <c r="B352" s="135">
        <v>14</v>
      </c>
      <c r="C352" s="135">
        <v>21</v>
      </c>
      <c r="D352" s="135">
        <v>2</v>
      </c>
      <c r="E352" s="135">
        <v>2</v>
      </c>
    </row>
    <row r="353" spans="1:190" x14ac:dyDescent="0.35">
      <c r="A353" s="135" t="s">
        <v>16</v>
      </c>
      <c r="B353" s="135">
        <v>14</v>
      </c>
      <c r="C353" s="135">
        <v>28</v>
      </c>
      <c r="D353" s="135">
        <v>2</v>
      </c>
      <c r="E353" s="135">
        <v>2</v>
      </c>
    </row>
    <row r="354" spans="1:190" x14ac:dyDescent="0.35">
      <c r="A354" s="135" t="s">
        <v>16</v>
      </c>
      <c r="B354" s="135">
        <v>21</v>
      </c>
      <c r="C354" s="135">
        <v>2</v>
      </c>
      <c r="D354" s="135">
        <v>3</v>
      </c>
      <c r="E354" s="135">
        <v>3</v>
      </c>
    </row>
    <row r="355" spans="1:190" x14ac:dyDescent="0.35">
      <c r="A355" s="135" t="s">
        <v>16</v>
      </c>
      <c r="B355" s="135">
        <v>21</v>
      </c>
      <c r="C355" s="135">
        <v>4</v>
      </c>
      <c r="D355" s="135">
        <v>3</v>
      </c>
      <c r="E355" s="135">
        <v>3</v>
      </c>
    </row>
    <row r="356" spans="1:190" x14ac:dyDescent="0.35">
      <c r="A356" s="135" t="s">
        <v>16</v>
      </c>
      <c r="B356" s="135">
        <v>21</v>
      </c>
      <c r="C356" s="135">
        <v>7</v>
      </c>
      <c r="D356" s="135">
        <v>3</v>
      </c>
      <c r="E356" s="135">
        <v>3</v>
      </c>
    </row>
    <row r="357" spans="1:190" x14ac:dyDescent="0.35">
      <c r="A357" s="135" t="s">
        <v>16</v>
      </c>
      <c r="B357" s="135">
        <v>21</v>
      </c>
      <c r="C357" s="135">
        <v>9</v>
      </c>
      <c r="D357" s="135">
        <v>3</v>
      </c>
      <c r="E357" s="135">
        <v>3</v>
      </c>
    </row>
    <row r="358" spans="1:190" x14ac:dyDescent="0.35">
      <c r="A358" s="135" t="s">
        <v>16</v>
      </c>
      <c r="B358" s="135">
        <v>21</v>
      </c>
      <c r="C358" s="135">
        <v>11</v>
      </c>
      <c r="D358" s="135">
        <v>3</v>
      </c>
      <c r="E358" s="135">
        <v>3</v>
      </c>
    </row>
    <row r="359" spans="1:190" x14ac:dyDescent="0.35">
      <c r="A359" s="135" t="s">
        <v>16</v>
      </c>
      <c r="B359" s="135">
        <v>21</v>
      </c>
      <c r="C359" s="135">
        <v>14</v>
      </c>
      <c r="D359" s="135">
        <v>3</v>
      </c>
      <c r="E359" s="135">
        <v>3</v>
      </c>
    </row>
    <row r="360" spans="1:190" x14ac:dyDescent="0.35">
      <c r="A360" s="135" t="s">
        <v>16</v>
      </c>
      <c r="B360" s="135">
        <v>21</v>
      </c>
      <c r="C360" s="135">
        <v>21</v>
      </c>
      <c r="D360" s="135">
        <v>2</v>
      </c>
      <c r="E360" s="135">
        <v>2</v>
      </c>
    </row>
    <row r="361" spans="1:190" x14ac:dyDescent="0.35">
      <c r="A361" s="135" t="s">
        <v>16</v>
      </c>
      <c r="B361" s="135">
        <v>21</v>
      </c>
      <c r="C361" s="135">
        <v>28</v>
      </c>
      <c r="D361" s="135">
        <v>2</v>
      </c>
      <c r="E361" s="135">
        <v>2</v>
      </c>
    </row>
    <row r="366" spans="1:190" x14ac:dyDescent="0.35">
      <c r="G366"/>
      <c r="H366"/>
      <c r="J366" s="135" t="s">
        <v>203</v>
      </c>
    </row>
    <row r="367" spans="1:190" x14ac:dyDescent="0.35">
      <c r="A367" s="135" t="s">
        <v>188</v>
      </c>
    </row>
    <row r="368" spans="1:190" x14ac:dyDescent="0.35">
      <c r="A368" t="s">
        <v>93</v>
      </c>
      <c r="B368" t="s">
        <v>94</v>
      </c>
      <c r="C368" t="s">
        <v>95</v>
      </c>
      <c r="D368" t="s">
        <v>178</v>
      </c>
      <c r="E368" t="s">
        <v>179</v>
      </c>
      <c r="F368" t="s">
        <v>197</v>
      </c>
      <c r="G368" t="s">
        <v>198</v>
      </c>
      <c r="H368"/>
      <c r="I368"/>
      <c r="J368" s="136" t="s">
        <v>181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</row>
    <row r="369" spans="1:190" x14ac:dyDescent="0.35">
      <c r="A369" t="s">
        <v>22</v>
      </c>
      <c r="B369">
        <v>1</v>
      </c>
      <c r="C369">
        <v>2</v>
      </c>
      <c r="D369">
        <v>4</v>
      </c>
      <c r="E369">
        <v>15</v>
      </c>
      <c r="F369">
        <v>1.3333333333333299</v>
      </c>
      <c r="G369">
        <v>1.1547005383792499</v>
      </c>
      <c r="H369"/>
      <c r="I369"/>
      <c r="J369" s="148">
        <v>1</v>
      </c>
      <c r="K369" s="149"/>
      <c r="L369" s="149"/>
      <c r="M369" s="150"/>
      <c r="N369" s="149">
        <v>3</v>
      </c>
      <c r="O369" s="149"/>
      <c r="P369" s="149"/>
      <c r="Q369" s="150"/>
      <c r="R369" s="149">
        <v>7</v>
      </c>
      <c r="S369" s="149"/>
      <c r="T369" s="149"/>
      <c r="U369" s="150"/>
      <c r="V369" s="149">
        <v>14</v>
      </c>
      <c r="W369" s="149"/>
      <c r="X369" s="149"/>
      <c r="Y369" s="150"/>
      <c r="Z369" s="149">
        <v>21</v>
      </c>
      <c r="AA369" s="149"/>
      <c r="AB369" s="149"/>
      <c r="AC369" s="150"/>
      <c r="AD369" t="s">
        <v>182</v>
      </c>
      <c r="AE369" t="s">
        <v>183</v>
      </c>
      <c r="AF369" t="s">
        <v>199</v>
      </c>
      <c r="AG369" t="s">
        <v>201</v>
      </c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</row>
    <row r="370" spans="1:190" x14ac:dyDescent="0.35">
      <c r="A370" t="s">
        <v>22</v>
      </c>
      <c r="B370">
        <v>1</v>
      </c>
      <c r="C370">
        <v>4</v>
      </c>
      <c r="D370">
        <v>6</v>
      </c>
      <c r="E370">
        <v>15</v>
      </c>
      <c r="F370">
        <v>2</v>
      </c>
      <c r="G370">
        <v>0</v>
      </c>
      <c r="H370"/>
      <c r="I370" s="136" t="s">
        <v>184</v>
      </c>
      <c r="J370" s="148" t="s">
        <v>185</v>
      </c>
      <c r="K370" s="149" t="s">
        <v>186</v>
      </c>
      <c r="L370" s="149" t="s">
        <v>200</v>
      </c>
      <c r="M370" s="150" t="s">
        <v>202</v>
      </c>
      <c r="N370" s="149" t="s">
        <v>185</v>
      </c>
      <c r="O370" s="149" t="s">
        <v>186</v>
      </c>
      <c r="P370" s="149" t="s">
        <v>200</v>
      </c>
      <c r="Q370" s="150" t="s">
        <v>202</v>
      </c>
      <c r="R370" s="149" t="s">
        <v>185</v>
      </c>
      <c r="S370" s="149" t="s">
        <v>186</v>
      </c>
      <c r="T370" s="149" t="s">
        <v>200</v>
      </c>
      <c r="U370" s="150" t="s">
        <v>202</v>
      </c>
      <c r="V370" s="149" t="s">
        <v>185</v>
      </c>
      <c r="W370" s="149" t="s">
        <v>186</v>
      </c>
      <c r="X370" s="149" t="s">
        <v>200</v>
      </c>
      <c r="Y370" s="150" t="s">
        <v>202</v>
      </c>
      <c r="Z370" s="149" t="s">
        <v>185</v>
      </c>
      <c r="AA370" s="149" t="s">
        <v>186</v>
      </c>
      <c r="AB370" s="149" t="s">
        <v>200</v>
      </c>
      <c r="AC370" s="150" t="s">
        <v>202</v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</row>
    <row r="371" spans="1:190" x14ac:dyDescent="0.35">
      <c r="A371" t="s">
        <v>22</v>
      </c>
      <c r="B371">
        <v>1</v>
      </c>
      <c r="C371">
        <v>6</v>
      </c>
      <c r="D371">
        <v>15</v>
      </c>
      <c r="E371">
        <v>15</v>
      </c>
      <c r="F371">
        <v>5</v>
      </c>
      <c r="G371">
        <v>0</v>
      </c>
      <c r="H371"/>
      <c r="I371" s="134" t="s">
        <v>22</v>
      </c>
      <c r="J371" s="137">
        <v>78</v>
      </c>
      <c r="K371" s="138">
        <v>110</v>
      </c>
      <c r="L371" s="138">
        <v>3.4166666666666661</v>
      </c>
      <c r="M371" s="139">
        <v>0.14433756729740624</v>
      </c>
      <c r="N371" s="138">
        <v>98</v>
      </c>
      <c r="O371" s="138">
        <v>110</v>
      </c>
      <c r="P371" s="138">
        <v>4.25</v>
      </c>
      <c r="Q371" s="139">
        <v>0</v>
      </c>
      <c r="R371" s="138">
        <v>90</v>
      </c>
      <c r="S371" s="138">
        <v>110</v>
      </c>
      <c r="T371" s="138">
        <v>3.75</v>
      </c>
      <c r="U371" s="139">
        <v>0</v>
      </c>
      <c r="V371" s="138">
        <v>0</v>
      </c>
      <c r="W371" s="138">
        <v>110</v>
      </c>
      <c r="X371" s="138">
        <v>0</v>
      </c>
      <c r="Y371" s="139">
        <v>0</v>
      </c>
      <c r="Z371" s="138">
        <v>0</v>
      </c>
      <c r="AA371" s="138">
        <v>110</v>
      </c>
      <c r="AB371" s="138">
        <v>0</v>
      </c>
      <c r="AC371" s="139">
        <v>0</v>
      </c>
      <c r="AD371">
        <v>266</v>
      </c>
      <c r="AE371">
        <v>550</v>
      </c>
      <c r="AF371">
        <v>2.2833333333333332</v>
      </c>
      <c r="AG371">
        <v>2.8867513459481249E-2</v>
      </c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</row>
    <row r="372" spans="1:190" x14ac:dyDescent="0.35">
      <c r="A372" t="s">
        <v>22</v>
      </c>
      <c r="B372">
        <v>1</v>
      </c>
      <c r="C372">
        <v>8</v>
      </c>
      <c r="D372">
        <v>15</v>
      </c>
      <c r="E372">
        <v>15</v>
      </c>
      <c r="F372">
        <v>5</v>
      </c>
      <c r="G372">
        <v>0</v>
      </c>
      <c r="H372"/>
      <c r="I372" s="134" t="s">
        <v>21</v>
      </c>
      <c r="J372" s="140">
        <v>85</v>
      </c>
      <c r="K372">
        <v>110</v>
      </c>
      <c r="L372">
        <v>3.7083333333333339</v>
      </c>
      <c r="M372" s="141">
        <v>7.2168783648703244E-2</v>
      </c>
      <c r="N372">
        <v>93</v>
      </c>
      <c r="O372">
        <v>110</v>
      </c>
      <c r="P372">
        <v>4.0416666666666661</v>
      </c>
      <c r="Q372" s="141">
        <v>7.2168783648703244E-2</v>
      </c>
      <c r="R372">
        <v>90</v>
      </c>
      <c r="S372">
        <v>110</v>
      </c>
      <c r="T372">
        <v>3.75</v>
      </c>
      <c r="U372" s="141">
        <v>0</v>
      </c>
      <c r="V372">
        <v>86</v>
      </c>
      <c r="W372">
        <v>110</v>
      </c>
      <c r="X372">
        <v>3.75</v>
      </c>
      <c r="Y372" s="141">
        <v>0</v>
      </c>
      <c r="Z372">
        <v>59</v>
      </c>
      <c r="AA372">
        <v>110</v>
      </c>
      <c r="AB372">
        <v>2.4583333333333339</v>
      </c>
      <c r="AC372" s="141">
        <v>0.14433756729740624</v>
      </c>
      <c r="AD372">
        <v>413</v>
      </c>
      <c r="AE372">
        <v>550</v>
      </c>
      <c r="AF372">
        <v>3.541666666666667</v>
      </c>
      <c r="AG372">
        <v>5.7735026918962554E-2</v>
      </c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</row>
    <row r="373" spans="1:190" x14ac:dyDescent="0.35">
      <c r="A373" t="s">
        <v>22</v>
      </c>
      <c r="B373">
        <v>1</v>
      </c>
      <c r="C373">
        <v>10</v>
      </c>
      <c r="D373">
        <v>15</v>
      </c>
      <c r="E373">
        <v>15</v>
      </c>
      <c r="F373">
        <v>5</v>
      </c>
      <c r="G373">
        <v>0</v>
      </c>
      <c r="H373"/>
      <c r="I373" s="134" t="s">
        <v>14</v>
      </c>
      <c r="J373" s="140">
        <v>3</v>
      </c>
      <c r="K373">
        <v>110</v>
      </c>
      <c r="L373">
        <v>0.125</v>
      </c>
      <c r="M373" s="141">
        <v>0.21650635094611001</v>
      </c>
      <c r="N373">
        <v>72</v>
      </c>
      <c r="O373">
        <v>110</v>
      </c>
      <c r="P373">
        <v>3.375</v>
      </c>
      <c r="Q373" s="141">
        <v>1.11497088272978</v>
      </c>
      <c r="R373">
        <v>26</v>
      </c>
      <c r="S373">
        <v>110</v>
      </c>
      <c r="T373">
        <v>1.083333333333335</v>
      </c>
      <c r="U373" s="141">
        <v>1.8763883748662851</v>
      </c>
      <c r="V373">
        <v>11</v>
      </c>
      <c r="W373">
        <v>110</v>
      </c>
      <c r="X373">
        <v>0.56249999999999978</v>
      </c>
      <c r="Y373" s="141">
        <v>0.87495444013381207</v>
      </c>
      <c r="Z373">
        <v>0</v>
      </c>
      <c r="AA373">
        <v>110</v>
      </c>
      <c r="AB373">
        <v>0</v>
      </c>
      <c r="AC373" s="141">
        <v>0</v>
      </c>
      <c r="AD373">
        <v>112</v>
      </c>
      <c r="AE373">
        <v>550</v>
      </c>
      <c r="AF373">
        <v>1.0291666666666675</v>
      </c>
      <c r="AG373">
        <v>0.81656400973519749</v>
      </c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</row>
    <row r="374" spans="1:190" x14ac:dyDescent="0.35">
      <c r="A374" t="s">
        <v>22</v>
      </c>
      <c r="B374">
        <v>1</v>
      </c>
      <c r="C374">
        <v>14</v>
      </c>
      <c r="D374">
        <v>15</v>
      </c>
      <c r="E374">
        <v>15</v>
      </c>
      <c r="F374">
        <v>5</v>
      </c>
      <c r="G374">
        <v>0</v>
      </c>
      <c r="H374"/>
      <c r="I374" s="134" t="s">
        <v>16</v>
      </c>
      <c r="J374" s="140">
        <v>73</v>
      </c>
      <c r="K374">
        <v>110</v>
      </c>
      <c r="L374">
        <v>3.4166666666666643</v>
      </c>
      <c r="M374" s="141">
        <v>0.60978939718885594</v>
      </c>
      <c r="N374">
        <v>53</v>
      </c>
      <c r="O374">
        <v>110</v>
      </c>
      <c r="P374">
        <v>2.4166666666666647</v>
      </c>
      <c r="Q374" s="141">
        <v>2.6473707012358978</v>
      </c>
      <c r="R374">
        <v>97</v>
      </c>
      <c r="S374">
        <v>110</v>
      </c>
      <c r="T374">
        <v>4.2083333333333339</v>
      </c>
      <c r="U374" s="141">
        <v>7.2168783648703244E-2</v>
      </c>
      <c r="V374">
        <v>72</v>
      </c>
      <c r="W374">
        <v>110</v>
      </c>
      <c r="X374">
        <v>3.0833333333333326</v>
      </c>
      <c r="Y374" s="141">
        <v>1.9412666308647464</v>
      </c>
      <c r="Z374">
        <v>66</v>
      </c>
      <c r="AA374">
        <v>110</v>
      </c>
      <c r="AB374">
        <v>2.7499999999999987</v>
      </c>
      <c r="AC374" s="141">
        <v>1.5621475432818563</v>
      </c>
      <c r="AD374">
        <v>361</v>
      </c>
      <c r="AE374">
        <v>550</v>
      </c>
      <c r="AF374">
        <v>3.1749999999999985</v>
      </c>
      <c r="AG374">
        <v>1.3665486112440119</v>
      </c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</row>
    <row r="375" spans="1:190" x14ac:dyDescent="0.35">
      <c r="A375" t="s">
        <v>22</v>
      </c>
      <c r="B375">
        <v>1</v>
      </c>
      <c r="C375">
        <v>22</v>
      </c>
      <c r="D375">
        <v>8</v>
      </c>
      <c r="E375">
        <v>10</v>
      </c>
      <c r="F375">
        <v>4</v>
      </c>
      <c r="G375">
        <v>0</v>
      </c>
      <c r="H375"/>
      <c r="I375" s="134" t="s">
        <v>19</v>
      </c>
      <c r="J375" s="140">
        <v>7</v>
      </c>
      <c r="K375">
        <v>110</v>
      </c>
      <c r="L375">
        <v>0.29166666666666674</v>
      </c>
      <c r="M375" s="141">
        <v>0.50518148554092246</v>
      </c>
      <c r="N375">
        <v>95</v>
      </c>
      <c r="O375">
        <v>110</v>
      </c>
      <c r="P375">
        <v>4.3749999999999991</v>
      </c>
      <c r="Q375" s="141">
        <v>0.21650635094610973</v>
      </c>
      <c r="R375">
        <v>95</v>
      </c>
      <c r="S375">
        <v>110</v>
      </c>
      <c r="T375">
        <v>4.125</v>
      </c>
      <c r="U375" s="141">
        <v>0.14433756729740649</v>
      </c>
      <c r="V375">
        <v>95</v>
      </c>
      <c r="W375">
        <v>110</v>
      </c>
      <c r="X375">
        <v>4.125</v>
      </c>
      <c r="Y375" s="141">
        <v>0</v>
      </c>
      <c r="Z375">
        <v>87</v>
      </c>
      <c r="AA375">
        <v>110</v>
      </c>
      <c r="AB375">
        <v>3.625</v>
      </c>
      <c r="AC375" s="141">
        <v>0</v>
      </c>
      <c r="AD375">
        <v>379</v>
      </c>
      <c r="AE375">
        <v>550</v>
      </c>
      <c r="AF375">
        <v>3.3083333333333327</v>
      </c>
      <c r="AG375">
        <v>0.17320508075688776</v>
      </c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</row>
    <row r="376" spans="1:190" x14ac:dyDescent="0.35">
      <c r="A376" t="s">
        <v>22</v>
      </c>
      <c r="B376">
        <v>1</v>
      </c>
      <c r="C376">
        <v>29</v>
      </c>
      <c r="D376">
        <v>0</v>
      </c>
      <c r="E376">
        <v>10</v>
      </c>
      <c r="F376">
        <v>0</v>
      </c>
      <c r="G376">
        <v>0</v>
      </c>
      <c r="H376"/>
      <c r="I376" s="134" t="s">
        <v>20</v>
      </c>
      <c r="J376" s="140">
        <v>61</v>
      </c>
      <c r="K376">
        <v>110</v>
      </c>
      <c r="L376">
        <v>2.9583333333333326</v>
      </c>
      <c r="M376" s="141">
        <v>0.28867513459481298</v>
      </c>
      <c r="N376">
        <v>89</v>
      </c>
      <c r="O376">
        <v>110</v>
      </c>
      <c r="P376">
        <v>4.1041666666666679</v>
      </c>
      <c r="Q376" s="141">
        <v>0.60772591494572503</v>
      </c>
      <c r="R376">
        <v>97</v>
      </c>
      <c r="S376">
        <v>110</v>
      </c>
      <c r="T376">
        <v>4.2083333333333339</v>
      </c>
      <c r="U376" s="141">
        <v>7.2168783648703244E-2</v>
      </c>
      <c r="V376">
        <v>95</v>
      </c>
      <c r="W376">
        <v>110</v>
      </c>
      <c r="X376">
        <v>4.125</v>
      </c>
      <c r="Y376" s="141">
        <v>0</v>
      </c>
      <c r="Z376">
        <v>81</v>
      </c>
      <c r="AA376">
        <v>110</v>
      </c>
      <c r="AB376">
        <v>3.375</v>
      </c>
      <c r="AC376" s="141">
        <v>0</v>
      </c>
      <c r="AD376">
        <v>423</v>
      </c>
      <c r="AE376">
        <v>550</v>
      </c>
      <c r="AF376">
        <v>3.7541666666666673</v>
      </c>
      <c r="AG376">
        <v>0.19371396663784826</v>
      </c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</row>
    <row r="377" spans="1:190" x14ac:dyDescent="0.35">
      <c r="A377" t="s">
        <v>22</v>
      </c>
      <c r="B377">
        <v>3</v>
      </c>
      <c r="C377">
        <v>2</v>
      </c>
      <c r="D377">
        <v>15</v>
      </c>
      <c r="E377">
        <v>15</v>
      </c>
      <c r="F377">
        <v>5</v>
      </c>
      <c r="G377">
        <v>0</v>
      </c>
      <c r="H377"/>
      <c r="I377" s="134" t="s">
        <v>24</v>
      </c>
      <c r="J377" s="140">
        <v>43</v>
      </c>
      <c r="K377">
        <v>70</v>
      </c>
      <c r="L377">
        <v>2.9375</v>
      </c>
      <c r="M377" s="141">
        <v>0.35355339059327467</v>
      </c>
      <c r="N377">
        <v>95</v>
      </c>
      <c r="O377">
        <v>110</v>
      </c>
      <c r="P377">
        <v>4.2708333333333348</v>
      </c>
      <c r="Q377" s="141">
        <v>0.73061687283640553</v>
      </c>
      <c r="R377">
        <v>88</v>
      </c>
      <c r="S377">
        <v>110</v>
      </c>
      <c r="T377">
        <v>3.833333333333333</v>
      </c>
      <c r="U377" s="141">
        <v>0.72168783648703194</v>
      </c>
      <c r="V377">
        <v>83</v>
      </c>
      <c r="W377">
        <v>110</v>
      </c>
      <c r="X377">
        <v>3.5416666666666661</v>
      </c>
      <c r="Y377" s="141">
        <v>0.49789095789067994</v>
      </c>
      <c r="Z377">
        <v>90</v>
      </c>
      <c r="AA377">
        <v>110</v>
      </c>
      <c r="AB377">
        <v>3.8333333333333321</v>
      </c>
      <c r="AC377" s="141">
        <v>0.49789095789068022</v>
      </c>
      <c r="AD377">
        <v>399</v>
      </c>
      <c r="AE377">
        <v>510</v>
      </c>
      <c r="AF377">
        <v>3.6833333333333345</v>
      </c>
      <c r="AG377">
        <v>0.57121087748415889</v>
      </c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</row>
    <row r="378" spans="1:190" x14ac:dyDescent="0.35">
      <c r="A378" t="s">
        <v>22</v>
      </c>
      <c r="B378">
        <v>3</v>
      </c>
      <c r="C378">
        <v>4</v>
      </c>
      <c r="D378">
        <v>15</v>
      </c>
      <c r="E378">
        <v>15</v>
      </c>
      <c r="F378">
        <v>5</v>
      </c>
      <c r="G378">
        <v>0</v>
      </c>
      <c r="H378"/>
      <c r="I378" s="134" t="s">
        <v>4</v>
      </c>
      <c r="J378" s="140">
        <v>64</v>
      </c>
      <c r="K378">
        <v>110</v>
      </c>
      <c r="L378">
        <v>3.0833333333333326</v>
      </c>
      <c r="M378" s="141">
        <v>0.55178457220000943</v>
      </c>
      <c r="N378">
        <v>68</v>
      </c>
      <c r="O378">
        <v>110</v>
      </c>
      <c r="P378">
        <v>3.2499999999999996</v>
      </c>
      <c r="Q378" s="141">
        <v>0.21650635094610948</v>
      </c>
      <c r="R378">
        <v>73</v>
      </c>
      <c r="S378">
        <v>110</v>
      </c>
      <c r="T378">
        <v>3.4583333333333339</v>
      </c>
      <c r="U378" s="141">
        <v>0.86772522615650372</v>
      </c>
      <c r="V378">
        <v>58</v>
      </c>
      <c r="W378">
        <v>110</v>
      </c>
      <c r="X378">
        <v>2.7291666666666652</v>
      </c>
      <c r="Y378" s="141">
        <v>2.1739925458104699</v>
      </c>
      <c r="Z378">
        <v>18</v>
      </c>
      <c r="AA378">
        <v>110</v>
      </c>
      <c r="AB378">
        <v>0.75000000000000133</v>
      </c>
      <c r="AC378" s="141">
        <v>1.2990381056766589</v>
      </c>
      <c r="AD378">
        <v>281</v>
      </c>
      <c r="AE378">
        <v>550</v>
      </c>
      <c r="AF378">
        <v>2.6541666666666663</v>
      </c>
      <c r="AG378">
        <v>1.0218093601579501</v>
      </c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</row>
    <row r="379" spans="1:190" x14ac:dyDescent="0.35">
      <c r="A379" t="s">
        <v>22</v>
      </c>
      <c r="B379">
        <v>3</v>
      </c>
      <c r="C379">
        <v>6</v>
      </c>
      <c r="D379">
        <v>15</v>
      </c>
      <c r="E379">
        <v>15</v>
      </c>
      <c r="F379">
        <v>5</v>
      </c>
      <c r="G379">
        <v>0</v>
      </c>
      <c r="H379"/>
      <c r="I379" s="134" t="s">
        <v>187</v>
      </c>
      <c r="J379" s="142">
        <v>414</v>
      </c>
      <c r="K379" s="143">
        <v>840</v>
      </c>
      <c r="L379" s="143">
        <v>2.4921875</v>
      </c>
      <c r="M379" s="144">
        <v>0.34240107540151959</v>
      </c>
      <c r="N379" s="143">
        <v>663</v>
      </c>
      <c r="O379" s="143">
        <v>880</v>
      </c>
      <c r="P379" s="143">
        <v>3.7604166666666652</v>
      </c>
      <c r="Q379" s="144">
        <v>0.70073323216109096</v>
      </c>
      <c r="R379" s="143">
        <v>656</v>
      </c>
      <c r="S379" s="143">
        <v>880</v>
      </c>
      <c r="T379" s="143">
        <v>3.5520833333333339</v>
      </c>
      <c r="U379" s="144">
        <v>0.46930957151307912</v>
      </c>
      <c r="V379" s="143">
        <v>500</v>
      </c>
      <c r="W379" s="143">
        <v>880</v>
      </c>
      <c r="X379" s="143">
        <v>2.7395833333333339</v>
      </c>
      <c r="Y379" s="144">
        <v>0.6860130718374633</v>
      </c>
      <c r="Z379" s="143">
        <v>401</v>
      </c>
      <c r="AA379" s="143">
        <v>880</v>
      </c>
      <c r="AB379" s="143">
        <v>2.0989583333333326</v>
      </c>
      <c r="AC379" s="144">
        <v>0.43792677176832517</v>
      </c>
      <c r="AD379">
        <v>2634</v>
      </c>
      <c r="AE379">
        <v>4360</v>
      </c>
      <c r="AF379">
        <v>2.9286458333333334</v>
      </c>
      <c r="AG379">
        <v>0.52843948459374723</v>
      </c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</row>
    <row r="380" spans="1:190" x14ac:dyDescent="0.35">
      <c r="A380" t="s">
        <v>22</v>
      </c>
      <c r="B380">
        <v>3</v>
      </c>
      <c r="C380">
        <v>8</v>
      </c>
      <c r="D380">
        <v>15</v>
      </c>
      <c r="E380">
        <v>15</v>
      </c>
      <c r="F380">
        <v>5</v>
      </c>
      <c r="G380">
        <v>0</v>
      </c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</row>
    <row r="381" spans="1:190" x14ac:dyDescent="0.35">
      <c r="A381" t="s">
        <v>22</v>
      </c>
      <c r="B381">
        <v>3</v>
      </c>
      <c r="C381">
        <v>11</v>
      </c>
      <c r="D381">
        <v>15</v>
      </c>
      <c r="E381">
        <v>15</v>
      </c>
      <c r="F381">
        <v>5</v>
      </c>
      <c r="G381">
        <v>0</v>
      </c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</row>
    <row r="382" spans="1:190" x14ac:dyDescent="0.35">
      <c r="A382" t="s">
        <v>22</v>
      </c>
      <c r="B382">
        <v>3</v>
      </c>
      <c r="C382">
        <v>14</v>
      </c>
      <c r="D382">
        <v>15</v>
      </c>
      <c r="E382">
        <v>15</v>
      </c>
      <c r="F382">
        <v>5</v>
      </c>
      <c r="G382">
        <v>0</v>
      </c>
      <c r="H382"/>
      <c r="I382"/>
      <c r="J382" s="136" t="s">
        <v>181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</row>
    <row r="383" spans="1:190" x14ac:dyDescent="0.35">
      <c r="A383" t="s">
        <v>22</v>
      </c>
      <c r="B383">
        <v>3</v>
      </c>
      <c r="C383">
        <v>20</v>
      </c>
      <c r="D383">
        <v>8</v>
      </c>
      <c r="E383">
        <v>10</v>
      </c>
      <c r="F383">
        <v>4</v>
      </c>
      <c r="G383">
        <v>0</v>
      </c>
      <c r="H383"/>
      <c r="I383"/>
      <c r="J383">
        <v>1</v>
      </c>
      <c r="K383"/>
      <c r="L383">
        <v>3</v>
      </c>
      <c r="M383"/>
      <c r="N383">
        <v>7</v>
      </c>
      <c r="O383"/>
      <c r="P383">
        <v>14</v>
      </c>
      <c r="Q383"/>
      <c r="R383">
        <v>21</v>
      </c>
      <c r="S383"/>
      <c r="T383" t="s">
        <v>182</v>
      </c>
      <c r="U383" t="s">
        <v>183</v>
      </c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</row>
    <row r="384" spans="1:190" x14ac:dyDescent="0.35">
      <c r="A384" t="s">
        <v>22</v>
      </c>
      <c r="B384">
        <v>3</v>
      </c>
      <c r="C384">
        <v>27</v>
      </c>
      <c r="D384">
        <v>0</v>
      </c>
      <c r="E384">
        <v>10</v>
      </c>
      <c r="F384">
        <v>0</v>
      </c>
      <c r="G384">
        <v>0</v>
      </c>
      <c r="H384"/>
      <c r="I384" s="136" t="s">
        <v>184</v>
      </c>
      <c r="J384" t="s">
        <v>185</v>
      </c>
      <c r="K384" t="s">
        <v>186</v>
      </c>
      <c r="L384" t="s">
        <v>185</v>
      </c>
      <c r="M384" t="s">
        <v>186</v>
      </c>
      <c r="N384" t="s">
        <v>185</v>
      </c>
      <c r="O384" t="s">
        <v>186</v>
      </c>
      <c r="P384" t="s">
        <v>185</v>
      </c>
      <c r="Q384" t="s">
        <v>186</v>
      </c>
      <c r="R384" t="s">
        <v>185</v>
      </c>
      <c r="S384" t="s">
        <v>186</v>
      </c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</row>
    <row r="385" spans="1:70" x14ac:dyDescent="0.35">
      <c r="A385" t="s">
        <v>22</v>
      </c>
      <c r="B385">
        <v>7</v>
      </c>
      <c r="C385">
        <v>2</v>
      </c>
      <c r="D385">
        <v>15</v>
      </c>
      <c r="E385">
        <v>15</v>
      </c>
      <c r="F385">
        <v>5</v>
      </c>
      <c r="G385">
        <v>0</v>
      </c>
      <c r="H385"/>
      <c r="I385" s="134" t="s">
        <v>22</v>
      </c>
      <c r="J385">
        <v>78</v>
      </c>
      <c r="K385">
        <v>110</v>
      </c>
      <c r="L385">
        <v>98</v>
      </c>
      <c r="M385">
        <v>110</v>
      </c>
      <c r="N385">
        <v>90</v>
      </c>
      <c r="O385">
        <v>110</v>
      </c>
      <c r="P385">
        <v>0</v>
      </c>
      <c r="Q385">
        <v>110</v>
      </c>
      <c r="R385">
        <v>0</v>
      </c>
      <c r="S385">
        <v>110</v>
      </c>
      <c r="T385">
        <v>266</v>
      </c>
      <c r="U385">
        <v>550</v>
      </c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</row>
    <row r="386" spans="1:70" x14ac:dyDescent="0.35">
      <c r="A386" t="s">
        <v>22</v>
      </c>
      <c r="B386">
        <v>7</v>
      </c>
      <c r="C386">
        <v>4</v>
      </c>
      <c r="D386">
        <v>15</v>
      </c>
      <c r="E386">
        <v>15</v>
      </c>
      <c r="F386">
        <v>5</v>
      </c>
      <c r="G386">
        <v>0</v>
      </c>
      <c r="I386" s="134" t="s">
        <v>21</v>
      </c>
      <c r="J386">
        <v>85</v>
      </c>
      <c r="K386">
        <v>110</v>
      </c>
      <c r="L386">
        <v>93</v>
      </c>
      <c r="M386">
        <v>110</v>
      </c>
      <c r="N386">
        <v>90</v>
      </c>
      <c r="O386">
        <v>110</v>
      </c>
      <c r="P386">
        <v>86</v>
      </c>
      <c r="Q386">
        <v>110</v>
      </c>
      <c r="R386">
        <v>59</v>
      </c>
      <c r="S386">
        <v>110</v>
      </c>
      <c r="T386">
        <v>413</v>
      </c>
      <c r="U386">
        <v>550</v>
      </c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</row>
    <row r="387" spans="1:70" x14ac:dyDescent="0.35">
      <c r="A387" t="s">
        <v>22</v>
      </c>
      <c r="B387">
        <v>7</v>
      </c>
      <c r="C387">
        <v>7</v>
      </c>
      <c r="D387">
        <v>15</v>
      </c>
      <c r="E387">
        <v>15</v>
      </c>
      <c r="F387">
        <v>5</v>
      </c>
      <c r="G387">
        <v>0</v>
      </c>
      <c r="I387" s="134" t="s">
        <v>14</v>
      </c>
      <c r="J387">
        <v>3</v>
      </c>
      <c r="K387">
        <v>110</v>
      </c>
      <c r="L387">
        <v>72</v>
      </c>
      <c r="M387">
        <v>110</v>
      </c>
      <c r="N387">
        <v>26</v>
      </c>
      <c r="O387">
        <v>110</v>
      </c>
      <c r="P387">
        <v>11</v>
      </c>
      <c r="Q387">
        <v>110</v>
      </c>
      <c r="R387">
        <v>0</v>
      </c>
      <c r="S387">
        <v>110</v>
      </c>
      <c r="T387">
        <v>112</v>
      </c>
      <c r="U387">
        <v>550</v>
      </c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</row>
    <row r="388" spans="1:70" x14ac:dyDescent="0.35">
      <c r="A388" t="s">
        <v>22</v>
      </c>
      <c r="B388">
        <v>7</v>
      </c>
      <c r="C388">
        <v>9</v>
      </c>
      <c r="D388">
        <v>15</v>
      </c>
      <c r="E388">
        <v>15</v>
      </c>
      <c r="F388">
        <v>5</v>
      </c>
      <c r="G388">
        <v>0</v>
      </c>
      <c r="I388" s="134" t="s">
        <v>16</v>
      </c>
      <c r="J388">
        <v>73</v>
      </c>
      <c r="K388">
        <v>110</v>
      </c>
      <c r="L388">
        <v>53</v>
      </c>
      <c r="M388">
        <v>110</v>
      </c>
      <c r="N388">
        <v>97</v>
      </c>
      <c r="O388">
        <v>110</v>
      </c>
      <c r="P388">
        <v>72</v>
      </c>
      <c r="Q388">
        <v>110</v>
      </c>
      <c r="R388">
        <v>66</v>
      </c>
      <c r="S388">
        <v>110</v>
      </c>
      <c r="T388">
        <v>361</v>
      </c>
      <c r="U388">
        <v>550</v>
      </c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</row>
    <row r="389" spans="1:70" x14ac:dyDescent="0.35">
      <c r="A389" t="s">
        <v>22</v>
      </c>
      <c r="B389">
        <v>7</v>
      </c>
      <c r="C389">
        <v>11</v>
      </c>
      <c r="D389">
        <v>15</v>
      </c>
      <c r="E389">
        <v>15</v>
      </c>
      <c r="F389">
        <v>5</v>
      </c>
      <c r="G389">
        <v>0</v>
      </c>
      <c r="I389" s="134" t="s">
        <v>19</v>
      </c>
      <c r="J389">
        <v>7</v>
      </c>
      <c r="K389">
        <v>110</v>
      </c>
      <c r="L389">
        <v>95</v>
      </c>
      <c r="M389">
        <v>110</v>
      </c>
      <c r="N389">
        <v>95</v>
      </c>
      <c r="O389">
        <v>110</v>
      </c>
      <c r="P389">
        <v>95</v>
      </c>
      <c r="Q389">
        <v>110</v>
      </c>
      <c r="R389">
        <v>87</v>
      </c>
      <c r="S389">
        <v>110</v>
      </c>
      <c r="T389">
        <v>379</v>
      </c>
      <c r="U389">
        <v>550</v>
      </c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</row>
    <row r="390" spans="1:70" x14ac:dyDescent="0.35">
      <c r="A390" t="s">
        <v>22</v>
      </c>
      <c r="B390">
        <v>7</v>
      </c>
      <c r="C390">
        <v>14</v>
      </c>
      <c r="D390">
        <v>15</v>
      </c>
      <c r="E390">
        <v>15</v>
      </c>
      <c r="F390">
        <v>5</v>
      </c>
      <c r="G390">
        <v>0</v>
      </c>
      <c r="I390" s="134" t="s">
        <v>20</v>
      </c>
      <c r="J390">
        <v>61</v>
      </c>
      <c r="K390">
        <v>110</v>
      </c>
      <c r="L390">
        <v>89</v>
      </c>
      <c r="M390">
        <v>110</v>
      </c>
      <c r="N390">
        <v>97</v>
      </c>
      <c r="O390">
        <v>110</v>
      </c>
      <c r="P390">
        <v>95</v>
      </c>
      <c r="Q390">
        <v>110</v>
      </c>
      <c r="R390">
        <v>81</v>
      </c>
      <c r="S390">
        <v>110</v>
      </c>
      <c r="T390">
        <v>423</v>
      </c>
      <c r="U390">
        <v>550</v>
      </c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</row>
    <row r="391" spans="1:70" x14ac:dyDescent="0.35">
      <c r="A391" t="s">
        <v>22</v>
      </c>
      <c r="B391">
        <v>7</v>
      </c>
      <c r="C391">
        <v>23</v>
      </c>
      <c r="D391">
        <v>0</v>
      </c>
      <c r="E391">
        <v>10</v>
      </c>
      <c r="F391">
        <v>0</v>
      </c>
      <c r="G391">
        <v>0</v>
      </c>
      <c r="I391" s="134" t="s">
        <v>23</v>
      </c>
      <c r="J391">
        <v>0</v>
      </c>
      <c r="K391">
        <v>120</v>
      </c>
      <c r="L391">
        <v>0</v>
      </c>
      <c r="M391">
        <v>120</v>
      </c>
      <c r="N391">
        <v>0</v>
      </c>
      <c r="O391">
        <v>120</v>
      </c>
      <c r="P391">
        <v>0</v>
      </c>
      <c r="Q391">
        <v>120</v>
      </c>
      <c r="R391">
        <v>0</v>
      </c>
      <c r="S391">
        <v>120</v>
      </c>
      <c r="T391">
        <v>0</v>
      </c>
      <c r="U391">
        <v>600</v>
      </c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</row>
    <row r="392" spans="1:70" x14ac:dyDescent="0.35">
      <c r="A392" t="s">
        <v>22</v>
      </c>
      <c r="B392">
        <v>7</v>
      </c>
      <c r="C392">
        <v>29</v>
      </c>
      <c r="D392">
        <v>0</v>
      </c>
      <c r="E392">
        <v>10</v>
      </c>
      <c r="F392">
        <v>0</v>
      </c>
      <c r="G392">
        <v>0</v>
      </c>
      <c r="I392" s="134" t="s">
        <v>24</v>
      </c>
      <c r="J392">
        <v>43</v>
      </c>
      <c r="K392">
        <v>70</v>
      </c>
      <c r="L392">
        <v>95</v>
      </c>
      <c r="M392">
        <v>110</v>
      </c>
      <c r="N392">
        <v>88</v>
      </c>
      <c r="O392">
        <v>110</v>
      </c>
      <c r="P392">
        <v>83</v>
      </c>
      <c r="Q392">
        <v>110</v>
      </c>
      <c r="R392">
        <v>90</v>
      </c>
      <c r="S392">
        <v>110</v>
      </c>
      <c r="T392">
        <v>399</v>
      </c>
      <c r="U392">
        <v>510</v>
      </c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</row>
    <row r="393" spans="1:70" x14ac:dyDescent="0.35">
      <c r="A393" t="s">
        <v>22</v>
      </c>
      <c r="B393">
        <v>14</v>
      </c>
      <c r="C393">
        <v>2</v>
      </c>
      <c r="D393">
        <v>0</v>
      </c>
      <c r="E393">
        <v>15</v>
      </c>
      <c r="F393">
        <v>0</v>
      </c>
      <c r="G393">
        <v>0</v>
      </c>
      <c r="I393" s="134" t="s">
        <v>4</v>
      </c>
      <c r="J393">
        <v>64</v>
      </c>
      <c r="K393">
        <v>110</v>
      </c>
      <c r="L393">
        <v>68</v>
      </c>
      <c r="M393">
        <v>110</v>
      </c>
      <c r="N393">
        <v>73</v>
      </c>
      <c r="O393">
        <v>110</v>
      </c>
      <c r="P393">
        <v>58</v>
      </c>
      <c r="Q393">
        <v>110</v>
      </c>
      <c r="R393">
        <v>18</v>
      </c>
      <c r="S393">
        <v>110</v>
      </c>
      <c r="T393">
        <v>281</v>
      </c>
      <c r="U393">
        <v>550</v>
      </c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</row>
    <row r="394" spans="1:70" x14ac:dyDescent="0.35">
      <c r="A394" t="s">
        <v>22</v>
      </c>
      <c r="B394">
        <v>14</v>
      </c>
      <c r="C394">
        <v>4</v>
      </c>
      <c r="D394">
        <v>0</v>
      </c>
      <c r="E394">
        <v>15</v>
      </c>
      <c r="F394">
        <v>0</v>
      </c>
      <c r="G394">
        <v>0</v>
      </c>
      <c r="I394" s="134" t="s">
        <v>187</v>
      </c>
      <c r="J394">
        <v>414</v>
      </c>
      <c r="K394">
        <v>960</v>
      </c>
      <c r="L394">
        <v>663</v>
      </c>
      <c r="M394">
        <v>1000</v>
      </c>
      <c r="N394">
        <v>656</v>
      </c>
      <c r="O394">
        <v>1000</v>
      </c>
      <c r="P394">
        <v>500</v>
      </c>
      <c r="Q394">
        <v>1000</v>
      </c>
      <c r="R394">
        <v>401</v>
      </c>
      <c r="S394">
        <v>1000</v>
      </c>
      <c r="T394">
        <v>2634</v>
      </c>
      <c r="U394">
        <v>4960</v>
      </c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</row>
    <row r="395" spans="1:70" x14ac:dyDescent="0.35">
      <c r="A395" t="s">
        <v>22</v>
      </c>
      <c r="B395">
        <v>14</v>
      </c>
      <c r="C395">
        <v>7</v>
      </c>
      <c r="D395">
        <v>0</v>
      </c>
      <c r="E395">
        <v>15</v>
      </c>
      <c r="F395">
        <v>0</v>
      </c>
      <c r="G395">
        <v>0</v>
      </c>
      <c r="I395"/>
      <c r="J395"/>
      <c r="K395"/>
    </row>
    <row r="396" spans="1:70" x14ac:dyDescent="0.35">
      <c r="A396" t="s">
        <v>22</v>
      </c>
      <c r="B396">
        <v>14</v>
      </c>
      <c r="C396">
        <v>9</v>
      </c>
      <c r="D396">
        <v>0</v>
      </c>
      <c r="E396">
        <v>15</v>
      </c>
      <c r="F396">
        <v>0</v>
      </c>
      <c r="G396">
        <v>0</v>
      </c>
      <c r="I396"/>
      <c r="J396"/>
      <c r="K396"/>
    </row>
    <row r="397" spans="1:70" x14ac:dyDescent="0.35">
      <c r="A397" t="s">
        <v>22</v>
      </c>
      <c r="B397">
        <v>14</v>
      </c>
      <c r="C397">
        <v>11</v>
      </c>
      <c r="D397">
        <v>0</v>
      </c>
      <c r="E397">
        <v>15</v>
      </c>
      <c r="F397">
        <v>0</v>
      </c>
      <c r="G397">
        <v>0</v>
      </c>
      <c r="I397"/>
      <c r="J397"/>
      <c r="K397"/>
    </row>
    <row r="398" spans="1:70" x14ac:dyDescent="0.35">
      <c r="A398" t="s">
        <v>22</v>
      </c>
      <c r="B398">
        <v>14</v>
      </c>
      <c r="C398">
        <v>14</v>
      </c>
      <c r="D398">
        <v>0</v>
      </c>
      <c r="E398">
        <v>15</v>
      </c>
      <c r="F398">
        <v>0</v>
      </c>
      <c r="G398">
        <v>0</v>
      </c>
      <c r="I398"/>
      <c r="J398"/>
      <c r="K398"/>
    </row>
    <row r="399" spans="1:70" x14ac:dyDescent="0.35">
      <c r="A399" t="s">
        <v>22</v>
      </c>
      <c r="B399">
        <v>14</v>
      </c>
      <c r="C399">
        <v>21</v>
      </c>
      <c r="D399">
        <v>0</v>
      </c>
      <c r="E399">
        <v>10</v>
      </c>
      <c r="F399">
        <v>0</v>
      </c>
      <c r="G399">
        <v>0</v>
      </c>
      <c r="I399"/>
      <c r="J399"/>
      <c r="K399"/>
    </row>
    <row r="400" spans="1:70" x14ac:dyDescent="0.35">
      <c r="A400" t="s">
        <v>22</v>
      </c>
      <c r="B400">
        <v>14</v>
      </c>
      <c r="C400">
        <v>28</v>
      </c>
      <c r="D400">
        <v>0</v>
      </c>
      <c r="E400">
        <v>10</v>
      </c>
      <c r="F400">
        <v>0</v>
      </c>
      <c r="G400">
        <v>0</v>
      </c>
    </row>
    <row r="401" spans="1:7" x14ac:dyDescent="0.35">
      <c r="A401" t="s">
        <v>22</v>
      </c>
      <c r="B401">
        <v>21</v>
      </c>
      <c r="C401">
        <v>2</v>
      </c>
      <c r="D401">
        <v>0</v>
      </c>
      <c r="E401">
        <v>15</v>
      </c>
      <c r="F401">
        <v>0</v>
      </c>
      <c r="G401">
        <v>0</v>
      </c>
    </row>
    <row r="402" spans="1:7" x14ac:dyDescent="0.35">
      <c r="A402" t="s">
        <v>22</v>
      </c>
      <c r="B402">
        <v>21</v>
      </c>
      <c r="C402">
        <v>4</v>
      </c>
      <c r="D402">
        <v>0</v>
      </c>
      <c r="E402">
        <v>15</v>
      </c>
      <c r="F402">
        <v>0</v>
      </c>
      <c r="G402">
        <v>0</v>
      </c>
    </row>
    <row r="403" spans="1:7" x14ac:dyDescent="0.35">
      <c r="A403" t="s">
        <v>22</v>
      </c>
      <c r="B403">
        <v>21</v>
      </c>
      <c r="C403">
        <v>7</v>
      </c>
      <c r="D403">
        <v>0</v>
      </c>
      <c r="E403">
        <v>15</v>
      </c>
      <c r="F403">
        <v>0</v>
      </c>
      <c r="G403">
        <v>0</v>
      </c>
    </row>
    <row r="404" spans="1:7" x14ac:dyDescent="0.35">
      <c r="A404" t="s">
        <v>22</v>
      </c>
      <c r="B404">
        <v>21</v>
      </c>
      <c r="C404">
        <v>9</v>
      </c>
      <c r="D404">
        <v>0</v>
      </c>
      <c r="E404">
        <v>15</v>
      </c>
      <c r="F404">
        <v>0</v>
      </c>
      <c r="G404">
        <v>0</v>
      </c>
    </row>
    <row r="405" spans="1:7" x14ac:dyDescent="0.35">
      <c r="A405" t="s">
        <v>22</v>
      </c>
      <c r="B405">
        <v>21</v>
      </c>
      <c r="C405">
        <v>11</v>
      </c>
      <c r="D405">
        <v>0</v>
      </c>
      <c r="E405">
        <v>15</v>
      </c>
      <c r="F405">
        <v>0</v>
      </c>
      <c r="G405">
        <v>0</v>
      </c>
    </row>
    <row r="406" spans="1:7" x14ac:dyDescent="0.35">
      <c r="A406" t="s">
        <v>22</v>
      </c>
      <c r="B406">
        <v>21</v>
      </c>
      <c r="C406">
        <v>14</v>
      </c>
      <c r="D406">
        <v>0</v>
      </c>
      <c r="E406">
        <v>15</v>
      </c>
      <c r="F406">
        <v>0</v>
      </c>
      <c r="G406">
        <v>0</v>
      </c>
    </row>
    <row r="407" spans="1:7" x14ac:dyDescent="0.35">
      <c r="A407" t="s">
        <v>22</v>
      </c>
      <c r="B407">
        <v>21</v>
      </c>
      <c r="C407">
        <v>21</v>
      </c>
      <c r="D407">
        <v>0</v>
      </c>
      <c r="E407">
        <v>10</v>
      </c>
      <c r="F407">
        <v>0</v>
      </c>
      <c r="G407">
        <v>0</v>
      </c>
    </row>
    <row r="408" spans="1:7" x14ac:dyDescent="0.35">
      <c r="A408" t="s">
        <v>22</v>
      </c>
      <c r="B408">
        <v>21</v>
      </c>
      <c r="C408">
        <v>28</v>
      </c>
      <c r="D408">
        <v>0</v>
      </c>
      <c r="E408">
        <v>10</v>
      </c>
      <c r="F408">
        <v>0</v>
      </c>
      <c r="G408">
        <v>0</v>
      </c>
    </row>
    <row r="409" spans="1:7" x14ac:dyDescent="0.35">
      <c r="A409" t="s">
        <v>21</v>
      </c>
      <c r="B409">
        <v>1</v>
      </c>
      <c r="C409">
        <v>2</v>
      </c>
      <c r="D409">
        <v>8</v>
      </c>
      <c r="E409">
        <v>15</v>
      </c>
      <c r="F409">
        <v>2.6666666666666701</v>
      </c>
      <c r="G409">
        <v>0.57735026918962595</v>
      </c>
    </row>
    <row r="410" spans="1:7" x14ac:dyDescent="0.35">
      <c r="A410" t="s">
        <v>21</v>
      </c>
      <c r="B410">
        <v>1</v>
      </c>
      <c r="C410">
        <v>4</v>
      </c>
      <c r="D410">
        <v>12</v>
      </c>
      <c r="E410">
        <v>15</v>
      </c>
      <c r="F410">
        <v>4</v>
      </c>
      <c r="G410">
        <v>0</v>
      </c>
    </row>
    <row r="411" spans="1:7" x14ac:dyDescent="0.35">
      <c r="A411" t="s">
        <v>21</v>
      </c>
      <c r="B411">
        <v>1</v>
      </c>
      <c r="C411">
        <v>6</v>
      </c>
      <c r="D411">
        <v>12</v>
      </c>
      <c r="E411">
        <v>15</v>
      </c>
      <c r="F411">
        <v>4</v>
      </c>
      <c r="G411">
        <v>0</v>
      </c>
    </row>
    <row r="412" spans="1:7" x14ac:dyDescent="0.35">
      <c r="A412" t="s">
        <v>21</v>
      </c>
      <c r="B412">
        <v>1</v>
      </c>
      <c r="C412">
        <v>8</v>
      </c>
      <c r="D412">
        <v>15</v>
      </c>
      <c r="E412">
        <v>15</v>
      </c>
      <c r="F412">
        <v>5</v>
      </c>
      <c r="G412">
        <v>0</v>
      </c>
    </row>
    <row r="413" spans="1:7" x14ac:dyDescent="0.35">
      <c r="A413" t="s">
        <v>21</v>
      </c>
      <c r="B413">
        <v>1</v>
      </c>
      <c r="C413">
        <v>10</v>
      </c>
      <c r="D413">
        <v>15</v>
      </c>
      <c r="E413">
        <v>15</v>
      </c>
      <c r="F413">
        <v>5</v>
      </c>
      <c r="G413">
        <v>0</v>
      </c>
    </row>
    <row r="414" spans="1:7" x14ac:dyDescent="0.35">
      <c r="A414" t="s">
        <v>21</v>
      </c>
      <c r="B414">
        <v>1</v>
      </c>
      <c r="C414">
        <v>14</v>
      </c>
      <c r="D414">
        <v>15</v>
      </c>
      <c r="E414">
        <v>15</v>
      </c>
      <c r="F414">
        <v>5</v>
      </c>
      <c r="G414">
        <v>0</v>
      </c>
    </row>
    <row r="415" spans="1:7" x14ac:dyDescent="0.35">
      <c r="A415" t="s">
        <v>21</v>
      </c>
      <c r="B415">
        <v>1</v>
      </c>
      <c r="C415">
        <v>22</v>
      </c>
      <c r="D415">
        <v>8</v>
      </c>
      <c r="E415">
        <v>10</v>
      </c>
      <c r="F415">
        <v>4</v>
      </c>
      <c r="G415">
        <v>0</v>
      </c>
    </row>
    <row r="416" spans="1:7" x14ac:dyDescent="0.35">
      <c r="A416" t="s">
        <v>21</v>
      </c>
      <c r="B416">
        <v>1</v>
      </c>
      <c r="C416">
        <v>29</v>
      </c>
      <c r="D416">
        <v>0</v>
      </c>
      <c r="E416">
        <v>10</v>
      </c>
      <c r="F416">
        <v>0</v>
      </c>
      <c r="G416">
        <v>0</v>
      </c>
    </row>
    <row r="417" spans="1:7" x14ac:dyDescent="0.35">
      <c r="A417" t="s">
        <v>21</v>
      </c>
      <c r="B417">
        <v>3</v>
      </c>
      <c r="C417">
        <v>2</v>
      </c>
      <c r="D417">
        <v>12</v>
      </c>
      <c r="E417">
        <v>15</v>
      </c>
      <c r="F417">
        <v>4</v>
      </c>
      <c r="G417">
        <v>0</v>
      </c>
    </row>
    <row r="418" spans="1:7" x14ac:dyDescent="0.35">
      <c r="A418" t="s">
        <v>21</v>
      </c>
      <c r="B418">
        <v>3</v>
      </c>
      <c r="C418">
        <v>4</v>
      </c>
      <c r="D418">
        <v>13</v>
      </c>
      <c r="E418">
        <v>15</v>
      </c>
      <c r="F418">
        <v>4.3333333333333304</v>
      </c>
      <c r="G418">
        <v>0.57735026918962595</v>
      </c>
    </row>
    <row r="419" spans="1:7" x14ac:dyDescent="0.35">
      <c r="A419" t="s">
        <v>21</v>
      </c>
      <c r="B419">
        <v>3</v>
      </c>
      <c r="C419">
        <v>6</v>
      </c>
      <c r="D419">
        <v>15</v>
      </c>
      <c r="E419">
        <v>15</v>
      </c>
      <c r="F419">
        <v>5</v>
      </c>
      <c r="G419">
        <v>0</v>
      </c>
    </row>
    <row r="420" spans="1:7" x14ac:dyDescent="0.35">
      <c r="A420" t="s">
        <v>21</v>
      </c>
      <c r="B420">
        <v>3</v>
      </c>
      <c r="C420">
        <v>8</v>
      </c>
      <c r="D420">
        <v>15</v>
      </c>
      <c r="E420">
        <v>15</v>
      </c>
      <c r="F420">
        <v>5</v>
      </c>
      <c r="G420">
        <v>0</v>
      </c>
    </row>
    <row r="421" spans="1:7" x14ac:dyDescent="0.35">
      <c r="A421" t="s">
        <v>21</v>
      </c>
      <c r="B421">
        <v>3</v>
      </c>
      <c r="C421">
        <v>11</v>
      </c>
      <c r="D421">
        <v>15</v>
      </c>
      <c r="E421">
        <v>15</v>
      </c>
      <c r="F421">
        <v>5</v>
      </c>
      <c r="G421">
        <v>0</v>
      </c>
    </row>
    <row r="422" spans="1:7" x14ac:dyDescent="0.35">
      <c r="A422" t="s">
        <v>21</v>
      </c>
      <c r="B422">
        <v>3</v>
      </c>
      <c r="C422">
        <v>14</v>
      </c>
      <c r="D422">
        <v>15</v>
      </c>
      <c r="E422">
        <v>15</v>
      </c>
      <c r="F422">
        <v>5</v>
      </c>
      <c r="G422">
        <v>0</v>
      </c>
    </row>
    <row r="423" spans="1:7" x14ac:dyDescent="0.35">
      <c r="A423" t="s">
        <v>21</v>
      </c>
      <c r="B423">
        <v>3</v>
      </c>
      <c r="C423">
        <v>20</v>
      </c>
      <c r="D423">
        <v>8</v>
      </c>
      <c r="E423">
        <v>10</v>
      </c>
      <c r="F423">
        <v>4</v>
      </c>
      <c r="G423">
        <v>0</v>
      </c>
    </row>
    <row r="424" spans="1:7" x14ac:dyDescent="0.35">
      <c r="A424" t="s">
        <v>21</v>
      </c>
      <c r="B424">
        <v>3</v>
      </c>
      <c r="C424">
        <v>27</v>
      </c>
      <c r="D424">
        <v>0</v>
      </c>
      <c r="E424">
        <v>10</v>
      </c>
      <c r="F424">
        <v>0</v>
      </c>
      <c r="G424">
        <v>0</v>
      </c>
    </row>
    <row r="425" spans="1:7" x14ac:dyDescent="0.35">
      <c r="A425" t="s">
        <v>21</v>
      </c>
      <c r="B425">
        <v>7</v>
      </c>
      <c r="C425">
        <v>2</v>
      </c>
      <c r="D425">
        <v>15</v>
      </c>
      <c r="E425">
        <v>15</v>
      </c>
      <c r="F425">
        <v>5</v>
      </c>
      <c r="G425">
        <v>0</v>
      </c>
    </row>
    <row r="426" spans="1:7" x14ac:dyDescent="0.35">
      <c r="A426" t="s">
        <v>21</v>
      </c>
      <c r="B426">
        <v>7</v>
      </c>
      <c r="C426">
        <v>4</v>
      </c>
      <c r="D426">
        <v>15</v>
      </c>
      <c r="E426">
        <v>15</v>
      </c>
      <c r="F426">
        <v>5</v>
      </c>
      <c r="G426">
        <v>0</v>
      </c>
    </row>
    <row r="427" spans="1:7" x14ac:dyDescent="0.35">
      <c r="A427" t="s">
        <v>21</v>
      </c>
      <c r="B427">
        <v>7</v>
      </c>
      <c r="C427">
        <v>7</v>
      </c>
      <c r="D427">
        <v>15</v>
      </c>
      <c r="E427">
        <v>15</v>
      </c>
      <c r="F427">
        <v>5</v>
      </c>
      <c r="G427">
        <v>0</v>
      </c>
    </row>
    <row r="428" spans="1:7" x14ac:dyDescent="0.35">
      <c r="A428" t="s">
        <v>21</v>
      </c>
      <c r="B428">
        <v>7</v>
      </c>
      <c r="C428">
        <v>9</v>
      </c>
      <c r="D428">
        <v>15</v>
      </c>
      <c r="E428">
        <v>15</v>
      </c>
      <c r="F428">
        <v>5</v>
      </c>
      <c r="G428">
        <v>0</v>
      </c>
    </row>
    <row r="429" spans="1:7" x14ac:dyDescent="0.35">
      <c r="A429" t="s">
        <v>21</v>
      </c>
      <c r="B429">
        <v>7</v>
      </c>
      <c r="C429">
        <v>11</v>
      </c>
      <c r="D429">
        <v>15</v>
      </c>
      <c r="E429">
        <v>15</v>
      </c>
      <c r="F429">
        <v>5</v>
      </c>
      <c r="G429">
        <v>0</v>
      </c>
    </row>
    <row r="430" spans="1:7" x14ac:dyDescent="0.35">
      <c r="A430" t="s">
        <v>21</v>
      </c>
      <c r="B430">
        <v>7</v>
      </c>
      <c r="C430">
        <v>14</v>
      </c>
      <c r="D430">
        <v>15</v>
      </c>
      <c r="E430">
        <v>15</v>
      </c>
      <c r="F430">
        <v>5</v>
      </c>
      <c r="G430">
        <v>0</v>
      </c>
    </row>
    <row r="431" spans="1:7" x14ac:dyDescent="0.35">
      <c r="A431" t="s">
        <v>21</v>
      </c>
      <c r="B431">
        <v>7</v>
      </c>
      <c r="C431">
        <v>23</v>
      </c>
      <c r="D431">
        <v>0</v>
      </c>
      <c r="E431">
        <v>10</v>
      </c>
      <c r="F431">
        <v>0</v>
      </c>
      <c r="G431">
        <v>0</v>
      </c>
    </row>
    <row r="432" spans="1:7" x14ac:dyDescent="0.35">
      <c r="A432" t="s">
        <v>21</v>
      </c>
      <c r="B432">
        <v>7</v>
      </c>
      <c r="C432">
        <v>29</v>
      </c>
      <c r="D432">
        <v>0</v>
      </c>
      <c r="E432">
        <v>10</v>
      </c>
      <c r="F432">
        <v>0</v>
      </c>
      <c r="G432">
        <v>0</v>
      </c>
    </row>
    <row r="433" spans="1:7" x14ac:dyDescent="0.35">
      <c r="A433" t="s">
        <v>21</v>
      </c>
      <c r="B433">
        <v>14</v>
      </c>
      <c r="C433">
        <v>2</v>
      </c>
      <c r="D433">
        <v>3</v>
      </c>
      <c r="E433">
        <v>15</v>
      </c>
      <c r="F433">
        <v>1</v>
      </c>
      <c r="G433">
        <v>0</v>
      </c>
    </row>
    <row r="434" spans="1:7" x14ac:dyDescent="0.35">
      <c r="A434" t="s">
        <v>21</v>
      </c>
      <c r="B434">
        <v>14</v>
      </c>
      <c r="C434">
        <v>4</v>
      </c>
      <c r="D434">
        <v>15</v>
      </c>
      <c r="E434">
        <v>15</v>
      </c>
      <c r="F434">
        <v>5</v>
      </c>
      <c r="G434">
        <v>0</v>
      </c>
    </row>
    <row r="435" spans="1:7" x14ac:dyDescent="0.35">
      <c r="A435" t="s">
        <v>21</v>
      </c>
      <c r="B435">
        <v>14</v>
      </c>
      <c r="C435">
        <v>7</v>
      </c>
      <c r="D435">
        <v>15</v>
      </c>
      <c r="E435">
        <v>15</v>
      </c>
      <c r="F435">
        <v>5</v>
      </c>
      <c r="G435">
        <v>0</v>
      </c>
    </row>
    <row r="436" spans="1:7" x14ac:dyDescent="0.35">
      <c r="A436" t="s">
        <v>21</v>
      </c>
      <c r="B436">
        <v>14</v>
      </c>
      <c r="C436">
        <v>9</v>
      </c>
      <c r="D436">
        <v>15</v>
      </c>
      <c r="E436">
        <v>15</v>
      </c>
      <c r="F436">
        <v>5</v>
      </c>
      <c r="G436">
        <v>0</v>
      </c>
    </row>
    <row r="437" spans="1:7" x14ac:dyDescent="0.35">
      <c r="A437" t="s">
        <v>21</v>
      </c>
      <c r="B437">
        <v>14</v>
      </c>
      <c r="C437">
        <v>11</v>
      </c>
      <c r="D437">
        <v>15</v>
      </c>
      <c r="E437">
        <v>15</v>
      </c>
      <c r="F437">
        <v>5</v>
      </c>
      <c r="G437">
        <v>0</v>
      </c>
    </row>
    <row r="438" spans="1:7" x14ac:dyDescent="0.35">
      <c r="A438" t="s">
        <v>21</v>
      </c>
      <c r="B438">
        <v>14</v>
      </c>
      <c r="C438">
        <v>14</v>
      </c>
      <c r="D438">
        <v>15</v>
      </c>
      <c r="E438">
        <v>15</v>
      </c>
      <c r="F438">
        <v>5</v>
      </c>
      <c r="G438">
        <v>0</v>
      </c>
    </row>
    <row r="439" spans="1:7" x14ac:dyDescent="0.35">
      <c r="A439" t="s">
        <v>21</v>
      </c>
      <c r="B439">
        <v>14</v>
      </c>
      <c r="C439">
        <v>21</v>
      </c>
      <c r="D439">
        <v>8</v>
      </c>
      <c r="E439">
        <v>10</v>
      </c>
      <c r="F439">
        <v>4</v>
      </c>
      <c r="G439">
        <v>0</v>
      </c>
    </row>
    <row r="440" spans="1:7" x14ac:dyDescent="0.35">
      <c r="A440" t="s">
        <v>21</v>
      </c>
      <c r="B440">
        <v>14</v>
      </c>
      <c r="C440">
        <v>28</v>
      </c>
      <c r="D440">
        <v>0</v>
      </c>
      <c r="E440">
        <v>10</v>
      </c>
      <c r="F440">
        <v>0</v>
      </c>
      <c r="G440">
        <v>0</v>
      </c>
    </row>
    <row r="441" spans="1:7" x14ac:dyDescent="0.35">
      <c r="A441" t="s">
        <v>21</v>
      </c>
      <c r="B441">
        <v>21</v>
      </c>
      <c r="C441">
        <v>2</v>
      </c>
      <c r="D441">
        <v>3</v>
      </c>
      <c r="E441">
        <v>15</v>
      </c>
      <c r="F441">
        <v>1</v>
      </c>
      <c r="G441">
        <v>0</v>
      </c>
    </row>
    <row r="442" spans="1:7" x14ac:dyDescent="0.35">
      <c r="A442" t="s">
        <v>21</v>
      </c>
      <c r="B442">
        <v>21</v>
      </c>
      <c r="C442">
        <v>4</v>
      </c>
      <c r="D442">
        <v>3</v>
      </c>
      <c r="E442">
        <v>15</v>
      </c>
      <c r="F442">
        <v>1</v>
      </c>
      <c r="G442">
        <v>0</v>
      </c>
    </row>
    <row r="443" spans="1:7" x14ac:dyDescent="0.35">
      <c r="A443" t="s">
        <v>21</v>
      </c>
      <c r="B443">
        <v>21</v>
      </c>
      <c r="C443">
        <v>7</v>
      </c>
      <c r="D443">
        <v>11</v>
      </c>
      <c r="E443">
        <v>15</v>
      </c>
      <c r="F443">
        <v>3.6666666666666701</v>
      </c>
      <c r="G443">
        <v>1.1547005383792499</v>
      </c>
    </row>
    <row r="444" spans="1:7" x14ac:dyDescent="0.35">
      <c r="A444" t="s">
        <v>21</v>
      </c>
      <c r="B444">
        <v>21</v>
      </c>
      <c r="C444">
        <v>9</v>
      </c>
      <c r="D444">
        <v>15</v>
      </c>
      <c r="E444">
        <v>15</v>
      </c>
      <c r="F444">
        <v>5</v>
      </c>
      <c r="G444">
        <v>0</v>
      </c>
    </row>
    <row r="445" spans="1:7" x14ac:dyDescent="0.35">
      <c r="A445" t="s">
        <v>21</v>
      </c>
      <c r="B445">
        <v>21</v>
      </c>
      <c r="C445">
        <v>11</v>
      </c>
      <c r="D445">
        <v>15</v>
      </c>
      <c r="E445">
        <v>15</v>
      </c>
      <c r="F445">
        <v>5</v>
      </c>
      <c r="G445">
        <v>0</v>
      </c>
    </row>
    <row r="446" spans="1:7" x14ac:dyDescent="0.35">
      <c r="A446" t="s">
        <v>21</v>
      </c>
      <c r="B446">
        <v>21</v>
      </c>
      <c r="C446">
        <v>14</v>
      </c>
      <c r="D446">
        <v>12</v>
      </c>
      <c r="E446">
        <v>15</v>
      </c>
      <c r="F446">
        <v>4</v>
      </c>
      <c r="G446">
        <v>0</v>
      </c>
    </row>
    <row r="447" spans="1:7" x14ac:dyDescent="0.35">
      <c r="A447" t="s">
        <v>21</v>
      </c>
      <c r="B447">
        <v>21</v>
      </c>
      <c r="C447">
        <v>21</v>
      </c>
      <c r="D447">
        <v>0</v>
      </c>
      <c r="E447">
        <v>10</v>
      </c>
      <c r="F447">
        <v>0</v>
      </c>
      <c r="G447">
        <v>0</v>
      </c>
    </row>
    <row r="448" spans="1:7" x14ac:dyDescent="0.35">
      <c r="A448" t="s">
        <v>21</v>
      </c>
      <c r="B448">
        <v>21</v>
      </c>
      <c r="C448">
        <v>28</v>
      </c>
      <c r="D448">
        <v>0</v>
      </c>
      <c r="E448">
        <v>10</v>
      </c>
      <c r="F448">
        <v>0</v>
      </c>
      <c r="G448">
        <v>0</v>
      </c>
    </row>
    <row r="449" spans="1:7" x14ac:dyDescent="0.35">
      <c r="A449" t="s">
        <v>19</v>
      </c>
      <c r="B449">
        <v>1</v>
      </c>
      <c r="C449">
        <v>2</v>
      </c>
      <c r="D449">
        <v>0</v>
      </c>
      <c r="E449">
        <v>15</v>
      </c>
      <c r="F449">
        <v>0</v>
      </c>
      <c r="G449">
        <v>0</v>
      </c>
    </row>
    <row r="450" spans="1:7" x14ac:dyDescent="0.35">
      <c r="A450" t="s">
        <v>19</v>
      </c>
      <c r="B450">
        <v>1</v>
      </c>
      <c r="C450">
        <v>4</v>
      </c>
      <c r="D450">
        <v>0</v>
      </c>
      <c r="E450">
        <v>15</v>
      </c>
      <c r="F450">
        <v>0</v>
      </c>
      <c r="G450">
        <v>0</v>
      </c>
    </row>
    <row r="451" spans="1:7" x14ac:dyDescent="0.35">
      <c r="A451" t="s">
        <v>19</v>
      </c>
      <c r="B451">
        <v>1</v>
      </c>
      <c r="C451">
        <v>6</v>
      </c>
      <c r="D451">
        <v>0</v>
      </c>
      <c r="E451">
        <v>15</v>
      </c>
      <c r="F451">
        <v>0</v>
      </c>
      <c r="G451">
        <v>0</v>
      </c>
    </row>
    <row r="452" spans="1:7" x14ac:dyDescent="0.35">
      <c r="A452" t="s">
        <v>19</v>
      </c>
      <c r="B452">
        <v>1</v>
      </c>
      <c r="C452">
        <v>8</v>
      </c>
      <c r="D452">
        <v>2</v>
      </c>
      <c r="E452">
        <v>15</v>
      </c>
      <c r="F452">
        <v>0.66666666666666696</v>
      </c>
      <c r="G452">
        <v>1.1547005383792499</v>
      </c>
    </row>
    <row r="453" spans="1:7" x14ac:dyDescent="0.35">
      <c r="A453" t="s">
        <v>19</v>
      </c>
      <c r="B453">
        <v>1</v>
      </c>
      <c r="C453">
        <v>10</v>
      </c>
      <c r="D453">
        <v>2</v>
      </c>
      <c r="E453">
        <v>15</v>
      </c>
      <c r="F453">
        <v>0.66666666666666696</v>
      </c>
      <c r="G453">
        <v>1.1547005383792499</v>
      </c>
    </row>
    <row r="454" spans="1:7" x14ac:dyDescent="0.35">
      <c r="A454" t="s">
        <v>19</v>
      </c>
      <c r="B454">
        <v>1</v>
      </c>
      <c r="C454">
        <v>14</v>
      </c>
      <c r="D454">
        <v>3</v>
      </c>
      <c r="E454">
        <v>15</v>
      </c>
      <c r="F454">
        <v>1</v>
      </c>
      <c r="G454">
        <v>1.7320508075688801</v>
      </c>
    </row>
    <row r="455" spans="1:7" x14ac:dyDescent="0.35">
      <c r="A455" t="s">
        <v>19</v>
      </c>
      <c r="B455">
        <v>1</v>
      </c>
      <c r="C455">
        <v>22</v>
      </c>
      <c r="D455">
        <v>0</v>
      </c>
      <c r="E455">
        <v>10</v>
      </c>
      <c r="F455">
        <v>0</v>
      </c>
      <c r="G455">
        <v>0</v>
      </c>
    </row>
    <row r="456" spans="1:7" x14ac:dyDescent="0.35">
      <c r="A456" t="s">
        <v>19</v>
      </c>
      <c r="B456">
        <v>1</v>
      </c>
      <c r="C456">
        <v>29</v>
      </c>
      <c r="D456">
        <v>0</v>
      </c>
      <c r="E456">
        <v>10</v>
      </c>
      <c r="F456">
        <v>0</v>
      </c>
      <c r="G456">
        <v>0</v>
      </c>
    </row>
    <row r="457" spans="1:7" x14ac:dyDescent="0.35">
      <c r="A457" t="s">
        <v>19</v>
      </c>
      <c r="B457">
        <v>3</v>
      </c>
      <c r="C457">
        <v>2</v>
      </c>
      <c r="D457">
        <v>6</v>
      </c>
      <c r="E457">
        <v>15</v>
      </c>
      <c r="F457">
        <v>2</v>
      </c>
      <c r="G457">
        <v>0</v>
      </c>
    </row>
    <row r="458" spans="1:7" x14ac:dyDescent="0.35">
      <c r="A458" t="s">
        <v>19</v>
      </c>
      <c r="B458">
        <v>3</v>
      </c>
      <c r="C458">
        <v>4</v>
      </c>
      <c r="D458">
        <v>13</v>
      </c>
      <c r="E458">
        <v>15</v>
      </c>
      <c r="F458">
        <v>4.3333333333333304</v>
      </c>
      <c r="G458">
        <v>0.57735026918962595</v>
      </c>
    </row>
    <row r="459" spans="1:7" x14ac:dyDescent="0.35">
      <c r="A459" t="s">
        <v>19</v>
      </c>
      <c r="B459">
        <v>3</v>
      </c>
      <c r="C459">
        <v>6</v>
      </c>
      <c r="D459">
        <v>13</v>
      </c>
      <c r="E459">
        <v>15</v>
      </c>
      <c r="F459">
        <v>4.3333333333333304</v>
      </c>
      <c r="G459">
        <v>0.57735026918962595</v>
      </c>
    </row>
    <row r="460" spans="1:7" x14ac:dyDescent="0.35">
      <c r="A460" t="s">
        <v>19</v>
      </c>
      <c r="B460">
        <v>3</v>
      </c>
      <c r="C460">
        <v>8</v>
      </c>
      <c r="D460">
        <v>13</v>
      </c>
      <c r="E460">
        <v>15</v>
      </c>
      <c r="F460">
        <v>4.3333333333333304</v>
      </c>
      <c r="G460">
        <v>0.57735026918962595</v>
      </c>
    </row>
    <row r="461" spans="1:7" x14ac:dyDescent="0.35">
      <c r="A461" t="s">
        <v>19</v>
      </c>
      <c r="B461">
        <v>3</v>
      </c>
      <c r="C461">
        <v>11</v>
      </c>
      <c r="D461">
        <v>15</v>
      </c>
      <c r="E461">
        <v>15</v>
      </c>
      <c r="F461">
        <v>5</v>
      </c>
      <c r="G461">
        <v>0</v>
      </c>
    </row>
    <row r="462" spans="1:7" x14ac:dyDescent="0.35">
      <c r="A462" t="s">
        <v>19</v>
      </c>
      <c r="B462">
        <v>3</v>
      </c>
      <c r="C462">
        <v>14</v>
      </c>
      <c r="D462">
        <v>15</v>
      </c>
      <c r="E462">
        <v>15</v>
      </c>
      <c r="F462">
        <v>5</v>
      </c>
      <c r="G462">
        <v>0</v>
      </c>
    </row>
    <row r="463" spans="1:7" x14ac:dyDescent="0.35">
      <c r="A463" t="s">
        <v>19</v>
      </c>
      <c r="B463">
        <v>3</v>
      </c>
      <c r="C463">
        <v>20</v>
      </c>
      <c r="D463">
        <v>10</v>
      </c>
      <c r="E463">
        <v>10</v>
      </c>
      <c r="F463">
        <v>5</v>
      </c>
      <c r="G463">
        <v>0</v>
      </c>
    </row>
    <row r="464" spans="1:7" x14ac:dyDescent="0.35">
      <c r="A464" t="s">
        <v>19</v>
      </c>
      <c r="B464">
        <v>3</v>
      </c>
      <c r="C464">
        <v>27</v>
      </c>
      <c r="D464">
        <v>10</v>
      </c>
      <c r="E464">
        <v>10</v>
      </c>
      <c r="F464">
        <v>5</v>
      </c>
      <c r="G464">
        <v>0</v>
      </c>
    </row>
    <row r="465" spans="1:7" x14ac:dyDescent="0.35">
      <c r="A465" t="s">
        <v>19</v>
      </c>
      <c r="B465">
        <v>7</v>
      </c>
      <c r="C465">
        <v>2</v>
      </c>
      <c r="D465">
        <v>13</v>
      </c>
      <c r="E465">
        <v>15</v>
      </c>
      <c r="F465">
        <v>4.3333333333333304</v>
      </c>
      <c r="G465">
        <v>0.57735026918962595</v>
      </c>
    </row>
    <row r="466" spans="1:7" x14ac:dyDescent="0.35">
      <c r="A466" t="s">
        <v>19</v>
      </c>
      <c r="B466">
        <v>7</v>
      </c>
      <c r="C466">
        <v>4</v>
      </c>
      <c r="D466">
        <v>14</v>
      </c>
      <c r="E466">
        <v>15</v>
      </c>
      <c r="F466">
        <v>4.6666666666666696</v>
      </c>
      <c r="G466">
        <v>0.57735026918962595</v>
      </c>
    </row>
    <row r="467" spans="1:7" x14ac:dyDescent="0.35">
      <c r="A467" t="s">
        <v>19</v>
      </c>
      <c r="B467">
        <v>7</v>
      </c>
      <c r="C467">
        <v>7</v>
      </c>
      <c r="D467">
        <v>15</v>
      </c>
      <c r="E467">
        <v>15</v>
      </c>
      <c r="F467">
        <v>5</v>
      </c>
      <c r="G467">
        <v>0</v>
      </c>
    </row>
    <row r="468" spans="1:7" x14ac:dyDescent="0.35">
      <c r="A468" t="s">
        <v>19</v>
      </c>
      <c r="B468">
        <v>7</v>
      </c>
      <c r="C468">
        <v>9</v>
      </c>
      <c r="D468">
        <v>15</v>
      </c>
      <c r="E468">
        <v>15</v>
      </c>
      <c r="F468">
        <v>5</v>
      </c>
      <c r="G468">
        <v>0</v>
      </c>
    </row>
    <row r="469" spans="1:7" x14ac:dyDescent="0.35">
      <c r="A469" t="s">
        <v>19</v>
      </c>
      <c r="B469">
        <v>7</v>
      </c>
      <c r="C469">
        <v>11</v>
      </c>
      <c r="D469">
        <v>15</v>
      </c>
      <c r="E469">
        <v>15</v>
      </c>
      <c r="F469">
        <v>5</v>
      </c>
      <c r="G469">
        <v>0</v>
      </c>
    </row>
    <row r="470" spans="1:7" x14ac:dyDescent="0.35">
      <c r="A470" t="s">
        <v>19</v>
      </c>
      <c r="B470">
        <v>7</v>
      </c>
      <c r="C470">
        <v>14</v>
      </c>
      <c r="D470">
        <v>15</v>
      </c>
      <c r="E470">
        <v>15</v>
      </c>
      <c r="F470">
        <v>5</v>
      </c>
      <c r="G470">
        <v>0</v>
      </c>
    </row>
    <row r="471" spans="1:7" x14ac:dyDescent="0.35">
      <c r="A471" t="s">
        <v>19</v>
      </c>
      <c r="B471">
        <v>7</v>
      </c>
      <c r="C471">
        <v>23</v>
      </c>
      <c r="D471">
        <v>8</v>
      </c>
      <c r="E471">
        <v>10</v>
      </c>
      <c r="F471">
        <v>4</v>
      </c>
      <c r="G471">
        <v>0</v>
      </c>
    </row>
    <row r="472" spans="1:7" x14ac:dyDescent="0.35">
      <c r="A472" t="s">
        <v>19</v>
      </c>
      <c r="B472">
        <v>7</v>
      </c>
      <c r="C472">
        <v>29</v>
      </c>
      <c r="D472">
        <v>0</v>
      </c>
      <c r="E472">
        <v>10</v>
      </c>
      <c r="F472">
        <v>0</v>
      </c>
      <c r="G472">
        <v>0</v>
      </c>
    </row>
    <row r="473" spans="1:7" x14ac:dyDescent="0.35">
      <c r="A473" t="s">
        <v>19</v>
      </c>
      <c r="B473">
        <v>14</v>
      </c>
      <c r="C473">
        <v>2</v>
      </c>
      <c r="D473">
        <v>12</v>
      </c>
      <c r="E473">
        <v>15</v>
      </c>
      <c r="F473">
        <v>4</v>
      </c>
      <c r="G473">
        <v>0</v>
      </c>
    </row>
    <row r="474" spans="1:7" x14ac:dyDescent="0.35">
      <c r="A474" t="s">
        <v>19</v>
      </c>
      <c r="B474">
        <v>14</v>
      </c>
      <c r="C474">
        <v>4</v>
      </c>
      <c r="D474">
        <v>15</v>
      </c>
      <c r="E474">
        <v>15</v>
      </c>
      <c r="F474">
        <v>5</v>
      </c>
      <c r="G474">
        <v>0</v>
      </c>
    </row>
    <row r="475" spans="1:7" x14ac:dyDescent="0.35">
      <c r="A475" t="s">
        <v>19</v>
      </c>
      <c r="B475">
        <v>14</v>
      </c>
      <c r="C475">
        <v>7</v>
      </c>
      <c r="D475">
        <v>15</v>
      </c>
      <c r="E475">
        <v>15</v>
      </c>
      <c r="F475">
        <v>5</v>
      </c>
      <c r="G475">
        <v>0</v>
      </c>
    </row>
    <row r="476" spans="1:7" x14ac:dyDescent="0.35">
      <c r="A476" t="s">
        <v>19</v>
      </c>
      <c r="B476">
        <v>14</v>
      </c>
      <c r="C476">
        <v>9</v>
      </c>
      <c r="D476">
        <v>15</v>
      </c>
      <c r="E476">
        <v>15</v>
      </c>
      <c r="F476">
        <v>5</v>
      </c>
      <c r="G476">
        <v>0</v>
      </c>
    </row>
    <row r="477" spans="1:7" x14ac:dyDescent="0.35">
      <c r="A477" t="s">
        <v>19</v>
      </c>
      <c r="B477">
        <v>14</v>
      </c>
      <c r="C477">
        <v>11</v>
      </c>
      <c r="D477">
        <v>15</v>
      </c>
      <c r="E477">
        <v>15</v>
      </c>
      <c r="F477">
        <v>5</v>
      </c>
      <c r="G477">
        <v>0</v>
      </c>
    </row>
    <row r="478" spans="1:7" x14ac:dyDescent="0.35">
      <c r="A478" t="s">
        <v>19</v>
      </c>
      <c r="B478">
        <v>14</v>
      </c>
      <c r="C478">
        <v>14</v>
      </c>
      <c r="D478">
        <v>15</v>
      </c>
      <c r="E478">
        <v>15</v>
      </c>
      <c r="F478">
        <v>5</v>
      </c>
      <c r="G478">
        <v>0</v>
      </c>
    </row>
    <row r="479" spans="1:7" x14ac:dyDescent="0.35">
      <c r="A479" t="s">
        <v>19</v>
      </c>
      <c r="B479">
        <v>14</v>
      </c>
      <c r="C479">
        <v>21</v>
      </c>
      <c r="D479">
        <v>8</v>
      </c>
      <c r="E479">
        <v>10</v>
      </c>
      <c r="F479">
        <v>4</v>
      </c>
      <c r="G479">
        <v>0</v>
      </c>
    </row>
    <row r="480" spans="1:7" x14ac:dyDescent="0.35">
      <c r="A480" t="s">
        <v>19</v>
      </c>
      <c r="B480">
        <v>14</v>
      </c>
      <c r="C480">
        <v>28</v>
      </c>
      <c r="D480">
        <v>0</v>
      </c>
      <c r="E480">
        <v>10</v>
      </c>
      <c r="F480">
        <v>0</v>
      </c>
      <c r="G480">
        <v>0</v>
      </c>
    </row>
    <row r="481" spans="1:7" x14ac:dyDescent="0.35">
      <c r="A481" t="s">
        <v>19</v>
      </c>
      <c r="B481">
        <v>21</v>
      </c>
      <c r="C481">
        <v>2</v>
      </c>
      <c r="D481">
        <v>12</v>
      </c>
      <c r="E481">
        <v>15</v>
      </c>
      <c r="F481">
        <v>4</v>
      </c>
      <c r="G481">
        <v>0</v>
      </c>
    </row>
    <row r="482" spans="1:7" x14ac:dyDescent="0.35">
      <c r="A482" t="s">
        <v>19</v>
      </c>
      <c r="B482">
        <v>21</v>
      </c>
      <c r="C482">
        <v>4</v>
      </c>
      <c r="D482">
        <v>15</v>
      </c>
      <c r="E482">
        <v>15</v>
      </c>
      <c r="F482">
        <v>5</v>
      </c>
      <c r="G482">
        <v>0</v>
      </c>
    </row>
    <row r="483" spans="1:7" x14ac:dyDescent="0.35">
      <c r="A483" t="s">
        <v>19</v>
      </c>
      <c r="B483">
        <v>21</v>
      </c>
      <c r="C483">
        <v>7</v>
      </c>
      <c r="D483">
        <v>15</v>
      </c>
      <c r="E483">
        <v>15</v>
      </c>
      <c r="F483">
        <v>5</v>
      </c>
      <c r="G483">
        <v>0</v>
      </c>
    </row>
    <row r="484" spans="1:7" x14ac:dyDescent="0.35">
      <c r="A484" t="s">
        <v>19</v>
      </c>
      <c r="B484">
        <v>21</v>
      </c>
      <c r="C484">
        <v>9</v>
      </c>
      <c r="D484">
        <v>15</v>
      </c>
      <c r="E484">
        <v>15</v>
      </c>
      <c r="F484">
        <v>5</v>
      </c>
      <c r="G484">
        <v>0</v>
      </c>
    </row>
    <row r="485" spans="1:7" x14ac:dyDescent="0.35">
      <c r="A485" t="s">
        <v>19</v>
      </c>
      <c r="B485">
        <v>21</v>
      </c>
      <c r="C485">
        <v>11</v>
      </c>
      <c r="D485">
        <v>15</v>
      </c>
      <c r="E485">
        <v>15</v>
      </c>
      <c r="F485">
        <v>5</v>
      </c>
      <c r="G485">
        <v>0</v>
      </c>
    </row>
    <row r="486" spans="1:7" x14ac:dyDescent="0.35">
      <c r="A486" t="s">
        <v>19</v>
      </c>
      <c r="B486">
        <v>21</v>
      </c>
      <c r="C486">
        <v>14</v>
      </c>
      <c r="D486">
        <v>15</v>
      </c>
      <c r="E486">
        <v>15</v>
      </c>
      <c r="F486">
        <v>5</v>
      </c>
      <c r="G486">
        <v>0</v>
      </c>
    </row>
    <row r="487" spans="1:7" x14ac:dyDescent="0.35">
      <c r="A487" t="s">
        <v>19</v>
      </c>
      <c r="B487">
        <v>21</v>
      </c>
      <c r="C487">
        <v>21</v>
      </c>
      <c r="D487">
        <v>0</v>
      </c>
      <c r="E487">
        <v>10</v>
      </c>
      <c r="F487">
        <v>0</v>
      </c>
      <c r="G487">
        <v>0</v>
      </c>
    </row>
    <row r="488" spans="1:7" x14ac:dyDescent="0.35">
      <c r="A488" t="s">
        <v>19</v>
      </c>
      <c r="B488">
        <v>21</v>
      </c>
      <c r="C488">
        <v>28</v>
      </c>
      <c r="D488">
        <v>0</v>
      </c>
      <c r="E488">
        <v>10</v>
      </c>
      <c r="F488">
        <v>0</v>
      </c>
      <c r="G488">
        <v>0</v>
      </c>
    </row>
    <row r="489" spans="1:7" x14ac:dyDescent="0.35">
      <c r="A489" t="s">
        <v>20</v>
      </c>
      <c r="B489">
        <v>1</v>
      </c>
      <c r="C489">
        <v>2</v>
      </c>
      <c r="D489">
        <v>0</v>
      </c>
      <c r="E489">
        <v>15</v>
      </c>
      <c r="F489">
        <v>0</v>
      </c>
      <c r="G489">
        <v>0</v>
      </c>
    </row>
    <row r="490" spans="1:7" x14ac:dyDescent="0.35">
      <c r="A490" t="s">
        <v>20</v>
      </c>
      <c r="B490">
        <v>1</v>
      </c>
      <c r="C490">
        <v>4</v>
      </c>
      <c r="D490">
        <v>6</v>
      </c>
      <c r="E490">
        <v>15</v>
      </c>
      <c r="F490">
        <v>2</v>
      </c>
      <c r="G490">
        <v>0</v>
      </c>
    </row>
    <row r="491" spans="1:7" x14ac:dyDescent="0.35">
      <c r="A491" t="s">
        <v>20</v>
      </c>
      <c r="B491">
        <v>1</v>
      </c>
      <c r="C491">
        <v>6</v>
      </c>
      <c r="D491">
        <v>7</v>
      </c>
      <c r="E491">
        <v>15</v>
      </c>
      <c r="F491">
        <v>2.3333333333333299</v>
      </c>
      <c r="G491">
        <v>0.57735026918962595</v>
      </c>
    </row>
    <row r="492" spans="1:7" x14ac:dyDescent="0.35">
      <c r="A492" t="s">
        <v>20</v>
      </c>
      <c r="B492">
        <v>1</v>
      </c>
      <c r="C492">
        <v>8</v>
      </c>
      <c r="D492">
        <v>7</v>
      </c>
      <c r="E492">
        <v>15</v>
      </c>
      <c r="F492">
        <v>2.3333333333333299</v>
      </c>
      <c r="G492">
        <v>0.57735026918962595</v>
      </c>
    </row>
    <row r="493" spans="1:7" x14ac:dyDescent="0.35">
      <c r="A493" t="s">
        <v>20</v>
      </c>
      <c r="B493">
        <v>1</v>
      </c>
      <c r="C493">
        <v>10</v>
      </c>
      <c r="D493">
        <v>10</v>
      </c>
      <c r="E493">
        <v>15</v>
      </c>
      <c r="F493">
        <v>3.3333333333333299</v>
      </c>
      <c r="G493">
        <v>0.57735026918962595</v>
      </c>
    </row>
    <row r="494" spans="1:7" x14ac:dyDescent="0.35">
      <c r="A494" t="s">
        <v>20</v>
      </c>
      <c r="B494">
        <v>1</v>
      </c>
      <c r="C494">
        <v>14</v>
      </c>
      <c r="D494">
        <v>11</v>
      </c>
      <c r="E494">
        <v>15</v>
      </c>
      <c r="F494">
        <v>3.6666666666666701</v>
      </c>
      <c r="G494">
        <v>0.57735026918962595</v>
      </c>
    </row>
    <row r="495" spans="1:7" x14ac:dyDescent="0.35">
      <c r="A495" t="s">
        <v>20</v>
      </c>
      <c r="B495">
        <v>1</v>
      </c>
      <c r="C495">
        <v>22</v>
      </c>
      <c r="D495">
        <v>10</v>
      </c>
      <c r="E495">
        <v>10</v>
      </c>
      <c r="F495">
        <v>5</v>
      </c>
      <c r="G495">
        <v>0</v>
      </c>
    </row>
    <row r="496" spans="1:7" x14ac:dyDescent="0.35">
      <c r="A496" t="s">
        <v>20</v>
      </c>
      <c r="B496">
        <v>1</v>
      </c>
      <c r="C496">
        <v>29</v>
      </c>
      <c r="D496">
        <v>10</v>
      </c>
      <c r="E496">
        <v>10</v>
      </c>
      <c r="F496">
        <v>5</v>
      </c>
      <c r="G496">
        <v>0</v>
      </c>
    </row>
    <row r="497" spans="1:7" x14ac:dyDescent="0.35">
      <c r="A497" t="s">
        <v>20</v>
      </c>
      <c r="B497">
        <v>3</v>
      </c>
      <c r="C497">
        <v>2</v>
      </c>
      <c r="D497">
        <v>6</v>
      </c>
      <c r="E497">
        <v>15</v>
      </c>
      <c r="F497">
        <v>2</v>
      </c>
      <c r="G497">
        <v>0</v>
      </c>
    </row>
    <row r="498" spans="1:7" x14ac:dyDescent="0.35">
      <c r="A498" t="s">
        <v>20</v>
      </c>
      <c r="B498">
        <v>3</v>
      </c>
      <c r="C498">
        <v>4</v>
      </c>
      <c r="D498">
        <v>12</v>
      </c>
      <c r="E498">
        <v>15</v>
      </c>
      <c r="F498">
        <v>4</v>
      </c>
      <c r="G498">
        <v>1</v>
      </c>
    </row>
    <row r="499" spans="1:7" x14ac:dyDescent="0.35">
      <c r="A499" t="s">
        <v>20</v>
      </c>
      <c r="B499">
        <v>3</v>
      </c>
      <c r="C499">
        <v>6</v>
      </c>
      <c r="D499">
        <v>12</v>
      </c>
      <c r="E499">
        <v>15</v>
      </c>
      <c r="F499">
        <v>4</v>
      </c>
      <c r="G499">
        <v>1</v>
      </c>
    </row>
    <row r="500" spans="1:7" x14ac:dyDescent="0.35">
      <c r="A500" t="s">
        <v>20</v>
      </c>
      <c r="B500">
        <v>3</v>
      </c>
      <c r="C500">
        <v>8</v>
      </c>
      <c r="D500">
        <v>12</v>
      </c>
      <c r="E500">
        <v>15</v>
      </c>
      <c r="F500">
        <v>4</v>
      </c>
      <c r="G500">
        <v>1</v>
      </c>
    </row>
    <row r="501" spans="1:7" x14ac:dyDescent="0.35">
      <c r="A501" t="s">
        <v>20</v>
      </c>
      <c r="B501">
        <v>3</v>
      </c>
      <c r="C501">
        <v>11</v>
      </c>
      <c r="D501">
        <v>14</v>
      </c>
      <c r="E501">
        <v>15</v>
      </c>
      <c r="F501">
        <v>4.6666666666666696</v>
      </c>
      <c r="G501">
        <v>0.57735026918962595</v>
      </c>
    </row>
    <row r="502" spans="1:7" x14ac:dyDescent="0.35">
      <c r="A502" t="s">
        <v>20</v>
      </c>
      <c r="B502">
        <v>3</v>
      </c>
      <c r="C502">
        <v>14</v>
      </c>
      <c r="D502">
        <v>14</v>
      </c>
      <c r="E502">
        <v>15</v>
      </c>
      <c r="F502">
        <v>4.6666666666666696</v>
      </c>
      <c r="G502">
        <v>0.57735026918962595</v>
      </c>
    </row>
    <row r="503" spans="1:7" x14ac:dyDescent="0.35">
      <c r="A503" t="s">
        <v>20</v>
      </c>
      <c r="B503">
        <v>3</v>
      </c>
      <c r="C503">
        <v>20</v>
      </c>
      <c r="D503">
        <v>9</v>
      </c>
      <c r="E503">
        <v>10</v>
      </c>
      <c r="F503">
        <v>4.5</v>
      </c>
      <c r="G503">
        <v>0.70710678118654802</v>
      </c>
    </row>
    <row r="504" spans="1:7" x14ac:dyDescent="0.35">
      <c r="A504" t="s">
        <v>20</v>
      </c>
      <c r="B504">
        <v>3</v>
      </c>
      <c r="C504">
        <v>27</v>
      </c>
      <c r="D504">
        <v>10</v>
      </c>
      <c r="E504">
        <v>10</v>
      </c>
      <c r="F504">
        <v>5</v>
      </c>
      <c r="G504">
        <v>0</v>
      </c>
    </row>
    <row r="505" spans="1:7" x14ac:dyDescent="0.35">
      <c r="A505" t="s">
        <v>20</v>
      </c>
      <c r="B505">
        <v>7</v>
      </c>
      <c r="C505">
        <v>2</v>
      </c>
      <c r="D505">
        <v>14</v>
      </c>
      <c r="E505">
        <v>15</v>
      </c>
      <c r="F505">
        <v>4.6666666666666696</v>
      </c>
      <c r="G505">
        <v>0.57735026918962595</v>
      </c>
    </row>
    <row r="506" spans="1:7" x14ac:dyDescent="0.35">
      <c r="A506" t="s">
        <v>20</v>
      </c>
      <c r="B506">
        <v>7</v>
      </c>
      <c r="C506">
        <v>4</v>
      </c>
      <c r="D506">
        <v>15</v>
      </c>
      <c r="E506">
        <v>15</v>
      </c>
      <c r="F506">
        <v>5</v>
      </c>
      <c r="G506">
        <v>0</v>
      </c>
    </row>
    <row r="507" spans="1:7" x14ac:dyDescent="0.35">
      <c r="A507" t="s">
        <v>20</v>
      </c>
      <c r="B507">
        <v>7</v>
      </c>
      <c r="C507">
        <v>7</v>
      </c>
      <c r="D507">
        <v>15</v>
      </c>
      <c r="E507">
        <v>15</v>
      </c>
      <c r="F507">
        <v>5</v>
      </c>
      <c r="G507">
        <v>0</v>
      </c>
    </row>
    <row r="508" spans="1:7" x14ac:dyDescent="0.35">
      <c r="A508" t="s">
        <v>20</v>
      </c>
      <c r="B508">
        <v>7</v>
      </c>
      <c r="C508">
        <v>9</v>
      </c>
      <c r="D508">
        <v>15</v>
      </c>
      <c r="E508">
        <v>15</v>
      </c>
      <c r="F508">
        <v>5</v>
      </c>
      <c r="G508">
        <v>0</v>
      </c>
    </row>
    <row r="509" spans="1:7" x14ac:dyDescent="0.35">
      <c r="A509" t="s">
        <v>20</v>
      </c>
      <c r="B509">
        <v>7</v>
      </c>
      <c r="C509">
        <v>11</v>
      </c>
      <c r="D509">
        <v>15</v>
      </c>
      <c r="E509">
        <v>15</v>
      </c>
      <c r="F509">
        <v>5</v>
      </c>
      <c r="G509">
        <v>0</v>
      </c>
    </row>
    <row r="510" spans="1:7" x14ac:dyDescent="0.35">
      <c r="A510" t="s">
        <v>20</v>
      </c>
      <c r="B510">
        <v>7</v>
      </c>
      <c r="C510">
        <v>14</v>
      </c>
      <c r="D510">
        <v>15</v>
      </c>
      <c r="E510">
        <v>15</v>
      </c>
      <c r="F510">
        <v>5</v>
      </c>
      <c r="G510">
        <v>0</v>
      </c>
    </row>
    <row r="511" spans="1:7" x14ac:dyDescent="0.35">
      <c r="A511" t="s">
        <v>20</v>
      </c>
      <c r="B511">
        <v>7</v>
      </c>
      <c r="C511">
        <v>23</v>
      </c>
      <c r="D511">
        <v>8</v>
      </c>
      <c r="E511">
        <v>10</v>
      </c>
      <c r="F511">
        <v>4</v>
      </c>
      <c r="G511">
        <v>0</v>
      </c>
    </row>
    <row r="512" spans="1:7" x14ac:dyDescent="0.35">
      <c r="A512" t="s">
        <v>20</v>
      </c>
      <c r="B512">
        <v>7</v>
      </c>
      <c r="C512">
        <v>29</v>
      </c>
      <c r="D512">
        <v>0</v>
      </c>
      <c r="E512">
        <v>10</v>
      </c>
      <c r="F512">
        <v>0</v>
      </c>
      <c r="G512">
        <v>0</v>
      </c>
    </row>
    <row r="513" spans="1:7" x14ac:dyDescent="0.35">
      <c r="A513" t="s">
        <v>20</v>
      </c>
      <c r="B513">
        <v>14</v>
      </c>
      <c r="C513">
        <v>2</v>
      </c>
      <c r="D513">
        <v>12</v>
      </c>
      <c r="E513">
        <v>15</v>
      </c>
      <c r="F513">
        <v>4</v>
      </c>
      <c r="G513">
        <v>0</v>
      </c>
    </row>
    <row r="514" spans="1:7" x14ac:dyDescent="0.35">
      <c r="A514" t="s">
        <v>20</v>
      </c>
      <c r="B514">
        <v>14</v>
      </c>
      <c r="C514">
        <v>4</v>
      </c>
      <c r="D514">
        <v>15</v>
      </c>
      <c r="E514">
        <v>15</v>
      </c>
      <c r="F514">
        <v>5</v>
      </c>
      <c r="G514">
        <v>0</v>
      </c>
    </row>
    <row r="515" spans="1:7" x14ac:dyDescent="0.35">
      <c r="A515" t="s">
        <v>20</v>
      </c>
      <c r="B515">
        <v>14</v>
      </c>
      <c r="C515">
        <v>7</v>
      </c>
      <c r="D515">
        <v>15</v>
      </c>
      <c r="E515">
        <v>15</v>
      </c>
      <c r="F515">
        <v>5</v>
      </c>
      <c r="G515">
        <v>0</v>
      </c>
    </row>
    <row r="516" spans="1:7" x14ac:dyDescent="0.35">
      <c r="A516" t="s">
        <v>20</v>
      </c>
      <c r="B516">
        <v>14</v>
      </c>
      <c r="C516">
        <v>9</v>
      </c>
      <c r="D516">
        <v>15</v>
      </c>
      <c r="E516">
        <v>15</v>
      </c>
      <c r="F516">
        <v>5</v>
      </c>
      <c r="G516">
        <v>0</v>
      </c>
    </row>
    <row r="517" spans="1:7" x14ac:dyDescent="0.35">
      <c r="A517" t="s">
        <v>20</v>
      </c>
      <c r="B517">
        <v>14</v>
      </c>
      <c r="C517">
        <v>11</v>
      </c>
      <c r="D517">
        <v>15</v>
      </c>
      <c r="E517">
        <v>15</v>
      </c>
      <c r="F517">
        <v>5</v>
      </c>
      <c r="G517">
        <v>0</v>
      </c>
    </row>
    <row r="518" spans="1:7" x14ac:dyDescent="0.35">
      <c r="A518" t="s">
        <v>20</v>
      </c>
      <c r="B518">
        <v>14</v>
      </c>
      <c r="C518">
        <v>14</v>
      </c>
      <c r="D518">
        <v>15</v>
      </c>
      <c r="E518">
        <v>15</v>
      </c>
      <c r="F518">
        <v>5</v>
      </c>
      <c r="G518">
        <v>0</v>
      </c>
    </row>
    <row r="519" spans="1:7" x14ac:dyDescent="0.35">
      <c r="A519" t="s">
        <v>20</v>
      </c>
      <c r="B519">
        <v>14</v>
      </c>
      <c r="C519">
        <v>21</v>
      </c>
      <c r="D519">
        <v>8</v>
      </c>
      <c r="E519">
        <v>10</v>
      </c>
      <c r="F519">
        <v>4</v>
      </c>
      <c r="G519">
        <v>0</v>
      </c>
    </row>
    <row r="520" spans="1:7" x14ac:dyDescent="0.35">
      <c r="A520" t="s">
        <v>20</v>
      </c>
      <c r="B520">
        <v>14</v>
      </c>
      <c r="C520">
        <v>28</v>
      </c>
      <c r="D520">
        <v>0</v>
      </c>
      <c r="E520">
        <v>10</v>
      </c>
      <c r="F520">
        <v>0</v>
      </c>
      <c r="G520">
        <v>0</v>
      </c>
    </row>
    <row r="521" spans="1:7" x14ac:dyDescent="0.35">
      <c r="A521" t="s">
        <v>20</v>
      </c>
      <c r="B521">
        <v>21</v>
      </c>
      <c r="C521">
        <v>2</v>
      </c>
      <c r="D521">
        <v>12</v>
      </c>
      <c r="E521">
        <v>15</v>
      </c>
      <c r="F521">
        <v>4</v>
      </c>
      <c r="G521">
        <v>0</v>
      </c>
    </row>
    <row r="522" spans="1:7" x14ac:dyDescent="0.35">
      <c r="A522" t="s">
        <v>20</v>
      </c>
      <c r="B522">
        <v>21</v>
      </c>
      <c r="C522">
        <v>4</v>
      </c>
      <c r="D522">
        <v>15</v>
      </c>
      <c r="E522">
        <v>15</v>
      </c>
      <c r="F522">
        <v>5</v>
      </c>
      <c r="G522">
        <v>0</v>
      </c>
    </row>
    <row r="523" spans="1:7" x14ac:dyDescent="0.35">
      <c r="A523" t="s">
        <v>20</v>
      </c>
      <c r="B523">
        <v>21</v>
      </c>
      <c r="C523">
        <v>7</v>
      </c>
      <c r="D523">
        <v>15</v>
      </c>
      <c r="E523">
        <v>15</v>
      </c>
      <c r="F523">
        <v>5</v>
      </c>
      <c r="G523">
        <v>0</v>
      </c>
    </row>
    <row r="524" spans="1:7" x14ac:dyDescent="0.35">
      <c r="A524" t="s">
        <v>20</v>
      </c>
      <c r="B524">
        <v>21</v>
      </c>
      <c r="C524">
        <v>9</v>
      </c>
      <c r="D524">
        <v>15</v>
      </c>
      <c r="E524">
        <v>15</v>
      </c>
      <c r="F524">
        <v>5</v>
      </c>
      <c r="G524">
        <v>0</v>
      </c>
    </row>
    <row r="525" spans="1:7" x14ac:dyDescent="0.35">
      <c r="A525" t="s">
        <v>20</v>
      </c>
      <c r="B525">
        <v>21</v>
      </c>
      <c r="C525">
        <v>11</v>
      </c>
      <c r="D525">
        <v>12</v>
      </c>
      <c r="E525">
        <v>15</v>
      </c>
      <c r="F525">
        <v>4</v>
      </c>
      <c r="G525">
        <v>0</v>
      </c>
    </row>
    <row r="526" spans="1:7" x14ac:dyDescent="0.35">
      <c r="A526" t="s">
        <v>20</v>
      </c>
      <c r="B526">
        <v>21</v>
      </c>
      <c r="C526">
        <v>14</v>
      </c>
      <c r="D526">
        <v>12</v>
      </c>
      <c r="E526">
        <v>15</v>
      </c>
      <c r="F526">
        <v>4</v>
      </c>
      <c r="G526">
        <v>0</v>
      </c>
    </row>
    <row r="527" spans="1:7" x14ac:dyDescent="0.35">
      <c r="A527" t="s">
        <v>20</v>
      </c>
      <c r="B527">
        <v>21</v>
      </c>
      <c r="C527">
        <v>21</v>
      </c>
      <c r="D527">
        <v>0</v>
      </c>
      <c r="E527">
        <v>10</v>
      </c>
      <c r="F527">
        <v>0</v>
      </c>
      <c r="G527">
        <v>0</v>
      </c>
    </row>
    <row r="528" spans="1:7" x14ac:dyDescent="0.35">
      <c r="A528" t="s">
        <v>20</v>
      </c>
      <c r="B528">
        <v>21</v>
      </c>
      <c r="C528">
        <v>28</v>
      </c>
      <c r="D528">
        <v>0</v>
      </c>
      <c r="E528">
        <v>10</v>
      </c>
      <c r="F528">
        <v>0</v>
      </c>
      <c r="G528">
        <v>0</v>
      </c>
    </row>
    <row r="529" spans="1:7" x14ac:dyDescent="0.35">
      <c r="A529" t="s">
        <v>23</v>
      </c>
      <c r="B529">
        <v>1</v>
      </c>
      <c r="C529">
        <v>2</v>
      </c>
      <c r="D529">
        <v>0</v>
      </c>
      <c r="E529">
        <v>15</v>
      </c>
      <c r="F529">
        <v>0</v>
      </c>
      <c r="G529">
        <v>0</v>
      </c>
    </row>
    <row r="530" spans="1:7" x14ac:dyDescent="0.35">
      <c r="A530" t="s">
        <v>23</v>
      </c>
      <c r="B530">
        <v>1</v>
      </c>
      <c r="C530">
        <v>4</v>
      </c>
      <c r="D530">
        <v>0</v>
      </c>
      <c r="E530">
        <v>15</v>
      </c>
      <c r="F530">
        <v>0</v>
      </c>
      <c r="G530">
        <v>0</v>
      </c>
    </row>
    <row r="531" spans="1:7" x14ac:dyDescent="0.35">
      <c r="A531" t="s">
        <v>23</v>
      </c>
      <c r="B531">
        <v>1</v>
      </c>
      <c r="C531">
        <v>6</v>
      </c>
      <c r="D531">
        <v>0</v>
      </c>
      <c r="E531">
        <v>15</v>
      </c>
      <c r="F531">
        <v>0</v>
      </c>
      <c r="G531">
        <v>0</v>
      </c>
    </row>
    <row r="532" spans="1:7" x14ac:dyDescent="0.35">
      <c r="A532" t="s">
        <v>23</v>
      </c>
      <c r="B532">
        <v>1</v>
      </c>
      <c r="C532">
        <v>8</v>
      </c>
      <c r="D532">
        <v>0</v>
      </c>
      <c r="E532">
        <v>15</v>
      </c>
      <c r="F532">
        <v>0</v>
      </c>
      <c r="G532">
        <v>0</v>
      </c>
    </row>
    <row r="533" spans="1:7" x14ac:dyDescent="0.35">
      <c r="A533" t="s">
        <v>23</v>
      </c>
      <c r="B533">
        <v>1</v>
      </c>
      <c r="C533">
        <v>10</v>
      </c>
      <c r="D533">
        <v>0</v>
      </c>
      <c r="E533">
        <v>15</v>
      </c>
      <c r="F533">
        <v>0</v>
      </c>
      <c r="G533">
        <v>0</v>
      </c>
    </row>
    <row r="534" spans="1:7" x14ac:dyDescent="0.35">
      <c r="A534" t="s">
        <v>23</v>
      </c>
      <c r="B534">
        <v>1</v>
      </c>
      <c r="C534">
        <v>14</v>
      </c>
      <c r="D534">
        <v>0</v>
      </c>
      <c r="E534">
        <v>15</v>
      </c>
      <c r="F534">
        <v>0</v>
      </c>
      <c r="G534">
        <v>0</v>
      </c>
    </row>
    <row r="535" spans="1:7" x14ac:dyDescent="0.35">
      <c r="A535" t="s">
        <v>23</v>
      </c>
      <c r="B535">
        <v>1</v>
      </c>
      <c r="C535">
        <v>22</v>
      </c>
      <c r="D535">
        <v>0</v>
      </c>
      <c r="E535">
        <v>15</v>
      </c>
      <c r="F535">
        <v>0</v>
      </c>
      <c r="G535">
        <v>0</v>
      </c>
    </row>
    <row r="536" spans="1:7" x14ac:dyDescent="0.35">
      <c r="A536" t="s">
        <v>23</v>
      </c>
      <c r="B536">
        <v>1</v>
      </c>
      <c r="C536">
        <v>29</v>
      </c>
      <c r="D536">
        <v>0</v>
      </c>
      <c r="E536">
        <v>15</v>
      </c>
      <c r="F536">
        <v>0</v>
      </c>
      <c r="G536">
        <v>0</v>
      </c>
    </row>
    <row r="537" spans="1:7" x14ac:dyDescent="0.35">
      <c r="A537" t="s">
        <v>23</v>
      </c>
      <c r="B537">
        <v>3</v>
      </c>
      <c r="C537">
        <v>2</v>
      </c>
      <c r="D537">
        <v>0</v>
      </c>
      <c r="E537">
        <v>15</v>
      </c>
      <c r="F537">
        <v>0</v>
      </c>
      <c r="G537">
        <v>0</v>
      </c>
    </row>
    <row r="538" spans="1:7" x14ac:dyDescent="0.35">
      <c r="A538" t="s">
        <v>23</v>
      </c>
      <c r="B538">
        <v>3</v>
      </c>
      <c r="C538">
        <v>4</v>
      </c>
      <c r="D538">
        <v>0</v>
      </c>
      <c r="E538">
        <v>15</v>
      </c>
      <c r="F538">
        <v>0</v>
      </c>
      <c r="G538">
        <v>0</v>
      </c>
    </row>
    <row r="539" spans="1:7" x14ac:dyDescent="0.35">
      <c r="A539" t="s">
        <v>23</v>
      </c>
      <c r="B539">
        <v>3</v>
      </c>
      <c r="C539">
        <v>6</v>
      </c>
      <c r="D539">
        <v>0</v>
      </c>
      <c r="E539">
        <v>15</v>
      </c>
      <c r="F539">
        <v>0</v>
      </c>
      <c r="G539">
        <v>0</v>
      </c>
    </row>
    <row r="540" spans="1:7" x14ac:dyDescent="0.35">
      <c r="A540" t="s">
        <v>23</v>
      </c>
      <c r="B540">
        <v>3</v>
      </c>
      <c r="C540">
        <v>8</v>
      </c>
      <c r="D540">
        <v>0</v>
      </c>
      <c r="E540">
        <v>15</v>
      </c>
      <c r="F540">
        <v>0</v>
      </c>
      <c r="G540">
        <v>0</v>
      </c>
    </row>
    <row r="541" spans="1:7" x14ac:dyDescent="0.35">
      <c r="A541" t="s">
        <v>23</v>
      </c>
      <c r="B541">
        <v>3</v>
      </c>
      <c r="C541">
        <v>11</v>
      </c>
      <c r="D541">
        <v>0</v>
      </c>
      <c r="E541">
        <v>15</v>
      </c>
      <c r="F541">
        <v>0</v>
      </c>
      <c r="G541">
        <v>0</v>
      </c>
    </row>
    <row r="542" spans="1:7" x14ac:dyDescent="0.35">
      <c r="A542" t="s">
        <v>23</v>
      </c>
      <c r="B542">
        <v>3</v>
      </c>
      <c r="C542">
        <v>14</v>
      </c>
      <c r="D542">
        <v>0</v>
      </c>
      <c r="E542">
        <v>15</v>
      </c>
      <c r="F542">
        <v>0</v>
      </c>
      <c r="G542">
        <v>0</v>
      </c>
    </row>
    <row r="543" spans="1:7" x14ac:dyDescent="0.35">
      <c r="A543" t="s">
        <v>23</v>
      </c>
      <c r="B543">
        <v>3</v>
      </c>
      <c r="C543">
        <v>20</v>
      </c>
      <c r="D543">
        <v>0</v>
      </c>
      <c r="E543">
        <v>15</v>
      </c>
      <c r="F543">
        <v>0</v>
      </c>
      <c r="G543">
        <v>0</v>
      </c>
    </row>
    <row r="544" spans="1:7" x14ac:dyDescent="0.35">
      <c r="A544" t="s">
        <v>23</v>
      </c>
      <c r="B544">
        <v>3</v>
      </c>
      <c r="C544">
        <v>27</v>
      </c>
      <c r="D544">
        <v>0</v>
      </c>
      <c r="E544">
        <v>15</v>
      </c>
      <c r="F544">
        <v>0</v>
      </c>
      <c r="G544">
        <v>0</v>
      </c>
    </row>
    <row r="545" spans="1:7" x14ac:dyDescent="0.35">
      <c r="A545" t="s">
        <v>23</v>
      </c>
      <c r="B545">
        <v>7</v>
      </c>
      <c r="C545">
        <v>2</v>
      </c>
      <c r="D545">
        <v>0</v>
      </c>
      <c r="E545">
        <v>15</v>
      </c>
      <c r="F545">
        <v>0</v>
      </c>
      <c r="G545">
        <v>0</v>
      </c>
    </row>
    <row r="546" spans="1:7" x14ac:dyDescent="0.35">
      <c r="A546" t="s">
        <v>23</v>
      </c>
      <c r="B546">
        <v>7</v>
      </c>
      <c r="C546">
        <v>4</v>
      </c>
      <c r="D546">
        <v>0</v>
      </c>
      <c r="E546">
        <v>15</v>
      </c>
      <c r="F546">
        <v>0</v>
      </c>
      <c r="G546">
        <v>0</v>
      </c>
    </row>
    <row r="547" spans="1:7" x14ac:dyDescent="0.35">
      <c r="A547" t="s">
        <v>23</v>
      </c>
      <c r="B547">
        <v>7</v>
      </c>
      <c r="C547">
        <v>7</v>
      </c>
      <c r="D547">
        <v>0</v>
      </c>
      <c r="E547">
        <v>15</v>
      </c>
      <c r="F547">
        <v>0</v>
      </c>
      <c r="G547">
        <v>0</v>
      </c>
    </row>
    <row r="548" spans="1:7" x14ac:dyDescent="0.35">
      <c r="A548" t="s">
        <v>23</v>
      </c>
      <c r="B548">
        <v>7</v>
      </c>
      <c r="C548">
        <v>9</v>
      </c>
      <c r="D548">
        <v>0</v>
      </c>
      <c r="E548">
        <v>15</v>
      </c>
      <c r="F548">
        <v>0</v>
      </c>
      <c r="G548">
        <v>0</v>
      </c>
    </row>
    <row r="549" spans="1:7" x14ac:dyDescent="0.35">
      <c r="A549" t="s">
        <v>23</v>
      </c>
      <c r="B549">
        <v>7</v>
      </c>
      <c r="C549">
        <v>11</v>
      </c>
      <c r="D549">
        <v>0</v>
      </c>
      <c r="E549">
        <v>15</v>
      </c>
      <c r="F549">
        <v>0</v>
      </c>
      <c r="G549">
        <v>0</v>
      </c>
    </row>
    <row r="550" spans="1:7" x14ac:dyDescent="0.35">
      <c r="A550" t="s">
        <v>23</v>
      </c>
      <c r="B550">
        <v>7</v>
      </c>
      <c r="C550">
        <v>14</v>
      </c>
      <c r="D550">
        <v>0</v>
      </c>
      <c r="E550">
        <v>15</v>
      </c>
      <c r="F550">
        <v>0</v>
      </c>
      <c r="G550">
        <v>0</v>
      </c>
    </row>
    <row r="551" spans="1:7" x14ac:dyDescent="0.35">
      <c r="A551" t="s">
        <v>23</v>
      </c>
      <c r="B551">
        <v>7</v>
      </c>
      <c r="C551">
        <v>23</v>
      </c>
      <c r="D551">
        <v>0</v>
      </c>
      <c r="E551">
        <v>15</v>
      </c>
      <c r="F551">
        <v>0</v>
      </c>
      <c r="G551">
        <v>0</v>
      </c>
    </row>
    <row r="552" spans="1:7" x14ac:dyDescent="0.35">
      <c r="A552" t="s">
        <v>23</v>
      </c>
      <c r="B552">
        <v>7</v>
      </c>
      <c r="C552">
        <v>29</v>
      </c>
      <c r="D552">
        <v>0</v>
      </c>
      <c r="E552">
        <v>15</v>
      </c>
      <c r="F552">
        <v>0</v>
      </c>
      <c r="G552">
        <v>0</v>
      </c>
    </row>
    <row r="553" spans="1:7" x14ac:dyDescent="0.35">
      <c r="A553" t="s">
        <v>23</v>
      </c>
      <c r="B553">
        <v>14</v>
      </c>
      <c r="C553">
        <v>2</v>
      </c>
      <c r="D553">
        <v>0</v>
      </c>
      <c r="E553">
        <v>15</v>
      </c>
      <c r="F553">
        <v>0</v>
      </c>
      <c r="G553">
        <v>0</v>
      </c>
    </row>
    <row r="554" spans="1:7" x14ac:dyDescent="0.35">
      <c r="A554" t="s">
        <v>23</v>
      </c>
      <c r="B554">
        <v>14</v>
      </c>
      <c r="C554">
        <v>4</v>
      </c>
      <c r="D554">
        <v>0</v>
      </c>
      <c r="E554">
        <v>15</v>
      </c>
      <c r="F554">
        <v>0</v>
      </c>
      <c r="G554">
        <v>0</v>
      </c>
    </row>
    <row r="555" spans="1:7" x14ac:dyDescent="0.35">
      <c r="A555" t="s">
        <v>23</v>
      </c>
      <c r="B555">
        <v>14</v>
      </c>
      <c r="C555">
        <v>7</v>
      </c>
      <c r="D555">
        <v>0</v>
      </c>
      <c r="E555">
        <v>15</v>
      </c>
      <c r="F555">
        <v>0</v>
      </c>
      <c r="G555">
        <v>0</v>
      </c>
    </row>
    <row r="556" spans="1:7" x14ac:dyDescent="0.35">
      <c r="A556" t="s">
        <v>23</v>
      </c>
      <c r="B556">
        <v>14</v>
      </c>
      <c r="C556">
        <v>9</v>
      </c>
      <c r="D556">
        <v>0</v>
      </c>
      <c r="E556">
        <v>15</v>
      </c>
      <c r="F556">
        <v>0</v>
      </c>
      <c r="G556">
        <v>0</v>
      </c>
    </row>
    <row r="557" spans="1:7" x14ac:dyDescent="0.35">
      <c r="A557" t="s">
        <v>23</v>
      </c>
      <c r="B557">
        <v>14</v>
      </c>
      <c r="C557">
        <v>11</v>
      </c>
      <c r="D557">
        <v>0</v>
      </c>
      <c r="E557">
        <v>15</v>
      </c>
      <c r="F557">
        <v>0</v>
      </c>
      <c r="G557">
        <v>0</v>
      </c>
    </row>
    <row r="558" spans="1:7" x14ac:dyDescent="0.35">
      <c r="A558" t="s">
        <v>23</v>
      </c>
      <c r="B558">
        <v>14</v>
      </c>
      <c r="C558">
        <v>14</v>
      </c>
      <c r="D558">
        <v>0</v>
      </c>
      <c r="E558">
        <v>15</v>
      </c>
      <c r="F558">
        <v>0</v>
      </c>
      <c r="G558">
        <v>0</v>
      </c>
    </row>
    <row r="559" spans="1:7" x14ac:dyDescent="0.35">
      <c r="A559" t="s">
        <v>23</v>
      </c>
      <c r="B559">
        <v>14</v>
      </c>
      <c r="C559">
        <v>21</v>
      </c>
      <c r="D559">
        <v>0</v>
      </c>
      <c r="E559">
        <v>15</v>
      </c>
      <c r="F559">
        <v>0</v>
      </c>
      <c r="G559">
        <v>0</v>
      </c>
    </row>
    <row r="560" spans="1:7" x14ac:dyDescent="0.35">
      <c r="A560" t="s">
        <v>23</v>
      </c>
      <c r="B560">
        <v>14</v>
      </c>
      <c r="C560">
        <v>28</v>
      </c>
      <c r="D560">
        <v>0</v>
      </c>
      <c r="E560">
        <v>15</v>
      </c>
      <c r="F560">
        <v>0</v>
      </c>
      <c r="G560">
        <v>0</v>
      </c>
    </row>
    <row r="561" spans="1:7" x14ac:dyDescent="0.35">
      <c r="A561" t="s">
        <v>23</v>
      </c>
      <c r="B561">
        <v>21</v>
      </c>
      <c r="C561">
        <v>2</v>
      </c>
      <c r="D561">
        <v>0</v>
      </c>
      <c r="E561">
        <v>15</v>
      </c>
      <c r="F561">
        <v>0</v>
      </c>
      <c r="G561">
        <v>0</v>
      </c>
    </row>
    <row r="562" spans="1:7" x14ac:dyDescent="0.35">
      <c r="A562" t="s">
        <v>23</v>
      </c>
      <c r="B562">
        <v>21</v>
      </c>
      <c r="C562">
        <v>4</v>
      </c>
      <c r="D562">
        <v>0</v>
      </c>
      <c r="E562">
        <v>15</v>
      </c>
      <c r="F562">
        <v>0</v>
      </c>
      <c r="G562">
        <v>0</v>
      </c>
    </row>
    <row r="563" spans="1:7" x14ac:dyDescent="0.35">
      <c r="A563" t="s">
        <v>23</v>
      </c>
      <c r="B563">
        <v>21</v>
      </c>
      <c r="C563">
        <v>7</v>
      </c>
      <c r="D563">
        <v>0</v>
      </c>
      <c r="E563">
        <v>15</v>
      </c>
      <c r="F563">
        <v>0</v>
      </c>
      <c r="G563">
        <v>0</v>
      </c>
    </row>
    <row r="564" spans="1:7" x14ac:dyDescent="0.35">
      <c r="A564" t="s">
        <v>23</v>
      </c>
      <c r="B564">
        <v>21</v>
      </c>
      <c r="C564">
        <v>9</v>
      </c>
      <c r="D564">
        <v>0</v>
      </c>
      <c r="E564">
        <v>15</v>
      </c>
      <c r="F564">
        <v>0</v>
      </c>
      <c r="G564">
        <v>0</v>
      </c>
    </row>
    <row r="565" spans="1:7" x14ac:dyDescent="0.35">
      <c r="A565" t="s">
        <v>23</v>
      </c>
      <c r="B565">
        <v>21</v>
      </c>
      <c r="C565">
        <v>11</v>
      </c>
      <c r="D565">
        <v>0</v>
      </c>
      <c r="E565">
        <v>15</v>
      </c>
      <c r="F565">
        <v>0</v>
      </c>
      <c r="G565">
        <v>0</v>
      </c>
    </row>
    <row r="566" spans="1:7" x14ac:dyDescent="0.35">
      <c r="A566" t="s">
        <v>23</v>
      </c>
      <c r="B566">
        <v>21</v>
      </c>
      <c r="C566">
        <v>14</v>
      </c>
      <c r="D566">
        <v>0</v>
      </c>
      <c r="E566">
        <v>15</v>
      </c>
      <c r="F566">
        <v>0</v>
      </c>
      <c r="G566">
        <v>0</v>
      </c>
    </row>
    <row r="567" spans="1:7" x14ac:dyDescent="0.35">
      <c r="A567" t="s">
        <v>23</v>
      </c>
      <c r="B567">
        <v>21</v>
      </c>
      <c r="C567">
        <v>21</v>
      </c>
      <c r="D567">
        <v>0</v>
      </c>
      <c r="E567">
        <v>15</v>
      </c>
      <c r="F567">
        <v>0</v>
      </c>
      <c r="G567">
        <v>0</v>
      </c>
    </row>
    <row r="568" spans="1:7" x14ac:dyDescent="0.35">
      <c r="A568" t="s">
        <v>23</v>
      </c>
      <c r="B568">
        <v>21</v>
      </c>
      <c r="C568">
        <v>28</v>
      </c>
      <c r="D568">
        <v>0</v>
      </c>
      <c r="E568">
        <v>15</v>
      </c>
      <c r="F568">
        <v>0</v>
      </c>
      <c r="G568">
        <v>0</v>
      </c>
    </row>
    <row r="569" spans="1:7" x14ac:dyDescent="0.35">
      <c r="A569" t="s">
        <v>24</v>
      </c>
      <c r="B569">
        <v>1</v>
      </c>
      <c r="C569">
        <v>2</v>
      </c>
      <c r="D569">
        <v>4</v>
      </c>
      <c r="E569">
        <v>10</v>
      </c>
      <c r="F569">
        <v>2</v>
      </c>
      <c r="G569">
        <v>0</v>
      </c>
    </row>
    <row r="570" spans="1:7" x14ac:dyDescent="0.35">
      <c r="A570" t="s">
        <v>24</v>
      </c>
      <c r="B570">
        <v>1</v>
      </c>
      <c r="C570">
        <v>4</v>
      </c>
      <c r="D570">
        <v>6</v>
      </c>
      <c r="E570">
        <v>10</v>
      </c>
      <c r="F570">
        <v>3</v>
      </c>
      <c r="G570">
        <v>0</v>
      </c>
    </row>
    <row r="571" spans="1:7" x14ac:dyDescent="0.35">
      <c r="A571" t="s">
        <v>24</v>
      </c>
      <c r="B571">
        <v>1</v>
      </c>
      <c r="C571">
        <v>6</v>
      </c>
      <c r="D571">
        <v>6</v>
      </c>
      <c r="E571">
        <v>10</v>
      </c>
      <c r="F571">
        <v>3</v>
      </c>
      <c r="G571">
        <v>0</v>
      </c>
    </row>
    <row r="572" spans="1:7" x14ac:dyDescent="0.35">
      <c r="A572" t="s">
        <v>24</v>
      </c>
      <c r="B572">
        <v>1</v>
      </c>
      <c r="C572">
        <v>8</v>
      </c>
      <c r="D572">
        <v>6</v>
      </c>
      <c r="E572">
        <v>10</v>
      </c>
      <c r="F572">
        <v>3</v>
      </c>
      <c r="G572">
        <v>0</v>
      </c>
    </row>
    <row r="573" spans="1:7" x14ac:dyDescent="0.35">
      <c r="A573" t="s">
        <v>24</v>
      </c>
      <c r="B573">
        <v>1</v>
      </c>
      <c r="C573">
        <v>10</v>
      </c>
      <c r="D573">
        <v>8</v>
      </c>
      <c r="E573">
        <v>10</v>
      </c>
      <c r="F573">
        <v>4</v>
      </c>
      <c r="G573">
        <v>1.4142135623731</v>
      </c>
    </row>
    <row r="574" spans="1:7" x14ac:dyDescent="0.35">
      <c r="A574" t="s">
        <v>24</v>
      </c>
      <c r="B574">
        <v>1</v>
      </c>
      <c r="C574">
        <v>14</v>
      </c>
      <c r="D574">
        <v>9</v>
      </c>
      <c r="E574">
        <v>10</v>
      </c>
      <c r="F574">
        <v>4.5</v>
      </c>
      <c r="G574">
        <v>0.70710678118654802</v>
      </c>
    </row>
    <row r="575" spans="1:7" x14ac:dyDescent="0.35">
      <c r="A575" t="s">
        <v>24</v>
      </c>
      <c r="B575">
        <v>1</v>
      </c>
      <c r="C575">
        <v>22</v>
      </c>
      <c r="D575">
        <v>4</v>
      </c>
      <c r="E575">
        <v>5</v>
      </c>
      <c r="F575">
        <v>4</v>
      </c>
      <c r="G575"/>
    </row>
    <row r="576" spans="1:7" x14ac:dyDescent="0.35">
      <c r="A576" t="s">
        <v>24</v>
      </c>
      <c r="B576">
        <v>1</v>
      </c>
      <c r="C576">
        <v>29</v>
      </c>
      <c r="D576">
        <v>0</v>
      </c>
      <c r="E576">
        <v>5</v>
      </c>
      <c r="F576">
        <v>0</v>
      </c>
      <c r="G576"/>
    </row>
    <row r="577" spans="1:7" x14ac:dyDescent="0.35">
      <c r="A577" t="s">
        <v>24</v>
      </c>
      <c r="B577">
        <v>3</v>
      </c>
      <c r="C577">
        <v>2</v>
      </c>
      <c r="D577">
        <v>8</v>
      </c>
      <c r="E577">
        <v>15</v>
      </c>
      <c r="F577">
        <v>2.6666666666666701</v>
      </c>
      <c r="G577">
        <v>0.57735026918962595</v>
      </c>
    </row>
    <row r="578" spans="1:7" x14ac:dyDescent="0.35">
      <c r="A578" t="s">
        <v>24</v>
      </c>
      <c r="B578">
        <v>3</v>
      </c>
      <c r="C578">
        <v>4</v>
      </c>
      <c r="D578">
        <v>14</v>
      </c>
      <c r="E578">
        <v>15</v>
      </c>
      <c r="F578">
        <v>4.6666666666666696</v>
      </c>
      <c r="G578">
        <v>0.57735026918962595</v>
      </c>
    </row>
    <row r="579" spans="1:7" x14ac:dyDescent="0.35">
      <c r="A579" t="s">
        <v>24</v>
      </c>
      <c r="B579">
        <v>3</v>
      </c>
      <c r="C579">
        <v>6</v>
      </c>
      <c r="D579">
        <v>14</v>
      </c>
      <c r="E579">
        <v>15</v>
      </c>
      <c r="F579">
        <v>4.6666666666666696</v>
      </c>
      <c r="G579">
        <v>0.57735026918962595</v>
      </c>
    </row>
    <row r="580" spans="1:7" x14ac:dyDescent="0.35">
      <c r="A580" t="s">
        <v>24</v>
      </c>
      <c r="B580">
        <v>3</v>
      </c>
      <c r="C580">
        <v>8</v>
      </c>
      <c r="D580">
        <v>14</v>
      </c>
      <c r="E580">
        <v>15</v>
      </c>
      <c r="F580">
        <v>4.6666666666666696</v>
      </c>
      <c r="G580">
        <v>0.57735026918962595</v>
      </c>
    </row>
    <row r="581" spans="1:7" x14ac:dyDescent="0.35">
      <c r="A581" t="s">
        <v>24</v>
      </c>
      <c r="B581">
        <v>3</v>
      </c>
      <c r="C581">
        <v>11</v>
      </c>
      <c r="D581">
        <v>15</v>
      </c>
      <c r="E581">
        <v>15</v>
      </c>
      <c r="F581">
        <v>5</v>
      </c>
      <c r="G581">
        <v>0</v>
      </c>
    </row>
    <row r="582" spans="1:7" x14ac:dyDescent="0.35">
      <c r="A582" t="s">
        <v>24</v>
      </c>
      <c r="B582">
        <v>3</v>
      </c>
      <c r="C582">
        <v>14</v>
      </c>
      <c r="D582">
        <v>15</v>
      </c>
      <c r="E582">
        <v>15</v>
      </c>
      <c r="F582">
        <v>5</v>
      </c>
      <c r="G582">
        <v>0</v>
      </c>
    </row>
    <row r="583" spans="1:7" x14ac:dyDescent="0.35">
      <c r="A583" t="s">
        <v>24</v>
      </c>
      <c r="B583">
        <v>3</v>
      </c>
      <c r="C583">
        <v>20</v>
      </c>
      <c r="D583">
        <v>10</v>
      </c>
      <c r="E583">
        <v>10</v>
      </c>
      <c r="F583">
        <v>5</v>
      </c>
      <c r="G583">
        <v>0</v>
      </c>
    </row>
    <row r="584" spans="1:7" x14ac:dyDescent="0.35">
      <c r="A584" t="s">
        <v>24</v>
      </c>
      <c r="B584">
        <v>3</v>
      </c>
      <c r="C584">
        <v>27</v>
      </c>
      <c r="D584">
        <v>5</v>
      </c>
      <c r="E584">
        <v>10</v>
      </c>
      <c r="F584">
        <v>2.5</v>
      </c>
      <c r="G584">
        <v>3.53553390593274</v>
      </c>
    </row>
    <row r="585" spans="1:7" x14ac:dyDescent="0.35">
      <c r="A585" t="s">
        <v>24</v>
      </c>
      <c r="B585">
        <v>7</v>
      </c>
      <c r="C585">
        <v>2</v>
      </c>
      <c r="D585">
        <v>12</v>
      </c>
      <c r="E585">
        <v>15</v>
      </c>
      <c r="F585">
        <v>4</v>
      </c>
      <c r="G585">
        <v>1.7320508075688801</v>
      </c>
    </row>
    <row r="586" spans="1:7" x14ac:dyDescent="0.35">
      <c r="A586" t="s">
        <v>24</v>
      </c>
      <c r="B586">
        <v>7</v>
      </c>
      <c r="C586">
        <v>4</v>
      </c>
      <c r="D586">
        <v>13</v>
      </c>
      <c r="E586">
        <v>15</v>
      </c>
      <c r="F586">
        <v>4.3333333333333304</v>
      </c>
      <c r="G586">
        <v>1.1547005383792499</v>
      </c>
    </row>
    <row r="587" spans="1:7" x14ac:dyDescent="0.35">
      <c r="A587" t="s">
        <v>24</v>
      </c>
      <c r="B587">
        <v>7</v>
      </c>
      <c r="C587">
        <v>7</v>
      </c>
      <c r="D587">
        <v>13</v>
      </c>
      <c r="E587">
        <v>15</v>
      </c>
      <c r="F587">
        <v>4.3333333333333304</v>
      </c>
      <c r="G587">
        <v>1.1547005383792499</v>
      </c>
    </row>
    <row r="588" spans="1:7" x14ac:dyDescent="0.35">
      <c r="A588" t="s">
        <v>24</v>
      </c>
      <c r="B588">
        <v>7</v>
      </c>
      <c r="C588">
        <v>9</v>
      </c>
      <c r="D588">
        <v>13</v>
      </c>
      <c r="E588">
        <v>15</v>
      </c>
      <c r="F588">
        <v>4.3333333333333304</v>
      </c>
      <c r="G588">
        <v>1.1547005383792499</v>
      </c>
    </row>
    <row r="589" spans="1:7" x14ac:dyDescent="0.35">
      <c r="A589" t="s">
        <v>24</v>
      </c>
      <c r="B589">
        <v>7</v>
      </c>
      <c r="C589">
        <v>11</v>
      </c>
      <c r="D589">
        <v>14</v>
      </c>
      <c r="E589">
        <v>15</v>
      </c>
      <c r="F589">
        <v>4.6666666666666696</v>
      </c>
      <c r="G589">
        <v>0.57735026918962595</v>
      </c>
    </row>
    <row r="590" spans="1:7" x14ac:dyDescent="0.35">
      <c r="A590" t="s">
        <v>24</v>
      </c>
      <c r="B590">
        <v>7</v>
      </c>
      <c r="C590">
        <v>14</v>
      </c>
      <c r="D590">
        <v>15</v>
      </c>
      <c r="E590">
        <v>15</v>
      </c>
      <c r="F590">
        <v>5</v>
      </c>
      <c r="G590">
        <v>0</v>
      </c>
    </row>
    <row r="591" spans="1:7" x14ac:dyDescent="0.35">
      <c r="A591" t="s">
        <v>24</v>
      </c>
      <c r="B591">
        <v>7</v>
      </c>
      <c r="C591">
        <v>23</v>
      </c>
      <c r="D591">
        <v>8</v>
      </c>
      <c r="E591">
        <v>10</v>
      </c>
      <c r="F591">
        <v>4</v>
      </c>
      <c r="G591">
        <v>0</v>
      </c>
    </row>
    <row r="592" spans="1:7" x14ac:dyDescent="0.35">
      <c r="A592" t="s">
        <v>24</v>
      </c>
      <c r="B592">
        <v>7</v>
      </c>
      <c r="C592">
        <v>29</v>
      </c>
      <c r="D592">
        <v>0</v>
      </c>
      <c r="E592">
        <v>10</v>
      </c>
      <c r="F592">
        <v>0</v>
      </c>
      <c r="G592">
        <v>0</v>
      </c>
    </row>
    <row r="593" spans="1:7" x14ac:dyDescent="0.35">
      <c r="A593" t="s">
        <v>24</v>
      </c>
      <c r="B593">
        <v>14</v>
      </c>
      <c r="C593">
        <v>2</v>
      </c>
      <c r="D593">
        <v>13</v>
      </c>
      <c r="E593">
        <v>15</v>
      </c>
      <c r="F593">
        <v>4.3333333333333304</v>
      </c>
      <c r="G593">
        <v>1.1547005383792499</v>
      </c>
    </row>
    <row r="594" spans="1:7" x14ac:dyDescent="0.35">
      <c r="A594" t="s">
        <v>24</v>
      </c>
      <c r="B594">
        <v>14</v>
      </c>
      <c r="C594">
        <v>4</v>
      </c>
      <c r="D594">
        <v>15</v>
      </c>
      <c r="E594">
        <v>15</v>
      </c>
      <c r="F594">
        <v>5</v>
      </c>
      <c r="G594">
        <v>0</v>
      </c>
    </row>
    <row r="595" spans="1:7" x14ac:dyDescent="0.35">
      <c r="A595" t="s">
        <v>24</v>
      </c>
      <c r="B595">
        <v>14</v>
      </c>
      <c r="C595">
        <v>7</v>
      </c>
      <c r="D595">
        <v>15</v>
      </c>
      <c r="E595">
        <v>15</v>
      </c>
      <c r="F595">
        <v>5</v>
      </c>
      <c r="G595">
        <v>0</v>
      </c>
    </row>
    <row r="596" spans="1:7" x14ac:dyDescent="0.35">
      <c r="A596" t="s">
        <v>24</v>
      </c>
      <c r="B596">
        <v>14</v>
      </c>
      <c r="C596">
        <v>9</v>
      </c>
      <c r="D596">
        <v>12</v>
      </c>
      <c r="E596">
        <v>15</v>
      </c>
      <c r="F596">
        <v>4</v>
      </c>
      <c r="G596">
        <v>0</v>
      </c>
    </row>
    <row r="597" spans="1:7" x14ac:dyDescent="0.35">
      <c r="A597" t="s">
        <v>24</v>
      </c>
      <c r="B597">
        <v>14</v>
      </c>
      <c r="C597">
        <v>11</v>
      </c>
      <c r="D597">
        <v>12</v>
      </c>
      <c r="E597">
        <v>15</v>
      </c>
      <c r="F597">
        <v>4</v>
      </c>
      <c r="G597">
        <v>0</v>
      </c>
    </row>
    <row r="598" spans="1:7" x14ac:dyDescent="0.35">
      <c r="A598" t="s">
        <v>24</v>
      </c>
      <c r="B598">
        <v>14</v>
      </c>
      <c r="C598">
        <v>14</v>
      </c>
      <c r="D598">
        <v>12</v>
      </c>
      <c r="E598">
        <v>15</v>
      </c>
      <c r="F598">
        <v>4</v>
      </c>
      <c r="G598">
        <v>0</v>
      </c>
    </row>
    <row r="599" spans="1:7" x14ac:dyDescent="0.35">
      <c r="A599" t="s">
        <v>24</v>
      </c>
      <c r="B599">
        <v>14</v>
      </c>
      <c r="C599">
        <v>21</v>
      </c>
      <c r="D599">
        <v>4</v>
      </c>
      <c r="E599">
        <v>10</v>
      </c>
      <c r="F599">
        <v>2</v>
      </c>
      <c r="G599">
        <v>2.8284271247461898</v>
      </c>
    </row>
    <row r="600" spans="1:7" x14ac:dyDescent="0.35">
      <c r="A600" t="s">
        <v>24</v>
      </c>
      <c r="B600">
        <v>14</v>
      </c>
      <c r="C600">
        <v>28</v>
      </c>
      <c r="D600">
        <v>0</v>
      </c>
      <c r="E600">
        <v>10</v>
      </c>
      <c r="F600">
        <v>0</v>
      </c>
      <c r="G600">
        <v>0</v>
      </c>
    </row>
    <row r="601" spans="1:7" x14ac:dyDescent="0.35">
      <c r="A601" t="s">
        <v>24</v>
      </c>
      <c r="B601">
        <v>21</v>
      </c>
      <c r="C601">
        <v>2</v>
      </c>
      <c r="D601">
        <v>15</v>
      </c>
      <c r="E601">
        <v>15</v>
      </c>
      <c r="F601">
        <v>5</v>
      </c>
      <c r="G601">
        <v>0</v>
      </c>
    </row>
    <row r="602" spans="1:7" x14ac:dyDescent="0.35">
      <c r="A602" t="s">
        <v>24</v>
      </c>
      <c r="B602">
        <v>21</v>
      </c>
      <c r="C602">
        <v>4</v>
      </c>
      <c r="D602">
        <v>15</v>
      </c>
      <c r="E602">
        <v>15</v>
      </c>
      <c r="F602">
        <v>5</v>
      </c>
      <c r="G602">
        <v>0</v>
      </c>
    </row>
    <row r="603" spans="1:7" x14ac:dyDescent="0.35">
      <c r="A603" t="s">
        <v>24</v>
      </c>
      <c r="B603">
        <v>21</v>
      </c>
      <c r="C603">
        <v>7</v>
      </c>
      <c r="D603">
        <v>15</v>
      </c>
      <c r="E603">
        <v>15</v>
      </c>
      <c r="F603">
        <v>5</v>
      </c>
      <c r="G603">
        <v>0</v>
      </c>
    </row>
    <row r="604" spans="1:7" x14ac:dyDescent="0.35">
      <c r="A604" t="s">
        <v>24</v>
      </c>
      <c r="B604">
        <v>21</v>
      </c>
      <c r="C604">
        <v>9</v>
      </c>
      <c r="D604">
        <v>15</v>
      </c>
      <c r="E604">
        <v>15</v>
      </c>
      <c r="F604">
        <v>5</v>
      </c>
      <c r="G604">
        <v>0</v>
      </c>
    </row>
    <row r="605" spans="1:7" x14ac:dyDescent="0.35">
      <c r="A605" t="s">
        <v>24</v>
      </c>
      <c r="B605">
        <v>21</v>
      </c>
      <c r="C605">
        <v>11</v>
      </c>
      <c r="D605">
        <v>13</v>
      </c>
      <c r="E605">
        <v>15</v>
      </c>
      <c r="F605">
        <v>4.3333333333333304</v>
      </c>
      <c r="G605">
        <v>0.57735026918962595</v>
      </c>
    </row>
    <row r="606" spans="1:7" x14ac:dyDescent="0.35">
      <c r="A606" t="s">
        <v>24</v>
      </c>
      <c r="B606">
        <v>21</v>
      </c>
      <c r="C606">
        <v>14</v>
      </c>
      <c r="D606">
        <v>13</v>
      </c>
      <c r="E606">
        <v>15</v>
      </c>
      <c r="F606">
        <v>4.3333333333333304</v>
      </c>
      <c r="G606">
        <v>0.57735026918962595</v>
      </c>
    </row>
    <row r="607" spans="1:7" x14ac:dyDescent="0.35">
      <c r="A607" t="s">
        <v>24</v>
      </c>
      <c r="B607">
        <v>21</v>
      </c>
      <c r="C607">
        <v>21</v>
      </c>
      <c r="D607">
        <v>4</v>
      </c>
      <c r="E607">
        <v>10</v>
      </c>
      <c r="F607">
        <v>2</v>
      </c>
      <c r="G607">
        <v>2.8284271247461898</v>
      </c>
    </row>
    <row r="608" spans="1:7" x14ac:dyDescent="0.35">
      <c r="A608" t="s">
        <v>24</v>
      </c>
      <c r="B608">
        <v>21</v>
      </c>
      <c r="C608">
        <v>28</v>
      </c>
      <c r="D608">
        <v>0</v>
      </c>
      <c r="E608">
        <v>10</v>
      </c>
      <c r="F608">
        <v>0</v>
      </c>
      <c r="G608">
        <v>0</v>
      </c>
    </row>
    <row r="609" spans="1:7" x14ac:dyDescent="0.35">
      <c r="A609" t="s">
        <v>4</v>
      </c>
      <c r="B609">
        <v>1</v>
      </c>
      <c r="C609">
        <v>2</v>
      </c>
      <c r="D609">
        <v>0</v>
      </c>
      <c r="E609">
        <v>15</v>
      </c>
      <c r="F609">
        <v>0</v>
      </c>
      <c r="G609">
        <v>0</v>
      </c>
    </row>
    <row r="610" spans="1:7" x14ac:dyDescent="0.35">
      <c r="A610" t="s">
        <v>4</v>
      </c>
      <c r="B610">
        <v>1</v>
      </c>
      <c r="C610">
        <v>4</v>
      </c>
      <c r="D610">
        <v>6</v>
      </c>
      <c r="E610">
        <v>15</v>
      </c>
      <c r="F610">
        <v>2</v>
      </c>
      <c r="G610">
        <v>0</v>
      </c>
    </row>
    <row r="611" spans="1:7" x14ac:dyDescent="0.35">
      <c r="A611" t="s">
        <v>4</v>
      </c>
      <c r="B611">
        <v>1</v>
      </c>
      <c r="C611">
        <v>6</v>
      </c>
      <c r="D611">
        <v>7</v>
      </c>
      <c r="E611">
        <v>15</v>
      </c>
      <c r="F611">
        <v>2.3333333333333299</v>
      </c>
      <c r="G611">
        <v>0.57735026918962595</v>
      </c>
    </row>
    <row r="612" spans="1:7" x14ac:dyDescent="0.35">
      <c r="A612" t="s">
        <v>4</v>
      </c>
      <c r="B612">
        <v>1</v>
      </c>
      <c r="C612">
        <v>8</v>
      </c>
      <c r="D612">
        <v>10</v>
      </c>
      <c r="E612">
        <v>15</v>
      </c>
      <c r="F612">
        <v>3.3333333333333299</v>
      </c>
      <c r="G612">
        <v>1.1547005383792499</v>
      </c>
    </row>
    <row r="613" spans="1:7" x14ac:dyDescent="0.35">
      <c r="A613" t="s">
        <v>4</v>
      </c>
      <c r="B613">
        <v>1</v>
      </c>
      <c r="C613">
        <v>10</v>
      </c>
      <c r="D613">
        <v>10</v>
      </c>
      <c r="E613">
        <v>15</v>
      </c>
      <c r="F613">
        <v>3.3333333333333299</v>
      </c>
      <c r="G613">
        <v>1.1547005383792499</v>
      </c>
    </row>
    <row r="614" spans="1:7" x14ac:dyDescent="0.35">
      <c r="A614" t="s">
        <v>4</v>
      </c>
      <c r="B614">
        <v>1</v>
      </c>
      <c r="C614">
        <v>14</v>
      </c>
      <c r="D614">
        <v>11</v>
      </c>
      <c r="E614">
        <v>15</v>
      </c>
      <c r="F614">
        <v>3.6666666666666701</v>
      </c>
      <c r="G614">
        <v>1.5275252316519501</v>
      </c>
    </row>
    <row r="615" spans="1:7" x14ac:dyDescent="0.35">
      <c r="A615" t="s">
        <v>4</v>
      </c>
      <c r="B615">
        <v>1</v>
      </c>
      <c r="C615">
        <v>22</v>
      </c>
      <c r="D615">
        <v>10</v>
      </c>
      <c r="E615">
        <v>10</v>
      </c>
      <c r="F615">
        <v>5</v>
      </c>
      <c r="G615">
        <v>0</v>
      </c>
    </row>
    <row r="616" spans="1:7" x14ac:dyDescent="0.35">
      <c r="A616" t="s">
        <v>4</v>
      </c>
      <c r="B616">
        <v>1</v>
      </c>
      <c r="C616">
        <v>29</v>
      </c>
      <c r="D616">
        <v>10</v>
      </c>
      <c r="E616">
        <v>10</v>
      </c>
      <c r="F616">
        <v>5</v>
      </c>
      <c r="G616">
        <v>0</v>
      </c>
    </row>
    <row r="617" spans="1:7" x14ac:dyDescent="0.35">
      <c r="A617" t="s">
        <v>4</v>
      </c>
      <c r="B617">
        <v>3</v>
      </c>
      <c r="C617">
        <v>2</v>
      </c>
      <c r="D617">
        <v>2</v>
      </c>
      <c r="E617">
        <v>15</v>
      </c>
      <c r="F617">
        <v>0.66666666666666696</v>
      </c>
      <c r="G617">
        <v>1.1547005383792499</v>
      </c>
    </row>
    <row r="618" spans="1:7" x14ac:dyDescent="0.35">
      <c r="A618" t="s">
        <v>4</v>
      </c>
      <c r="B618">
        <v>3</v>
      </c>
      <c r="C618">
        <v>4</v>
      </c>
      <c r="D618">
        <v>6</v>
      </c>
      <c r="E618">
        <v>15</v>
      </c>
      <c r="F618">
        <v>2</v>
      </c>
      <c r="G618">
        <v>0</v>
      </c>
    </row>
    <row r="619" spans="1:7" x14ac:dyDescent="0.35">
      <c r="A619" t="s">
        <v>4</v>
      </c>
      <c r="B619">
        <v>3</v>
      </c>
      <c r="C619">
        <v>6</v>
      </c>
      <c r="D619">
        <v>6</v>
      </c>
      <c r="E619">
        <v>15</v>
      </c>
      <c r="F619">
        <v>2</v>
      </c>
      <c r="G619">
        <v>0</v>
      </c>
    </row>
    <row r="620" spans="1:7" x14ac:dyDescent="0.35">
      <c r="A620" t="s">
        <v>4</v>
      </c>
      <c r="B620">
        <v>3</v>
      </c>
      <c r="C620">
        <v>8</v>
      </c>
      <c r="D620">
        <v>9</v>
      </c>
      <c r="E620">
        <v>15</v>
      </c>
      <c r="F620">
        <v>3</v>
      </c>
      <c r="G620">
        <v>0</v>
      </c>
    </row>
    <row r="621" spans="1:7" x14ac:dyDescent="0.35">
      <c r="A621" t="s">
        <v>4</v>
      </c>
      <c r="B621">
        <v>3</v>
      </c>
      <c r="C621">
        <v>11</v>
      </c>
      <c r="D621">
        <v>10</v>
      </c>
      <c r="E621">
        <v>15</v>
      </c>
      <c r="F621">
        <v>3.3333333333333299</v>
      </c>
      <c r="G621">
        <v>0.57735026918962595</v>
      </c>
    </row>
    <row r="622" spans="1:7" x14ac:dyDescent="0.35">
      <c r="A622" t="s">
        <v>4</v>
      </c>
      <c r="B622">
        <v>3</v>
      </c>
      <c r="C622">
        <v>14</v>
      </c>
      <c r="D622">
        <v>15</v>
      </c>
      <c r="E622">
        <v>15</v>
      </c>
      <c r="F622">
        <v>5</v>
      </c>
      <c r="G622">
        <v>0</v>
      </c>
    </row>
    <row r="623" spans="1:7" x14ac:dyDescent="0.35">
      <c r="A623" t="s">
        <v>4</v>
      </c>
      <c r="B623">
        <v>3</v>
      </c>
      <c r="C623">
        <v>20</v>
      </c>
      <c r="D623">
        <v>10</v>
      </c>
      <c r="E623">
        <v>10</v>
      </c>
      <c r="F623">
        <v>5</v>
      </c>
      <c r="G623">
        <v>0</v>
      </c>
    </row>
    <row r="624" spans="1:7" x14ac:dyDescent="0.35">
      <c r="A624" t="s">
        <v>4</v>
      </c>
      <c r="B624">
        <v>3</v>
      </c>
      <c r="C624">
        <v>27</v>
      </c>
      <c r="D624">
        <v>10</v>
      </c>
      <c r="E624">
        <v>10</v>
      </c>
      <c r="F624">
        <v>5</v>
      </c>
      <c r="G624">
        <v>0</v>
      </c>
    </row>
    <row r="625" spans="1:7" x14ac:dyDescent="0.35">
      <c r="A625" t="s">
        <v>4</v>
      </c>
      <c r="B625">
        <v>7</v>
      </c>
      <c r="C625">
        <v>2</v>
      </c>
      <c r="D625">
        <v>5</v>
      </c>
      <c r="E625">
        <v>15</v>
      </c>
      <c r="F625">
        <v>1.6666666666666701</v>
      </c>
      <c r="G625">
        <v>1.5275252316519501</v>
      </c>
    </row>
    <row r="626" spans="1:7" x14ac:dyDescent="0.35">
      <c r="A626" t="s">
        <v>4</v>
      </c>
      <c r="B626">
        <v>7</v>
      </c>
      <c r="C626">
        <v>4</v>
      </c>
      <c r="D626">
        <v>5</v>
      </c>
      <c r="E626">
        <v>15</v>
      </c>
      <c r="F626">
        <v>1.6666666666666701</v>
      </c>
      <c r="G626">
        <v>1.5275252316519501</v>
      </c>
    </row>
    <row r="627" spans="1:7" x14ac:dyDescent="0.35">
      <c r="A627" t="s">
        <v>4</v>
      </c>
      <c r="B627">
        <v>7</v>
      </c>
      <c r="C627">
        <v>7</v>
      </c>
      <c r="D627">
        <v>6</v>
      </c>
      <c r="E627">
        <v>15</v>
      </c>
      <c r="F627">
        <v>2</v>
      </c>
      <c r="G627">
        <v>1.7320508075688801</v>
      </c>
    </row>
    <row r="628" spans="1:7" x14ac:dyDescent="0.35">
      <c r="A628" t="s">
        <v>4</v>
      </c>
      <c r="B628">
        <v>7</v>
      </c>
      <c r="C628">
        <v>9</v>
      </c>
      <c r="D628">
        <v>10</v>
      </c>
      <c r="E628">
        <v>15</v>
      </c>
      <c r="F628">
        <v>3.3333333333333299</v>
      </c>
      <c r="G628">
        <v>1.1547005383792499</v>
      </c>
    </row>
    <row r="629" spans="1:7" x14ac:dyDescent="0.35">
      <c r="A629" t="s">
        <v>4</v>
      </c>
      <c r="B629">
        <v>7</v>
      </c>
      <c r="C629">
        <v>11</v>
      </c>
      <c r="D629">
        <v>12</v>
      </c>
      <c r="E629">
        <v>15</v>
      </c>
      <c r="F629">
        <v>4</v>
      </c>
      <c r="G629">
        <v>1</v>
      </c>
    </row>
    <row r="630" spans="1:7" x14ac:dyDescent="0.35">
      <c r="A630" t="s">
        <v>4</v>
      </c>
      <c r="B630">
        <v>7</v>
      </c>
      <c r="C630">
        <v>14</v>
      </c>
      <c r="D630">
        <v>15</v>
      </c>
      <c r="E630">
        <v>15</v>
      </c>
      <c r="F630">
        <v>5</v>
      </c>
      <c r="G630">
        <v>0</v>
      </c>
    </row>
    <row r="631" spans="1:7" x14ac:dyDescent="0.35">
      <c r="A631" t="s">
        <v>4</v>
      </c>
      <c r="B631">
        <v>7</v>
      </c>
      <c r="C631">
        <v>23</v>
      </c>
      <c r="D631">
        <v>10</v>
      </c>
      <c r="E631">
        <v>10</v>
      </c>
      <c r="F631">
        <v>5</v>
      </c>
      <c r="G631">
        <v>0</v>
      </c>
    </row>
    <row r="632" spans="1:7" x14ac:dyDescent="0.35">
      <c r="A632" t="s">
        <v>4</v>
      </c>
      <c r="B632">
        <v>7</v>
      </c>
      <c r="C632">
        <v>29</v>
      </c>
      <c r="D632">
        <v>10</v>
      </c>
      <c r="E632">
        <v>10</v>
      </c>
      <c r="F632">
        <v>5</v>
      </c>
      <c r="G632">
        <v>0</v>
      </c>
    </row>
    <row r="633" spans="1:7" x14ac:dyDescent="0.35">
      <c r="A633" t="s">
        <v>4</v>
      </c>
      <c r="B633">
        <v>14</v>
      </c>
      <c r="C633">
        <v>2</v>
      </c>
      <c r="D633">
        <v>1</v>
      </c>
      <c r="E633">
        <v>15</v>
      </c>
      <c r="F633">
        <v>0.33333333333333298</v>
      </c>
      <c r="G633">
        <v>0.57735026918962595</v>
      </c>
    </row>
    <row r="634" spans="1:7" x14ac:dyDescent="0.35">
      <c r="A634" t="s">
        <v>4</v>
      </c>
      <c r="B634">
        <v>14</v>
      </c>
      <c r="C634">
        <v>4</v>
      </c>
      <c r="D634">
        <v>4</v>
      </c>
      <c r="E634">
        <v>15</v>
      </c>
      <c r="F634">
        <v>1.3333333333333299</v>
      </c>
      <c r="G634">
        <v>2.3094010767584998</v>
      </c>
    </row>
    <row r="635" spans="1:7" x14ac:dyDescent="0.35">
      <c r="A635" t="s">
        <v>4</v>
      </c>
      <c r="B635">
        <v>14</v>
      </c>
      <c r="C635">
        <v>7</v>
      </c>
      <c r="D635">
        <v>8</v>
      </c>
      <c r="E635">
        <v>15</v>
      </c>
      <c r="F635">
        <v>2.6666666666666701</v>
      </c>
      <c r="G635">
        <v>2.3094010767584998</v>
      </c>
    </row>
    <row r="636" spans="1:7" x14ac:dyDescent="0.35">
      <c r="A636" t="s">
        <v>4</v>
      </c>
      <c r="B636">
        <v>14</v>
      </c>
      <c r="C636">
        <v>9</v>
      </c>
      <c r="D636">
        <v>10</v>
      </c>
      <c r="E636">
        <v>15</v>
      </c>
      <c r="F636">
        <v>3.3333333333333299</v>
      </c>
      <c r="G636">
        <v>2.88675134594813</v>
      </c>
    </row>
    <row r="637" spans="1:7" x14ac:dyDescent="0.35">
      <c r="A637" t="s">
        <v>4</v>
      </c>
      <c r="B637">
        <v>14</v>
      </c>
      <c r="C637">
        <v>11</v>
      </c>
      <c r="D637">
        <v>10</v>
      </c>
      <c r="E637">
        <v>15</v>
      </c>
      <c r="F637">
        <v>3.3333333333333299</v>
      </c>
      <c r="G637">
        <v>2.88675134594813</v>
      </c>
    </row>
    <row r="638" spans="1:7" x14ac:dyDescent="0.35">
      <c r="A638" t="s">
        <v>4</v>
      </c>
      <c r="B638">
        <v>14</v>
      </c>
      <c r="C638">
        <v>14</v>
      </c>
      <c r="D638">
        <v>10</v>
      </c>
      <c r="E638">
        <v>15</v>
      </c>
      <c r="F638">
        <v>3.3333333333333299</v>
      </c>
      <c r="G638">
        <v>2.88675134594813</v>
      </c>
    </row>
    <row r="639" spans="1:7" x14ac:dyDescent="0.35">
      <c r="A639" t="s">
        <v>4</v>
      </c>
      <c r="B639">
        <v>14</v>
      </c>
      <c r="C639">
        <v>21</v>
      </c>
      <c r="D639">
        <v>5</v>
      </c>
      <c r="E639">
        <v>10</v>
      </c>
      <c r="F639">
        <v>2.5</v>
      </c>
      <c r="G639">
        <v>3.53553390593274</v>
      </c>
    </row>
    <row r="640" spans="1:7" x14ac:dyDescent="0.35">
      <c r="A640" t="s">
        <v>4</v>
      </c>
      <c r="B640">
        <v>14</v>
      </c>
      <c r="C640">
        <v>28</v>
      </c>
      <c r="D640">
        <v>10</v>
      </c>
      <c r="E640">
        <v>10</v>
      </c>
      <c r="F640">
        <v>5</v>
      </c>
      <c r="G640">
        <v>0</v>
      </c>
    </row>
    <row r="641" spans="1:7" x14ac:dyDescent="0.35">
      <c r="A641" t="s">
        <v>4</v>
      </c>
      <c r="B641">
        <v>21</v>
      </c>
      <c r="C641">
        <v>2</v>
      </c>
      <c r="D641">
        <v>0</v>
      </c>
      <c r="E641">
        <v>15</v>
      </c>
      <c r="F641">
        <v>0</v>
      </c>
      <c r="G641">
        <v>0</v>
      </c>
    </row>
    <row r="642" spans="1:7" x14ac:dyDescent="0.35">
      <c r="A642" t="s">
        <v>4</v>
      </c>
      <c r="B642">
        <v>21</v>
      </c>
      <c r="C642">
        <v>4</v>
      </c>
      <c r="D642">
        <v>0</v>
      </c>
      <c r="E642">
        <v>15</v>
      </c>
      <c r="F642">
        <v>0</v>
      </c>
      <c r="G642">
        <v>0</v>
      </c>
    </row>
    <row r="643" spans="1:7" x14ac:dyDescent="0.35">
      <c r="A643" t="s">
        <v>4</v>
      </c>
      <c r="B643">
        <v>21</v>
      </c>
      <c r="C643">
        <v>7</v>
      </c>
      <c r="D643">
        <v>3</v>
      </c>
      <c r="E643">
        <v>15</v>
      </c>
      <c r="F643">
        <v>1</v>
      </c>
      <c r="G643">
        <v>1.7320508075688801</v>
      </c>
    </row>
    <row r="644" spans="1:7" x14ac:dyDescent="0.35">
      <c r="A644" t="s">
        <v>4</v>
      </c>
      <c r="B644">
        <v>21</v>
      </c>
      <c r="C644">
        <v>9</v>
      </c>
      <c r="D644">
        <v>5</v>
      </c>
      <c r="E644">
        <v>15</v>
      </c>
      <c r="F644">
        <v>1.6666666666666701</v>
      </c>
      <c r="G644">
        <v>2.88675134594813</v>
      </c>
    </row>
    <row r="645" spans="1:7" x14ac:dyDescent="0.35">
      <c r="A645" t="s">
        <v>4</v>
      </c>
      <c r="B645">
        <v>21</v>
      </c>
      <c r="C645">
        <v>11</v>
      </c>
      <c r="D645">
        <v>5</v>
      </c>
      <c r="E645">
        <v>15</v>
      </c>
      <c r="F645">
        <v>1.6666666666666701</v>
      </c>
      <c r="G645">
        <v>2.88675134594813</v>
      </c>
    </row>
    <row r="646" spans="1:7" x14ac:dyDescent="0.35">
      <c r="A646" t="s">
        <v>4</v>
      </c>
      <c r="B646">
        <v>21</v>
      </c>
      <c r="C646">
        <v>14</v>
      </c>
      <c r="D646">
        <v>5</v>
      </c>
      <c r="E646">
        <v>15</v>
      </c>
      <c r="F646">
        <v>1.6666666666666701</v>
      </c>
      <c r="G646">
        <v>2.88675134594813</v>
      </c>
    </row>
    <row r="647" spans="1:7" x14ac:dyDescent="0.35">
      <c r="A647" t="s">
        <v>4</v>
      </c>
      <c r="B647">
        <v>21</v>
      </c>
      <c r="C647">
        <v>21</v>
      </c>
      <c r="D647">
        <v>0</v>
      </c>
      <c r="E647">
        <v>10</v>
      </c>
      <c r="F647">
        <v>0</v>
      </c>
      <c r="G647">
        <v>0</v>
      </c>
    </row>
    <row r="648" spans="1:7" x14ac:dyDescent="0.35">
      <c r="A648" t="s">
        <v>4</v>
      </c>
      <c r="B648">
        <v>21</v>
      </c>
      <c r="C648">
        <v>28</v>
      </c>
      <c r="D648">
        <v>0</v>
      </c>
      <c r="E648">
        <v>10</v>
      </c>
      <c r="F648">
        <v>0</v>
      </c>
      <c r="G648">
        <v>0</v>
      </c>
    </row>
    <row r="649" spans="1:7" x14ac:dyDescent="0.35">
      <c r="A649" t="s">
        <v>14</v>
      </c>
      <c r="B649">
        <v>1</v>
      </c>
      <c r="C649">
        <v>2</v>
      </c>
      <c r="D649">
        <v>0</v>
      </c>
      <c r="E649">
        <v>15</v>
      </c>
      <c r="F649">
        <v>0</v>
      </c>
      <c r="G649">
        <v>0</v>
      </c>
    </row>
    <row r="650" spans="1:7" x14ac:dyDescent="0.35">
      <c r="A650" t="s">
        <v>14</v>
      </c>
      <c r="B650">
        <v>1</v>
      </c>
      <c r="C650">
        <v>4</v>
      </c>
      <c r="D650">
        <v>0</v>
      </c>
      <c r="E650">
        <v>15</v>
      </c>
      <c r="F650">
        <v>0</v>
      </c>
      <c r="G650">
        <v>0</v>
      </c>
    </row>
    <row r="651" spans="1:7" x14ac:dyDescent="0.35">
      <c r="A651" t="s">
        <v>14</v>
      </c>
      <c r="B651">
        <v>1</v>
      </c>
      <c r="C651">
        <v>6</v>
      </c>
      <c r="D651">
        <v>0</v>
      </c>
      <c r="E651">
        <v>15</v>
      </c>
      <c r="F651">
        <v>0</v>
      </c>
      <c r="G651">
        <v>0</v>
      </c>
    </row>
    <row r="652" spans="1:7" x14ac:dyDescent="0.35">
      <c r="A652" t="s">
        <v>14</v>
      </c>
      <c r="B652">
        <v>1</v>
      </c>
      <c r="C652">
        <v>8</v>
      </c>
      <c r="D652">
        <v>0</v>
      </c>
      <c r="E652">
        <v>15</v>
      </c>
      <c r="F652">
        <v>0</v>
      </c>
      <c r="G652">
        <v>0</v>
      </c>
    </row>
    <row r="653" spans="1:7" x14ac:dyDescent="0.35">
      <c r="A653" t="s">
        <v>14</v>
      </c>
      <c r="B653">
        <v>1</v>
      </c>
      <c r="C653">
        <v>10</v>
      </c>
      <c r="D653">
        <v>0</v>
      </c>
      <c r="E653">
        <v>15</v>
      </c>
      <c r="F653">
        <v>0</v>
      </c>
      <c r="G653">
        <v>0</v>
      </c>
    </row>
    <row r="654" spans="1:7" x14ac:dyDescent="0.35">
      <c r="A654" t="s">
        <v>14</v>
      </c>
      <c r="B654">
        <v>1</v>
      </c>
      <c r="C654">
        <v>14</v>
      </c>
      <c r="D654">
        <v>3</v>
      </c>
      <c r="E654">
        <v>15</v>
      </c>
      <c r="F654">
        <v>1</v>
      </c>
      <c r="G654">
        <v>1.7320508075688801</v>
      </c>
    </row>
    <row r="655" spans="1:7" x14ac:dyDescent="0.35">
      <c r="A655" t="s">
        <v>14</v>
      </c>
      <c r="B655">
        <v>1</v>
      </c>
      <c r="C655">
        <v>22</v>
      </c>
      <c r="D655">
        <v>0</v>
      </c>
      <c r="E655">
        <v>10</v>
      </c>
      <c r="F655">
        <v>0</v>
      </c>
      <c r="G655">
        <v>0</v>
      </c>
    </row>
    <row r="656" spans="1:7" x14ac:dyDescent="0.35">
      <c r="A656" t="s">
        <v>14</v>
      </c>
      <c r="B656">
        <v>1</v>
      </c>
      <c r="C656">
        <v>29</v>
      </c>
      <c r="D656">
        <v>0</v>
      </c>
      <c r="E656">
        <v>10</v>
      </c>
      <c r="F656">
        <v>0</v>
      </c>
      <c r="G656">
        <v>0</v>
      </c>
    </row>
    <row r="657" spans="1:7" x14ac:dyDescent="0.35">
      <c r="A657" t="s">
        <v>14</v>
      </c>
      <c r="B657">
        <v>3</v>
      </c>
      <c r="C657">
        <v>2</v>
      </c>
      <c r="D657">
        <v>6</v>
      </c>
      <c r="E657">
        <v>15</v>
      </c>
      <c r="F657">
        <v>2</v>
      </c>
      <c r="G657">
        <v>0</v>
      </c>
    </row>
    <row r="658" spans="1:7" x14ac:dyDescent="0.35">
      <c r="A658" t="s">
        <v>14</v>
      </c>
      <c r="B658">
        <v>3</v>
      </c>
      <c r="C658">
        <v>4</v>
      </c>
      <c r="D658">
        <v>9</v>
      </c>
      <c r="E658">
        <v>15</v>
      </c>
      <c r="F658">
        <v>3</v>
      </c>
      <c r="G658">
        <v>1.7320508075688801</v>
      </c>
    </row>
    <row r="659" spans="1:7" x14ac:dyDescent="0.35">
      <c r="A659" t="s">
        <v>14</v>
      </c>
      <c r="B659">
        <v>3</v>
      </c>
      <c r="C659">
        <v>6</v>
      </c>
      <c r="D659">
        <v>9</v>
      </c>
      <c r="E659">
        <v>15</v>
      </c>
      <c r="F659">
        <v>3</v>
      </c>
      <c r="G659">
        <v>1.7320508075688801</v>
      </c>
    </row>
    <row r="660" spans="1:7" x14ac:dyDescent="0.35">
      <c r="A660" t="s">
        <v>14</v>
      </c>
      <c r="B660">
        <v>3</v>
      </c>
      <c r="C660">
        <v>8</v>
      </c>
      <c r="D660">
        <v>8</v>
      </c>
      <c r="E660">
        <v>15</v>
      </c>
      <c r="F660">
        <v>2.6666666666666701</v>
      </c>
      <c r="G660">
        <v>1.1547005383792499</v>
      </c>
    </row>
    <row r="661" spans="1:7" x14ac:dyDescent="0.35">
      <c r="A661" t="s">
        <v>14</v>
      </c>
      <c r="B661">
        <v>3</v>
      </c>
      <c r="C661">
        <v>11</v>
      </c>
      <c r="D661">
        <v>10</v>
      </c>
      <c r="E661">
        <v>15</v>
      </c>
      <c r="F661">
        <v>3.3333333333333299</v>
      </c>
      <c r="G661">
        <v>1.1547005383792499</v>
      </c>
    </row>
    <row r="662" spans="1:7" x14ac:dyDescent="0.35">
      <c r="A662" t="s">
        <v>14</v>
      </c>
      <c r="B662">
        <v>3</v>
      </c>
      <c r="C662">
        <v>14</v>
      </c>
      <c r="D662">
        <v>12</v>
      </c>
      <c r="E662">
        <v>15</v>
      </c>
      <c r="F662">
        <v>4</v>
      </c>
      <c r="G662">
        <v>1.7320508075688801</v>
      </c>
    </row>
    <row r="663" spans="1:7" x14ac:dyDescent="0.35">
      <c r="A663" t="s">
        <v>14</v>
      </c>
      <c r="B663">
        <v>3</v>
      </c>
      <c r="C663">
        <v>20</v>
      </c>
      <c r="D663">
        <v>8</v>
      </c>
      <c r="E663">
        <v>10</v>
      </c>
      <c r="F663">
        <v>4</v>
      </c>
      <c r="G663">
        <v>1.4142135623731</v>
      </c>
    </row>
    <row r="664" spans="1:7" x14ac:dyDescent="0.35">
      <c r="A664" t="s">
        <v>14</v>
      </c>
      <c r="B664">
        <v>3</v>
      </c>
      <c r="C664">
        <v>27</v>
      </c>
      <c r="D664">
        <v>10</v>
      </c>
      <c r="E664">
        <v>10</v>
      </c>
      <c r="F664">
        <v>5</v>
      </c>
      <c r="G664">
        <v>0</v>
      </c>
    </row>
    <row r="665" spans="1:7" x14ac:dyDescent="0.35">
      <c r="A665" t="s">
        <v>14</v>
      </c>
      <c r="B665">
        <v>7</v>
      </c>
      <c r="C665">
        <v>2</v>
      </c>
      <c r="D665">
        <v>3</v>
      </c>
      <c r="E665">
        <v>15</v>
      </c>
      <c r="F665">
        <v>1</v>
      </c>
      <c r="G665">
        <v>1.7320508075688801</v>
      </c>
    </row>
    <row r="666" spans="1:7" x14ac:dyDescent="0.35">
      <c r="A666" t="s">
        <v>14</v>
      </c>
      <c r="B666">
        <v>7</v>
      </c>
      <c r="C666">
        <v>4</v>
      </c>
      <c r="D666">
        <v>3</v>
      </c>
      <c r="E666">
        <v>15</v>
      </c>
      <c r="F666">
        <v>1</v>
      </c>
      <c r="G666">
        <v>1.7320508075688801</v>
      </c>
    </row>
    <row r="667" spans="1:7" x14ac:dyDescent="0.35">
      <c r="A667" t="s">
        <v>14</v>
      </c>
      <c r="B667">
        <v>7</v>
      </c>
      <c r="C667">
        <v>7</v>
      </c>
      <c r="D667">
        <v>5</v>
      </c>
      <c r="E667">
        <v>15</v>
      </c>
      <c r="F667">
        <v>1.6666666666666701</v>
      </c>
      <c r="G667">
        <v>2.88675134594813</v>
      </c>
    </row>
    <row r="668" spans="1:7" x14ac:dyDescent="0.35">
      <c r="A668" t="s">
        <v>14</v>
      </c>
      <c r="B668">
        <v>7</v>
      </c>
      <c r="C668">
        <v>9</v>
      </c>
      <c r="D668">
        <v>5</v>
      </c>
      <c r="E668">
        <v>15</v>
      </c>
      <c r="F668">
        <v>1.6666666666666701</v>
      </c>
      <c r="G668">
        <v>2.88675134594813</v>
      </c>
    </row>
    <row r="669" spans="1:7" x14ac:dyDescent="0.35">
      <c r="A669" t="s">
        <v>14</v>
      </c>
      <c r="B669">
        <v>7</v>
      </c>
      <c r="C669">
        <v>11</v>
      </c>
      <c r="D669">
        <v>5</v>
      </c>
      <c r="E669">
        <v>15</v>
      </c>
      <c r="F669">
        <v>1.6666666666666701</v>
      </c>
      <c r="G669">
        <v>2.88675134594813</v>
      </c>
    </row>
    <row r="670" spans="1:7" x14ac:dyDescent="0.35">
      <c r="A670" t="s">
        <v>14</v>
      </c>
      <c r="B670">
        <v>7</v>
      </c>
      <c r="C670">
        <v>14</v>
      </c>
      <c r="D670">
        <v>5</v>
      </c>
      <c r="E670">
        <v>15</v>
      </c>
      <c r="F670">
        <v>1.6666666666666701</v>
      </c>
      <c r="G670">
        <v>2.88675134594813</v>
      </c>
    </row>
    <row r="671" spans="1:7" x14ac:dyDescent="0.35">
      <c r="A671" t="s">
        <v>14</v>
      </c>
      <c r="B671">
        <v>7</v>
      </c>
      <c r="C671">
        <v>23</v>
      </c>
      <c r="D671">
        <v>0</v>
      </c>
      <c r="E671">
        <v>10</v>
      </c>
      <c r="F671">
        <v>0</v>
      </c>
      <c r="G671">
        <v>0</v>
      </c>
    </row>
    <row r="672" spans="1:7" x14ac:dyDescent="0.35">
      <c r="A672" t="s">
        <v>14</v>
      </c>
      <c r="B672">
        <v>7</v>
      </c>
      <c r="C672">
        <v>29</v>
      </c>
      <c r="D672">
        <v>0</v>
      </c>
      <c r="E672">
        <v>10</v>
      </c>
      <c r="F672">
        <v>0</v>
      </c>
      <c r="G672">
        <v>0</v>
      </c>
    </row>
    <row r="673" spans="1:7" x14ac:dyDescent="0.35">
      <c r="A673" t="s">
        <v>14</v>
      </c>
      <c r="B673">
        <v>14</v>
      </c>
      <c r="C673">
        <v>2</v>
      </c>
      <c r="D673">
        <v>1</v>
      </c>
      <c r="E673">
        <v>15</v>
      </c>
      <c r="F673">
        <v>0.33333333333333298</v>
      </c>
      <c r="G673">
        <v>0.57735026918962595</v>
      </c>
    </row>
    <row r="674" spans="1:7" x14ac:dyDescent="0.35">
      <c r="A674" t="s">
        <v>14</v>
      </c>
      <c r="B674">
        <v>14</v>
      </c>
      <c r="C674">
        <v>4</v>
      </c>
      <c r="D674">
        <v>1</v>
      </c>
      <c r="E674">
        <v>15</v>
      </c>
      <c r="F674">
        <v>0.33333333333333298</v>
      </c>
      <c r="G674">
        <v>0.57735026918962595</v>
      </c>
    </row>
    <row r="675" spans="1:7" x14ac:dyDescent="0.35">
      <c r="A675" t="s">
        <v>14</v>
      </c>
      <c r="B675">
        <v>14</v>
      </c>
      <c r="C675">
        <v>7</v>
      </c>
      <c r="D675">
        <v>1</v>
      </c>
      <c r="E675">
        <v>15</v>
      </c>
      <c r="F675">
        <v>0.33333333333333298</v>
      </c>
      <c r="G675">
        <v>0.57735026918962595</v>
      </c>
    </row>
    <row r="676" spans="1:7" x14ac:dyDescent="0.35">
      <c r="A676" t="s">
        <v>14</v>
      </c>
      <c r="B676">
        <v>14</v>
      </c>
      <c r="C676">
        <v>9</v>
      </c>
      <c r="D676">
        <v>1</v>
      </c>
      <c r="E676">
        <v>15</v>
      </c>
      <c r="F676">
        <v>0.33333333333333298</v>
      </c>
      <c r="G676">
        <v>0.57735026918962595</v>
      </c>
    </row>
    <row r="677" spans="1:7" x14ac:dyDescent="0.35">
      <c r="A677" t="s">
        <v>14</v>
      </c>
      <c r="B677">
        <v>14</v>
      </c>
      <c r="C677">
        <v>11</v>
      </c>
      <c r="D677">
        <v>1</v>
      </c>
      <c r="E677">
        <v>15</v>
      </c>
      <c r="F677">
        <v>0.33333333333333298</v>
      </c>
      <c r="G677">
        <v>0.57735026918962595</v>
      </c>
    </row>
    <row r="678" spans="1:7" x14ac:dyDescent="0.35">
      <c r="A678" t="s">
        <v>14</v>
      </c>
      <c r="B678">
        <v>14</v>
      </c>
      <c r="C678">
        <v>14</v>
      </c>
      <c r="D678">
        <v>1</v>
      </c>
      <c r="E678">
        <v>15</v>
      </c>
      <c r="F678">
        <v>0.33333333333333298</v>
      </c>
      <c r="G678">
        <v>0.57735026918962595</v>
      </c>
    </row>
    <row r="679" spans="1:7" x14ac:dyDescent="0.35">
      <c r="A679" t="s">
        <v>14</v>
      </c>
      <c r="B679">
        <v>14</v>
      </c>
      <c r="C679">
        <v>21</v>
      </c>
      <c r="D679">
        <v>5</v>
      </c>
      <c r="E679">
        <v>10</v>
      </c>
      <c r="F679">
        <v>2.5</v>
      </c>
      <c r="G679">
        <v>3.53553390593274</v>
      </c>
    </row>
    <row r="680" spans="1:7" x14ac:dyDescent="0.35">
      <c r="A680" t="s">
        <v>14</v>
      </c>
      <c r="B680">
        <v>14</v>
      </c>
      <c r="C680">
        <v>28</v>
      </c>
      <c r="D680">
        <v>0</v>
      </c>
      <c r="E680">
        <v>10</v>
      </c>
      <c r="F680">
        <v>0</v>
      </c>
      <c r="G680">
        <v>0</v>
      </c>
    </row>
    <row r="681" spans="1:7" x14ac:dyDescent="0.35">
      <c r="A681" t="s">
        <v>14</v>
      </c>
      <c r="B681">
        <v>21</v>
      </c>
      <c r="C681">
        <v>2</v>
      </c>
      <c r="D681">
        <v>0</v>
      </c>
      <c r="E681">
        <v>15</v>
      </c>
      <c r="F681">
        <v>0</v>
      </c>
      <c r="G681">
        <v>0</v>
      </c>
    </row>
    <row r="682" spans="1:7" x14ac:dyDescent="0.35">
      <c r="A682" t="s">
        <v>14</v>
      </c>
      <c r="B682">
        <v>21</v>
      </c>
      <c r="C682">
        <v>4</v>
      </c>
      <c r="D682">
        <v>0</v>
      </c>
      <c r="E682">
        <v>15</v>
      </c>
      <c r="F682">
        <v>0</v>
      </c>
      <c r="G682">
        <v>0</v>
      </c>
    </row>
    <row r="683" spans="1:7" x14ac:dyDescent="0.35">
      <c r="A683" t="s">
        <v>14</v>
      </c>
      <c r="B683">
        <v>21</v>
      </c>
      <c r="C683">
        <v>7</v>
      </c>
      <c r="D683">
        <v>0</v>
      </c>
      <c r="E683">
        <v>15</v>
      </c>
      <c r="F683">
        <v>0</v>
      </c>
      <c r="G683">
        <v>0</v>
      </c>
    </row>
    <row r="684" spans="1:7" x14ac:dyDescent="0.35">
      <c r="A684" t="s">
        <v>14</v>
      </c>
      <c r="B684">
        <v>21</v>
      </c>
      <c r="C684">
        <v>9</v>
      </c>
      <c r="D684">
        <v>0</v>
      </c>
      <c r="E684">
        <v>15</v>
      </c>
      <c r="F684">
        <v>0</v>
      </c>
      <c r="G684">
        <v>0</v>
      </c>
    </row>
    <row r="685" spans="1:7" x14ac:dyDescent="0.35">
      <c r="A685" t="s">
        <v>14</v>
      </c>
      <c r="B685">
        <v>21</v>
      </c>
      <c r="C685">
        <v>11</v>
      </c>
      <c r="D685">
        <v>0</v>
      </c>
      <c r="E685">
        <v>15</v>
      </c>
      <c r="F685">
        <v>0</v>
      </c>
      <c r="G685">
        <v>0</v>
      </c>
    </row>
    <row r="686" spans="1:7" x14ac:dyDescent="0.35">
      <c r="A686" t="s">
        <v>14</v>
      </c>
      <c r="B686">
        <v>21</v>
      </c>
      <c r="C686">
        <v>14</v>
      </c>
      <c r="D686">
        <v>0</v>
      </c>
      <c r="E686">
        <v>15</v>
      </c>
      <c r="F686">
        <v>0</v>
      </c>
      <c r="G686">
        <v>0</v>
      </c>
    </row>
    <row r="687" spans="1:7" x14ac:dyDescent="0.35">
      <c r="A687" t="s">
        <v>14</v>
      </c>
      <c r="B687">
        <v>21</v>
      </c>
      <c r="C687">
        <v>21</v>
      </c>
      <c r="D687">
        <v>0</v>
      </c>
      <c r="E687">
        <v>10</v>
      </c>
      <c r="F687">
        <v>0</v>
      </c>
      <c r="G687">
        <v>0</v>
      </c>
    </row>
    <row r="688" spans="1:7" x14ac:dyDescent="0.35">
      <c r="A688" t="s">
        <v>14</v>
      </c>
      <c r="B688">
        <v>21</v>
      </c>
      <c r="C688">
        <v>28</v>
      </c>
      <c r="D688">
        <v>0</v>
      </c>
      <c r="E688">
        <v>10</v>
      </c>
      <c r="F688">
        <v>0</v>
      </c>
      <c r="G688">
        <v>0</v>
      </c>
    </row>
    <row r="689" spans="1:7" x14ac:dyDescent="0.35">
      <c r="A689" t="s">
        <v>16</v>
      </c>
      <c r="B689">
        <v>1</v>
      </c>
      <c r="C689">
        <v>2</v>
      </c>
      <c r="D689">
        <v>4</v>
      </c>
      <c r="E689">
        <v>15</v>
      </c>
      <c r="F689">
        <v>1.3333333333333299</v>
      </c>
      <c r="G689">
        <v>1.1547005383792499</v>
      </c>
    </row>
    <row r="690" spans="1:7" x14ac:dyDescent="0.35">
      <c r="A690" t="s">
        <v>16</v>
      </c>
      <c r="B690">
        <v>1</v>
      </c>
      <c r="C690">
        <v>4</v>
      </c>
      <c r="D690">
        <v>6</v>
      </c>
      <c r="E690">
        <v>15</v>
      </c>
      <c r="F690">
        <v>2</v>
      </c>
      <c r="G690">
        <v>0</v>
      </c>
    </row>
    <row r="691" spans="1:7" x14ac:dyDescent="0.35">
      <c r="A691" t="s">
        <v>16</v>
      </c>
      <c r="B691">
        <v>1</v>
      </c>
      <c r="C691">
        <v>6</v>
      </c>
      <c r="D691">
        <v>7</v>
      </c>
      <c r="E691">
        <v>15</v>
      </c>
      <c r="F691">
        <v>2.3333333333333299</v>
      </c>
      <c r="G691">
        <v>0.57735026918962595</v>
      </c>
    </row>
    <row r="692" spans="1:7" x14ac:dyDescent="0.35">
      <c r="A692" t="s">
        <v>16</v>
      </c>
      <c r="B692">
        <v>1</v>
      </c>
      <c r="C692">
        <v>8</v>
      </c>
      <c r="D692">
        <v>10</v>
      </c>
      <c r="E692">
        <v>15</v>
      </c>
      <c r="F692">
        <v>3.3333333333333299</v>
      </c>
      <c r="G692">
        <v>0.57735026918962595</v>
      </c>
    </row>
    <row r="693" spans="1:7" x14ac:dyDescent="0.35">
      <c r="A693" t="s">
        <v>16</v>
      </c>
      <c r="B693">
        <v>1</v>
      </c>
      <c r="C693">
        <v>10</v>
      </c>
      <c r="D693">
        <v>13</v>
      </c>
      <c r="E693">
        <v>15</v>
      </c>
      <c r="F693">
        <v>4.3333333333333304</v>
      </c>
      <c r="G693">
        <v>1.1547005383792499</v>
      </c>
    </row>
    <row r="694" spans="1:7" x14ac:dyDescent="0.35">
      <c r="A694" t="s">
        <v>16</v>
      </c>
      <c r="B694">
        <v>1</v>
      </c>
      <c r="C694">
        <v>14</v>
      </c>
      <c r="D694">
        <v>15</v>
      </c>
      <c r="E694">
        <v>15</v>
      </c>
      <c r="F694">
        <v>5</v>
      </c>
      <c r="G694">
        <v>0</v>
      </c>
    </row>
    <row r="695" spans="1:7" x14ac:dyDescent="0.35">
      <c r="A695" t="s">
        <v>16</v>
      </c>
      <c r="B695">
        <v>1</v>
      </c>
      <c r="C695">
        <v>22</v>
      </c>
      <c r="D695">
        <v>9</v>
      </c>
      <c r="E695">
        <v>10</v>
      </c>
      <c r="F695">
        <v>4.5</v>
      </c>
      <c r="G695">
        <v>0.70710678118654802</v>
      </c>
    </row>
    <row r="696" spans="1:7" x14ac:dyDescent="0.35">
      <c r="A696" t="s">
        <v>16</v>
      </c>
      <c r="B696">
        <v>1</v>
      </c>
      <c r="C696">
        <v>29</v>
      </c>
      <c r="D696">
        <v>9</v>
      </c>
      <c r="E696">
        <v>10</v>
      </c>
      <c r="F696">
        <v>4.5</v>
      </c>
      <c r="G696">
        <v>0.70710678118654802</v>
      </c>
    </row>
    <row r="697" spans="1:7" x14ac:dyDescent="0.35">
      <c r="A697" t="s">
        <v>16</v>
      </c>
      <c r="B697">
        <v>3</v>
      </c>
      <c r="C697">
        <v>2</v>
      </c>
      <c r="D697">
        <v>4</v>
      </c>
      <c r="E697">
        <v>15</v>
      </c>
      <c r="F697">
        <v>1.3333333333333299</v>
      </c>
      <c r="G697">
        <v>1.1547005383792499</v>
      </c>
    </row>
    <row r="698" spans="1:7" x14ac:dyDescent="0.35">
      <c r="A698" t="s">
        <v>16</v>
      </c>
      <c r="B698">
        <v>3</v>
      </c>
      <c r="C698">
        <v>4</v>
      </c>
      <c r="D698">
        <v>7</v>
      </c>
      <c r="E698">
        <v>15</v>
      </c>
      <c r="F698">
        <v>2.3333333333333299</v>
      </c>
      <c r="G698">
        <v>2.51661147842358</v>
      </c>
    </row>
    <row r="699" spans="1:7" x14ac:dyDescent="0.35">
      <c r="A699" t="s">
        <v>16</v>
      </c>
      <c r="B699">
        <v>3</v>
      </c>
      <c r="C699">
        <v>6</v>
      </c>
      <c r="D699">
        <v>7</v>
      </c>
      <c r="E699">
        <v>15</v>
      </c>
      <c r="F699">
        <v>2.3333333333333299</v>
      </c>
      <c r="G699">
        <v>2.51661147842358</v>
      </c>
    </row>
    <row r="700" spans="1:7" x14ac:dyDescent="0.35">
      <c r="A700" t="s">
        <v>16</v>
      </c>
      <c r="B700">
        <v>3</v>
      </c>
      <c r="C700">
        <v>8</v>
      </c>
      <c r="D700">
        <v>7</v>
      </c>
      <c r="E700">
        <v>15</v>
      </c>
      <c r="F700">
        <v>2.3333333333333299</v>
      </c>
      <c r="G700">
        <v>2.51661147842358</v>
      </c>
    </row>
    <row r="701" spans="1:7" x14ac:dyDescent="0.35">
      <c r="A701" t="s">
        <v>16</v>
      </c>
      <c r="B701">
        <v>3</v>
      </c>
      <c r="C701">
        <v>11</v>
      </c>
      <c r="D701">
        <v>8</v>
      </c>
      <c r="E701">
        <v>15</v>
      </c>
      <c r="F701">
        <v>2.6666666666666701</v>
      </c>
      <c r="G701">
        <v>2.51661147842358</v>
      </c>
    </row>
    <row r="702" spans="1:7" x14ac:dyDescent="0.35">
      <c r="A702" t="s">
        <v>16</v>
      </c>
      <c r="B702">
        <v>3</v>
      </c>
      <c r="C702">
        <v>14</v>
      </c>
      <c r="D702">
        <v>10</v>
      </c>
      <c r="E702">
        <v>15</v>
      </c>
      <c r="F702">
        <v>3.3333333333333299</v>
      </c>
      <c r="G702">
        <v>2.88675134594813</v>
      </c>
    </row>
    <row r="703" spans="1:7" x14ac:dyDescent="0.35">
      <c r="A703" t="s">
        <v>16</v>
      </c>
      <c r="B703">
        <v>3</v>
      </c>
      <c r="C703">
        <v>20</v>
      </c>
      <c r="D703">
        <v>5</v>
      </c>
      <c r="E703">
        <v>10</v>
      </c>
      <c r="F703">
        <v>2.5</v>
      </c>
      <c r="G703">
        <v>3.53553390593274</v>
      </c>
    </row>
    <row r="704" spans="1:7" x14ac:dyDescent="0.35">
      <c r="A704" t="s">
        <v>16</v>
      </c>
      <c r="B704">
        <v>3</v>
      </c>
      <c r="C704">
        <v>27</v>
      </c>
      <c r="D704">
        <v>5</v>
      </c>
      <c r="E704">
        <v>10</v>
      </c>
      <c r="F704">
        <v>2.5</v>
      </c>
      <c r="G704">
        <v>3.53553390593274</v>
      </c>
    </row>
    <row r="705" spans="1:7" x14ac:dyDescent="0.35">
      <c r="A705" t="s">
        <v>16</v>
      </c>
      <c r="B705">
        <v>7</v>
      </c>
      <c r="C705">
        <v>2</v>
      </c>
      <c r="D705">
        <v>14</v>
      </c>
      <c r="E705">
        <v>15</v>
      </c>
      <c r="F705">
        <v>4.6666666666666696</v>
      </c>
      <c r="G705">
        <v>0.57735026918962595</v>
      </c>
    </row>
    <row r="706" spans="1:7" x14ac:dyDescent="0.35">
      <c r="A706" t="s">
        <v>16</v>
      </c>
      <c r="B706">
        <v>7</v>
      </c>
      <c r="C706">
        <v>4</v>
      </c>
      <c r="D706">
        <v>15</v>
      </c>
      <c r="E706">
        <v>15</v>
      </c>
      <c r="F706">
        <v>5</v>
      </c>
      <c r="G706">
        <v>0</v>
      </c>
    </row>
    <row r="707" spans="1:7" x14ac:dyDescent="0.35">
      <c r="A707" t="s">
        <v>16</v>
      </c>
      <c r="B707">
        <v>7</v>
      </c>
      <c r="C707">
        <v>7</v>
      </c>
      <c r="D707">
        <v>15</v>
      </c>
      <c r="E707">
        <v>15</v>
      </c>
      <c r="F707">
        <v>5</v>
      </c>
      <c r="G707">
        <v>0</v>
      </c>
    </row>
    <row r="708" spans="1:7" x14ac:dyDescent="0.35">
      <c r="A708" t="s">
        <v>16</v>
      </c>
      <c r="B708">
        <v>7</v>
      </c>
      <c r="C708">
        <v>9</v>
      </c>
      <c r="D708">
        <v>15</v>
      </c>
      <c r="E708">
        <v>15</v>
      </c>
      <c r="F708">
        <v>5</v>
      </c>
      <c r="G708">
        <v>0</v>
      </c>
    </row>
    <row r="709" spans="1:7" x14ac:dyDescent="0.35">
      <c r="A709" t="s">
        <v>16</v>
      </c>
      <c r="B709">
        <v>7</v>
      </c>
      <c r="C709">
        <v>11</v>
      </c>
      <c r="D709">
        <v>15</v>
      </c>
      <c r="E709">
        <v>15</v>
      </c>
      <c r="F709">
        <v>5</v>
      </c>
      <c r="G709">
        <v>0</v>
      </c>
    </row>
    <row r="710" spans="1:7" x14ac:dyDescent="0.35">
      <c r="A710" t="s">
        <v>16</v>
      </c>
      <c r="B710">
        <v>7</v>
      </c>
      <c r="C710">
        <v>14</v>
      </c>
      <c r="D710">
        <v>15</v>
      </c>
      <c r="E710">
        <v>15</v>
      </c>
      <c r="F710">
        <v>5</v>
      </c>
      <c r="G710">
        <v>0</v>
      </c>
    </row>
    <row r="711" spans="1:7" x14ac:dyDescent="0.35">
      <c r="A711" t="s">
        <v>16</v>
      </c>
      <c r="B711">
        <v>7</v>
      </c>
      <c r="C711">
        <v>23</v>
      </c>
      <c r="D711">
        <v>8</v>
      </c>
      <c r="E711">
        <v>10</v>
      </c>
      <c r="F711">
        <v>4</v>
      </c>
      <c r="G711">
        <v>0</v>
      </c>
    </row>
    <row r="712" spans="1:7" x14ac:dyDescent="0.35">
      <c r="A712" t="s">
        <v>16</v>
      </c>
      <c r="B712">
        <v>7</v>
      </c>
      <c r="C712">
        <v>29</v>
      </c>
      <c r="D712">
        <v>0</v>
      </c>
      <c r="E712">
        <v>10</v>
      </c>
      <c r="F712">
        <v>0</v>
      </c>
      <c r="G712">
        <v>0</v>
      </c>
    </row>
    <row r="713" spans="1:7" x14ac:dyDescent="0.35">
      <c r="A713" t="s">
        <v>16</v>
      </c>
      <c r="B713">
        <v>14</v>
      </c>
      <c r="C713">
        <v>2</v>
      </c>
      <c r="D713">
        <v>12</v>
      </c>
      <c r="E713">
        <v>15</v>
      </c>
      <c r="F713">
        <v>4</v>
      </c>
      <c r="G713">
        <v>1.7320508075688801</v>
      </c>
    </row>
    <row r="714" spans="1:7" x14ac:dyDescent="0.35">
      <c r="A714" t="s">
        <v>16</v>
      </c>
      <c r="B714">
        <v>14</v>
      </c>
      <c r="C714">
        <v>4</v>
      </c>
      <c r="D714">
        <v>12</v>
      </c>
      <c r="E714">
        <v>15</v>
      </c>
      <c r="F714">
        <v>4</v>
      </c>
      <c r="G714">
        <v>1.7320508075688801</v>
      </c>
    </row>
    <row r="715" spans="1:7" x14ac:dyDescent="0.35">
      <c r="A715" t="s">
        <v>16</v>
      </c>
      <c r="B715">
        <v>14</v>
      </c>
      <c r="C715">
        <v>7</v>
      </c>
      <c r="D715">
        <v>12</v>
      </c>
      <c r="E715">
        <v>15</v>
      </c>
      <c r="F715">
        <v>4</v>
      </c>
      <c r="G715">
        <v>1.7320508075688801</v>
      </c>
    </row>
    <row r="716" spans="1:7" x14ac:dyDescent="0.35">
      <c r="A716" t="s">
        <v>16</v>
      </c>
      <c r="B716">
        <v>14</v>
      </c>
      <c r="C716">
        <v>9</v>
      </c>
      <c r="D716">
        <v>12</v>
      </c>
      <c r="E716">
        <v>15</v>
      </c>
      <c r="F716">
        <v>4</v>
      </c>
      <c r="G716">
        <v>1.7320508075688801</v>
      </c>
    </row>
    <row r="717" spans="1:7" x14ac:dyDescent="0.35">
      <c r="A717" t="s">
        <v>16</v>
      </c>
      <c r="B717">
        <v>14</v>
      </c>
      <c r="C717">
        <v>11</v>
      </c>
      <c r="D717">
        <v>10</v>
      </c>
      <c r="E717">
        <v>15</v>
      </c>
      <c r="F717">
        <v>3.3333333333333299</v>
      </c>
      <c r="G717">
        <v>2.88675134594813</v>
      </c>
    </row>
    <row r="718" spans="1:7" x14ac:dyDescent="0.35">
      <c r="A718" t="s">
        <v>16</v>
      </c>
      <c r="B718">
        <v>14</v>
      </c>
      <c r="C718">
        <v>14</v>
      </c>
      <c r="D718">
        <v>10</v>
      </c>
      <c r="E718">
        <v>15</v>
      </c>
      <c r="F718">
        <v>3.3333333333333299</v>
      </c>
      <c r="G718">
        <v>2.88675134594813</v>
      </c>
    </row>
    <row r="719" spans="1:7" x14ac:dyDescent="0.35">
      <c r="A719" t="s">
        <v>16</v>
      </c>
      <c r="B719">
        <v>14</v>
      </c>
      <c r="C719">
        <v>21</v>
      </c>
      <c r="D719">
        <v>4</v>
      </c>
      <c r="E719">
        <v>10</v>
      </c>
      <c r="F719">
        <v>2</v>
      </c>
      <c r="G719">
        <v>2.8284271247461898</v>
      </c>
    </row>
    <row r="720" spans="1:7" x14ac:dyDescent="0.35">
      <c r="A720" t="s">
        <v>16</v>
      </c>
      <c r="B720">
        <v>14</v>
      </c>
      <c r="C720">
        <v>28</v>
      </c>
      <c r="D720">
        <v>0</v>
      </c>
      <c r="E720">
        <v>10</v>
      </c>
      <c r="F720">
        <v>0</v>
      </c>
      <c r="G720">
        <v>0</v>
      </c>
    </row>
    <row r="721" spans="1:7" x14ac:dyDescent="0.35">
      <c r="A721" t="s">
        <v>16</v>
      </c>
      <c r="B721">
        <v>21</v>
      </c>
      <c r="C721">
        <v>2</v>
      </c>
      <c r="D721">
        <v>10</v>
      </c>
      <c r="E721">
        <v>15</v>
      </c>
      <c r="F721">
        <v>3.3333333333333299</v>
      </c>
      <c r="G721">
        <v>1.5275252316519501</v>
      </c>
    </row>
    <row r="722" spans="1:7" x14ac:dyDescent="0.35">
      <c r="A722" t="s">
        <v>16</v>
      </c>
      <c r="B722">
        <v>21</v>
      </c>
      <c r="C722">
        <v>4</v>
      </c>
      <c r="D722">
        <v>12</v>
      </c>
      <c r="E722">
        <v>15</v>
      </c>
      <c r="F722">
        <v>4</v>
      </c>
      <c r="G722">
        <v>1.7320508075688801</v>
      </c>
    </row>
    <row r="723" spans="1:7" x14ac:dyDescent="0.35">
      <c r="A723" t="s">
        <v>16</v>
      </c>
      <c r="B723">
        <v>21</v>
      </c>
      <c r="C723">
        <v>7</v>
      </c>
      <c r="D723">
        <v>12</v>
      </c>
      <c r="E723">
        <v>15</v>
      </c>
      <c r="F723">
        <v>4</v>
      </c>
      <c r="G723">
        <v>1.7320508075688801</v>
      </c>
    </row>
    <row r="724" spans="1:7" x14ac:dyDescent="0.35">
      <c r="A724" t="s">
        <v>16</v>
      </c>
      <c r="B724">
        <v>21</v>
      </c>
      <c r="C724">
        <v>9</v>
      </c>
      <c r="D724">
        <v>12</v>
      </c>
      <c r="E724">
        <v>15</v>
      </c>
      <c r="F724">
        <v>4</v>
      </c>
      <c r="G724">
        <v>1.7320508075688801</v>
      </c>
    </row>
    <row r="725" spans="1:7" x14ac:dyDescent="0.35">
      <c r="A725" t="s">
        <v>16</v>
      </c>
      <c r="B725">
        <v>21</v>
      </c>
      <c r="C725">
        <v>11</v>
      </c>
      <c r="D725">
        <v>10</v>
      </c>
      <c r="E725">
        <v>15</v>
      </c>
      <c r="F725">
        <v>3.3333333333333299</v>
      </c>
      <c r="G725">
        <v>2.88675134594813</v>
      </c>
    </row>
    <row r="726" spans="1:7" x14ac:dyDescent="0.35">
      <c r="A726" t="s">
        <v>16</v>
      </c>
      <c r="B726">
        <v>21</v>
      </c>
      <c r="C726">
        <v>14</v>
      </c>
      <c r="D726">
        <v>10</v>
      </c>
      <c r="E726">
        <v>15</v>
      </c>
      <c r="F726">
        <v>3.3333333333333299</v>
      </c>
      <c r="G726">
        <v>2.88675134594813</v>
      </c>
    </row>
    <row r="727" spans="1:7" x14ac:dyDescent="0.35">
      <c r="A727" t="s">
        <v>16</v>
      </c>
      <c r="B727">
        <v>21</v>
      </c>
      <c r="C727">
        <v>21</v>
      </c>
      <c r="D727">
        <v>0</v>
      </c>
      <c r="E727">
        <v>10</v>
      </c>
      <c r="F727">
        <v>0</v>
      </c>
      <c r="G727">
        <v>0</v>
      </c>
    </row>
    <row r="728" spans="1:7" x14ac:dyDescent="0.35">
      <c r="A728" t="s">
        <v>16</v>
      </c>
      <c r="B728">
        <v>21</v>
      </c>
      <c r="C728">
        <v>28</v>
      </c>
      <c r="D728">
        <v>0</v>
      </c>
      <c r="E728">
        <v>10</v>
      </c>
      <c r="F728">
        <v>0</v>
      </c>
      <c r="G728">
        <v>0</v>
      </c>
    </row>
  </sheetData>
  <autoFilter ref="A1:E361" xr:uid="{93F35F78-7F74-4206-970C-3C2BFC95FA74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Primary_Data_Longform</vt:lpstr>
      <vt:lpstr>Variable_explan</vt:lpstr>
      <vt:lpstr>Sample Observation Data</vt:lpstr>
      <vt:lpstr>ZSP Summaries</vt:lpstr>
      <vt:lpstr>Time to Growth</vt:lpstr>
      <vt:lpstr>Growth summary tables</vt:lpstr>
      <vt:lpstr>Data for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Burgher, Jesse Austin Sudduth</dc:creator>
  <cp:lastModifiedBy>Burgher, Jesse Austin Sudduth</cp:lastModifiedBy>
  <dcterms:created xsi:type="dcterms:W3CDTF">2024-06-11T19:09:46Z</dcterms:created>
  <dcterms:modified xsi:type="dcterms:W3CDTF">2025-03-19T17:16:45Z</dcterms:modified>
</cp:coreProperties>
</file>