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f.lamb\Work\GitHub\Survey_Station_Selection\Data\"/>
    </mc:Choice>
  </mc:AlternateContent>
  <bookViews>
    <workbookView xWindow="0" yWindow="0" windowWidth="9345" windowHeight="4170" activeTab="2"/>
  </bookViews>
  <sheets>
    <sheet name="Station coordinates" sheetId="10" r:id="rId1"/>
    <sheet name="Daily Ops" sheetId="8" r:id="rId2"/>
    <sheet name="Est. Transit times" sheetId="9" r:id="rId3"/>
  </sheets>
  <definedNames>
    <definedName name="_xlnm._FilterDatabase" localSheetId="2" hidden="1">'Est. Transit times'!$A$1:$A$234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5" i="9" l="1"/>
  <c r="Q115" i="9" s="1"/>
  <c r="P115" i="9"/>
  <c r="R115" i="9"/>
  <c r="S115" i="9" s="1"/>
  <c r="O116" i="9"/>
  <c r="P116" i="9"/>
  <c r="Q116" i="9"/>
  <c r="T117" i="9" s="1"/>
  <c r="L117" i="9" s="1"/>
  <c r="R116" i="9"/>
  <c r="S116" i="9" s="1"/>
  <c r="O117" i="9"/>
  <c r="P117" i="9"/>
  <c r="R117" i="9" s="1"/>
  <c r="S117" i="9" s="1"/>
  <c r="Q117" i="9"/>
  <c r="O118" i="9"/>
  <c r="Q118" i="9" s="1"/>
  <c r="P118" i="9"/>
  <c r="R118" i="9" s="1"/>
  <c r="S118" i="9" s="1"/>
  <c r="O119" i="9"/>
  <c r="Q119" i="9" s="1"/>
  <c r="P119" i="9"/>
  <c r="R119" i="9" s="1"/>
  <c r="S119" i="9" s="1"/>
  <c r="O120" i="9"/>
  <c r="Q120" i="9" s="1"/>
  <c r="P120" i="9"/>
  <c r="R120" i="9" s="1"/>
  <c r="S120" i="9" s="1"/>
  <c r="J116" i="9"/>
  <c r="O114" i="9"/>
  <c r="Q114" i="9" s="1"/>
  <c r="P114" i="9"/>
  <c r="R114" i="9" s="1"/>
  <c r="S114" i="9" s="1"/>
  <c r="J119" i="9"/>
  <c r="J118" i="9"/>
  <c r="J117" i="9"/>
  <c r="O101" i="9"/>
  <c r="Q101" i="9" s="1"/>
  <c r="P101" i="9"/>
  <c r="R101" i="9" s="1"/>
  <c r="O29" i="9"/>
  <c r="Q29" i="9" s="1"/>
  <c r="P29" i="9"/>
  <c r="R29" i="9" s="1"/>
  <c r="O44" i="9"/>
  <c r="Q44" i="9" s="1"/>
  <c r="P44" i="9"/>
  <c r="R44" i="9" s="1"/>
  <c r="O37" i="9"/>
  <c r="Q37" i="9" s="1"/>
  <c r="P37" i="9"/>
  <c r="R37" i="9" s="1"/>
  <c r="O38" i="9"/>
  <c r="Q38" i="9" s="1"/>
  <c r="P38" i="9"/>
  <c r="R38" i="9" s="1"/>
  <c r="O39" i="9"/>
  <c r="Q39" i="9" s="1"/>
  <c r="P39" i="9"/>
  <c r="R39" i="9" s="1"/>
  <c r="O46" i="9"/>
  <c r="Q46" i="9" s="1"/>
  <c r="P46" i="9"/>
  <c r="R46" i="9" s="1"/>
  <c r="S46" i="9" s="1"/>
  <c r="O40" i="9"/>
  <c r="Q40" i="9" s="1"/>
  <c r="P40" i="9"/>
  <c r="R40" i="9" s="1"/>
  <c r="O41" i="9"/>
  <c r="Q41" i="9" s="1"/>
  <c r="P41" i="9"/>
  <c r="R41" i="9" s="1"/>
  <c r="O42" i="9"/>
  <c r="Q42" i="9" s="1"/>
  <c r="P42" i="9"/>
  <c r="R42" i="9" s="1"/>
  <c r="O43" i="9"/>
  <c r="Q43" i="9" s="1"/>
  <c r="P43" i="9"/>
  <c r="R43" i="9" s="1"/>
  <c r="O45" i="9"/>
  <c r="Q45" i="9" s="1"/>
  <c r="P45" i="9"/>
  <c r="R45" i="9" s="1"/>
  <c r="O47" i="9"/>
  <c r="Q47" i="9" s="1"/>
  <c r="P47" i="9"/>
  <c r="R47" i="9" s="1"/>
  <c r="O48" i="9"/>
  <c r="Q48" i="9" s="1"/>
  <c r="P48" i="9"/>
  <c r="R48" i="9" s="1"/>
  <c r="O49" i="9"/>
  <c r="Q49" i="9" s="1"/>
  <c r="P49" i="9"/>
  <c r="R49" i="9" s="1"/>
  <c r="O50" i="9"/>
  <c r="Q50" i="9" s="1"/>
  <c r="P50" i="9"/>
  <c r="R50" i="9" s="1"/>
  <c r="O51" i="9"/>
  <c r="Q51" i="9" s="1"/>
  <c r="P51" i="9"/>
  <c r="R51" i="9" s="1"/>
  <c r="O52" i="9"/>
  <c r="Q52" i="9" s="1"/>
  <c r="P52" i="9"/>
  <c r="R52" i="9" s="1"/>
  <c r="O53" i="9"/>
  <c r="Q53" i="9" s="1"/>
  <c r="P53" i="9"/>
  <c r="R53" i="9" s="1"/>
  <c r="O54" i="9"/>
  <c r="Q54" i="9" s="1"/>
  <c r="P54" i="9"/>
  <c r="R54" i="9" s="1"/>
  <c r="O55" i="9"/>
  <c r="Q55" i="9" s="1"/>
  <c r="P55" i="9"/>
  <c r="R55" i="9" s="1"/>
  <c r="O56" i="9"/>
  <c r="Q56" i="9" s="1"/>
  <c r="P56" i="9"/>
  <c r="R56" i="9" s="1"/>
  <c r="O57" i="9"/>
  <c r="Q57" i="9" s="1"/>
  <c r="P57" i="9"/>
  <c r="R57" i="9" s="1"/>
  <c r="O58" i="9"/>
  <c r="Q58" i="9" s="1"/>
  <c r="P58" i="9"/>
  <c r="R58" i="9" s="1"/>
  <c r="O59" i="9"/>
  <c r="Q59" i="9" s="1"/>
  <c r="P59" i="9"/>
  <c r="R59" i="9" s="1"/>
  <c r="O60" i="9"/>
  <c r="Q60" i="9" s="1"/>
  <c r="P60" i="9"/>
  <c r="R60" i="9" s="1"/>
  <c r="O61" i="9"/>
  <c r="Q61" i="9" s="1"/>
  <c r="P61" i="9"/>
  <c r="R61" i="9" s="1"/>
  <c r="O62" i="9"/>
  <c r="Q62" i="9" s="1"/>
  <c r="P62" i="9"/>
  <c r="R62" i="9" s="1"/>
  <c r="O63" i="9"/>
  <c r="Q63" i="9" s="1"/>
  <c r="P63" i="9"/>
  <c r="R63" i="9" s="1"/>
  <c r="O64" i="9"/>
  <c r="Q64" i="9" s="1"/>
  <c r="P64" i="9"/>
  <c r="R64" i="9" s="1"/>
  <c r="O65" i="9"/>
  <c r="Q65" i="9" s="1"/>
  <c r="P65" i="9"/>
  <c r="R65" i="9" s="1"/>
  <c r="O66" i="9"/>
  <c r="Q66" i="9" s="1"/>
  <c r="P66" i="9"/>
  <c r="R66" i="9" s="1"/>
  <c r="O67" i="9"/>
  <c r="Q67" i="9" s="1"/>
  <c r="P67" i="9"/>
  <c r="R67" i="9" s="1"/>
  <c r="O68" i="9"/>
  <c r="Q68" i="9" s="1"/>
  <c r="P68" i="9"/>
  <c r="R68" i="9" s="1"/>
  <c r="O69" i="9"/>
  <c r="Q69" i="9" s="1"/>
  <c r="P69" i="9"/>
  <c r="R69" i="9" s="1"/>
  <c r="O70" i="9"/>
  <c r="Q70" i="9" s="1"/>
  <c r="P70" i="9"/>
  <c r="R70" i="9" s="1"/>
  <c r="O71" i="9"/>
  <c r="Q71" i="9" s="1"/>
  <c r="P71" i="9"/>
  <c r="R71" i="9" s="1"/>
  <c r="O72" i="9"/>
  <c r="Q72" i="9" s="1"/>
  <c r="P72" i="9"/>
  <c r="R72" i="9" s="1"/>
  <c r="O73" i="9"/>
  <c r="Q73" i="9" s="1"/>
  <c r="P73" i="9"/>
  <c r="R73" i="9" s="1"/>
  <c r="O74" i="9"/>
  <c r="Q74" i="9" s="1"/>
  <c r="P74" i="9"/>
  <c r="R74" i="9" s="1"/>
  <c r="O75" i="9"/>
  <c r="Q75" i="9" s="1"/>
  <c r="P75" i="9"/>
  <c r="R75" i="9" s="1"/>
  <c r="O76" i="9"/>
  <c r="Q76" i="9" s="1"/>
  <c r="P76" i="9"/>
  <c r="R76" i="9" s="1"/>
  <c r="O77" i="9"/>
  <c r="Q77" i="9" s="1"/>
  <c r="P77" i="9"/>
  <c r="R77" i="9" s="1"/>
  <c r="O78" i="9"/>
  <c r="Q78" i="9" s="1"/>
  <c r="P78" i="9"/>
  <c r="R78" i="9" s="1"/>
  <c r="O79" i="9"/>
  <c r="Q79" i="9" s="1"/>
  <c r="P79" i="9"/>
  <c r="R79" i="9" s="1"/>
  <c r="O80" i="9"/>
  <c r="Q80" i="9" s="1"/>
  <c r="P80" i="9"/>
  <c r="R80" i="9" s="1"/>
  <c r="O81" i="9"/>
  <c r="Q81" i="9" s="1"/>
  <c r="P81" i="9"/>
  <c r="R81" i="9" s="1"/>
  <c r="O82" i="9"/>
  <c r="Q82" i="9" s="1"/>
  <c r="P82" i="9"/>
  <c r="R82" i="9" s="1"/>
  <c r="O83" i="9"/>
  <c r="Q83" i="9" s="1"/>
  <c r="P83" i="9"/>
  <c r="R83" i="9" s="1"/>
  <c r="O84" i="9"/>
  <c r="Q84" i="9" s="1"/>
  <c r="P84" i="9"/>
  <c r="R84" i="9" s="1"/>
  <c r="O85" i="9"/>
  <c r="Q85" i="9" s="1"/>
  <c r="P85" i="9"/>
  <c r="R85" i="9" s="1"/>
  <c r="O86" i="9"/>
  <c r="Q86" i="9" s="1"/>
  <c r="P86" i="9"/>
  <c r="R86" i="9" s="1"/>
  <c r="O87" i="9"/>
  <c r="Q87" i="9" s="1"/>
  <c r="P87" i="9"/>
  <c r="R87" i="9" s="1"/>
  <c r="O88" i="9"/>
  <c r="Q88" i="9" s="1"/>
  <c r="P88" i="9"/>
  <c r="R88" i="9" s="1"/>
  <c r="O89" i="9"/>
  <c r="Q89" i="9" s="1"/>
  <c r="P89" i="9"/>
  <c r="R89" i="9" s="1"/>
  <c r="O90" i="9"/>
  <c r="Q90" i="9" s="1"/>
  <c r="P90" i="9"/>
  <c r="R90" i="9" s="1"/>
  <c r="O91" i="9"/>
  <c r="Q91" i="9" s="1"/>
  <c r="P91" i="9"/>
  <c r="R91" i="9" s="1"/>
  <c r="O92" i="9"/>
  <c r="Q92" i="9" s="1"/>
  <c r="P92" i="9"/>
  <c r="R92" i="9" s="1"/>
  <c r="O93" i="9"/>
  <c r="Q93" i="9" s="1"/>
  <c r="P93" i="9"/>
  <c r="R93" i="9" s="1"/>
  <c r="O94" i="9"/>
  <c r="Q94" i="9" s="1"/>
  <c r="P94" i="9"/>
  <c r="R94" i="9" s="1"/>
  <c r="O95" i="9"/>
  <c r="Q95" i="9" s="1"/>
  <c r="P95" i="9"/>
  <c r="R95" i="9" s="1"/>
  <c r="O96" i="9"/>
  <c r="Q96" i="9" s="1"/>
  <c r="P96" i="9"/>
  <c r="R96" i="9" s="1"/>
  <c r="O97" i="9"/>
  <c r="Q97" i="9" s="1"/>
  <c r="P97" i="9"/>
  <c r="R97" i="9" s="1"/>
  <c r="O98" i="9"/>
  <c r="Q98" i="9" s="1"/>
  <c r="P98" i="9"/>
  <c r="R98" i="9" s="1"/>
  <c r="O99" i="9"/>
  <c r="Q99" i="9" s="1"/>
  <c r="P99" i="9"/>
  <c r="R99" i="9" s="1"/>
  <c r="O100" i="9"/>
  <c r="Q100" i="9" s="1"/>
  <c r="P100" i="9"/>
  <c r="R100" i="9" s="1"/>
  <c r="O102" i="9"/>
  <c r="Q102" i="9" s="1"/>
  <c r="P102" i="9"/>
  <c r="R102" i="9" s="1"/>
  <c r="O103" i="9"/>
  <c r="Q103" i="9" s="1"/>
  <c r="P103" i="9"/>
  <c r="R103" i="9" s="1"/>
  <c r="O104" i="9"/>
  <c r="Q104" i="9" s="1"/>
  <c r="P104" i="9"/>
  <c r="R104" i="9" s="1"/>
  <c r="O105" i="9"/>
  <c r="Q105" i="9" s="1"/>
  <c r="P105" i="9"/>
  <c r="R105" i="9" s="1"/>
  <c r="O106" i="9"/>
  <c r="Q106" i="9" s="1"/>
  <c r="P106" i="9"/>
  <c r="R106" i="9" s="1"/>
  <c r="O107" i="9"/>
  <c r="Q107" i="9" s="1"/>
  <c r="P107" i="9"/>
  <c r="R107" i="9" s="1"/>
  <c r="O108" i="9"/>
  <c r="Q108" i="9" s="1"/>
  <c r="P108" i="9"/>
  <c r="R108" i="9" s="1"/>
  <c r="S108" i="9" s="1"/>
  <c r="O109" i="9"/>
  <c r="Q109" i="9" s="1"/>
  <c r="P109" i="9"/>
  <c r="R109" i="9" s="1"/>
  <c r="O110" i="9"/>
  <c r="Q110" i="9" s="1"/>
  <c r="P110" i="9"/>
  <c r="R110" i="9" s="1"/>
  <c r="O111" i="9"/>
  <c r="Q111" i="9" s="1"/>
  <c r="P111" i="9"/>
  <c r="R111" i="9" s="1"/>
  <c r="O112" i="9"/>
  <c r="Q112" i="9" s="1"/>
  <c r="P112" i="9"/>
  <c r="R112" i="9" s="1"/>
  <c r="S112" i="9" s="1"/>
  <c r="O113" i="9"/>
  <c r="Q113" i="9" s="1"/>
  <c r="P113" i="9"/>
  <c r="R113" i="9" s="1"/>
  <c r="J44" i="9"/>
  <c r="J50" i="9"/>
  <c r="O30" i="9"/>
  <c r="Q30" i="9" s="1"/>
  <c r="P30" i="9"/>
  <c r="R30" i="9" s="1"/>
  <c r="O31" i="9"/>
  <c r="Q31" i="9" s="1"/>
  <c r="P31" i="9"/>
  <c r="R31" i="9" s="1"/>
  <c r="O32" i="9"/>
  <c r="Q32" i="9" s="1"/>
  <c r="P32" i="9"/>
  <c r="R32" i="9" s="1"/>
  <c r="O33" i="9"/>
  <c r="Q33" i="9" s="1"/>
  <c r="P33" i="9"/>
  <c r="R33" i="9" s="1"/>
  <c r="O34" i="9"/>
  <c r="Q34" i="9" s="1"/>
  <c r="P34" i="9"/>
  <c r="R34" i="9" s="1"/>
  <c r="O20" i="9"/>
  <c r="Q20" i="9" s="1"/>
  <c r="P20" i="9"/>
  <c r="R20" i="9" s="1"/>
  <c r="O21" i="9"/>
  <c r="Q21" i="9" s="1"/>
  <c r="P21" i="9"/>
  <c r="R21" i="9" s="1"/>
  <c r="O22" i="9"/>
  <c r="Q22" i="9" s="1"/>
  <c r="P22" i="9"/>
  <c r="R22" i="9" s="1"/>
  <c r="O36" i="9"/>
  <c r="Q36" i="9" s="1"/>
  <c r="P36" i="9"/>
  <c r="R36" i="9" s="1"/>
  <c r="O35" i="9"/>
  <c r="Q35" i="9" s="1"/>
  <c r="P35" i="9"/>
  <c r="R35" i="9" s="1"/>
  <c r="J35" i="9"/>
  <c r="J36" i="9"/>
  <c r="J34" i="9"/>
  <c r="J120" i="9"/>
  <c r="O23" i="9"/>
  <c r="Q23" i="9" s="1"/>
  <c r="P23" i="9"/>
  <c r="R23" i="9" s="1"/>
  <c r="O24" i="9"/>
  <c r="Q24" i="9" s="1"/>
  <c r="P24" i="9"/>
  <c r="R24" i="9" s="1"/>
  <c r="O25" i="9"/>
  <c r="Q25" i="9" s="1"/>
  <c r="P25" i="9"/>
  <c r="R25" i="9" s="1"/>
  <c r="O26" i="9"/>
  <c r="Q26" i="9" s="1"/>
  <c r="P26" i="9"/>
  <c r="R26" i="9" s="1"/>
  <c r="O27" i="9"/>
  <c r="Q27" i="9" s="1"/>
  <c r="P27" i="9"/>
  <c r="R27" i="9" s="1"/>
  <c r="O28" i="9"/>
  <c r="Q28" i="9" s="1"/>
  <c r="P28" i="9"/>
  <c r="R28" i="9" s="1"/>
  <c r="J17" i="9"/>
  <c r="O17" i="9"/>
  <c r="Q17" i="9" s="1"/>
  <c r="P17" i="9"/>
  <c r="R17" i="9" s="1"/>
  <c r="J18" i="9"/>
  <c r="O18" i="9"/>
  <c r="Q18" i="9" s="1"/>
  <c r="P18" i="9"/>
  <c r="R18" i="9" s="1"/>
  <c r="J19" i="9"/>
  <c r="O19" i="9"/>
  <c r="Q19" i="9" s="1"/>
  <c r="P19" i="9"/>
  <c r="R19" i="9" s="1"/>
  <c r="J20" i="9"/>
  <c r="O4" i="9"/>
  <c r="Q4" i="9" s="1"/>
  <c r="P4" i="9"/>
  <c r="R4" i="9" s="1"/>
  <c r="O5" i="9"/>
  <c r="Q5" i="9" s="1"/>
  <c r="P5" i="9"/>
  <c r="R5" i="9" s="1"/>
  <c r="O6" i="9"/>
  <c r="Q6" i="9" s="1"/>
  <c r="P6" i="9"/>
  <c r="R6" i="9" s="1"/>
  <c r="O7" i="9"/>
  <c r="Q7" i="9" s="1"/>
  <c r="P7" i="9"/>
  <c r="R7" i="9" s="1"/>
  <c r="O8" i="9"/>
  <c r="Q8" i="9" s="1"/>
  <c r="O9" i="9"/>
  <c r="Q9" i="9" s="1"/>
  <c r="P9" i="9"/>
  <c r="R9" i="9" s="1"/>
  <c r="O10" i="9"/>
  <c r="Q10" i="9" s="1"/>
  <c r="P10" i="9"/>
  <c r="R10" i="9" s="1"/>
  <c r="O11" i="9"/>
  <c r="Q11" i="9" s="1"/>
  <c r="P11" i="9"/>
  <c r="R11" i="9" s="1"/>
  <c r="O12" i="9"/>
  <c r="Q12" i="9" s="1"/>
  <c r="P12" i="9"/>
  <c r="R12" i="9" s="1"/>
  <c r="O13" i="9"/>
  <c r="Q13" i="9" s="1"/>
  <c r="P13" i="9"/>
  <c r="R13" i="9" s="1"/>
  <c r="O14" i="9"/>
  <c r="Q14" i="9" s="1"/>
  <c r="P14" i="9"/>
  <c r="R14" i="9" s="1"/>
  <c r="O15" i="9"/>
  <c r="Q15" i="9" s="1"/>
  <c r="P15" i="9"/>
  <c r="R15" i="9" s="1"/>
  <c r="O16" i="9"/>
  <c r="Q16" i="9" s="1"/>
  <c r="P16" i="9"/>
  <c r="R16" i="9" s="1"/>
  <c r="O3" i="9"/>
  <c r="Q3" i="9" s="1"/>
  <c r="P3" i="9"/>
  <c r="R3" i="9" s="1"/>
  <c r="J3" i="9"/>
  <c r="P2" i="9"/>
  <c r="R2" i="9" s="1"/>
  <c r="O2" i="9"/>
  <c r="Q2" i="9" s="1"/>
  <c r="L2" i="9"/>
  <c r="J2" i="9"/>
  <c r="J106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21" i="9"/>
  <c r="J22" i="9"/>
  <c r="J23" i="9"/>
  <c r="J24" i="9"/>
  <c r="J25" i="9"/>
  <c r="J26" i="9"/>
  <c r="J27" i="9"/>
  <c r="J28" i="9"/>
  <c r="J29" i="9"/>
  <c r="N29" i="9" s="1"/>
  <c r="J30" i="9"/>
  <c r="J31" i="9"/>
  <c r="J32" i="9"/>
  <c r="J33" i="9"/>
  <c r="J37" i="9"/>
  <c r="J38" i="9"/>
  <c r="J39" i="9"/>
  <c r="J40" i="9"/>
  <c r="J41" i="9"/>
  <c r="J42" i="9"/>
  <c r="J43" i="9"/>
  <c r="J45" i="9"/>
  <c r="J46" i="9"/>
  <c r="J47" i="9"/>
  <c r="J48" i="9"/>
  <c r="J49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7" i="9"/>
  <c r="J108" i="9"/>
  <c r="J109" i="9"/>
  <c r="J110" i="9"/>
  <c r="J111" i="9"/>
  <c r="J112" i="9"/>
  <c r="J113" i="9"/>
  <c r="J114" i="9"/>
  <c r="J115" i="9"/>
  <c r="T120" i="9" l="1"/>
  <c r="L120" i="9" s="1"/>
  <c r="T119" i="9"/>
  <c r="L119" i="9" s="1"/>
  <c r="T118" i="9"/>
  <c r="L118" i="9" s="1"/>
  <c r="T115" i="9"/>
  <c r="L115" i="9" s="1"/>
  <c r="T116" i="9"/>
  <c r="L116" i="9" s="1"/>
  <c r="S97" i="9"/>
  <c r="S93" i="9"/>
  <c r="S89" i="9"/>
  <c r="S85" i="9"/>
  <c r="S81" i="9"/>
  <c r="S77" i="9"/>
  <c r="S73" i="9"/>
  <c r="T73" i="9" s="1"/>
  <c r="L73" i="9" s="1"/>
  <c r="S69" i="9"/>
  <c r="T69" i="9" s="1"/>
  <c r="L69" i="9" s="1"/>
  <c r="S65" i="9"/>
  <c r="S61" i="9"/>
  <c r="S57" i="9"/>
  <c r="S53" i="9"/>
  <c r="T114" i="9"/>
  <c r="L114" i="9" s="1"/>
  <c r="S33" i="9"/>
  <c r="S113" i="9"/>
  <c r="T113" i="9" s="1"/>
  <c r="L113" i="9" s="1"/>
  <c r="S109" i="9"/>
  <c r="T109" i="9" s="1"/>
  <c r="L109" i="9" s="1"/>
  <c r="S105" i="9"/>
  <c r="T105" i="9" s="1"/>
  <c r="L105" i="9" s="1"/>
  <c r="S100" i="9"/>
  <c r="S96" i="9"/>
  <c r="S92" i="9"/>
  <c r="T92" i="9" s="1"/>
  <c r="L92" i="9" s="1"/>
  <c r="S88" i="9"/>
  <c r="S104" i="9"/>
  <c r="T104" i="9" s="1"/>
  <c r="L104" i="9" s="1"/>
  <c r="S44" i="9"/>
  <c r="T44" i="9" s="1"/>
  <c r="L44" i="9" s="1"/>
  <c r="S29" i="9"/>
  <c r="T29" i="9" s="1"/>
  <c r="L29" i="9" s="1"/>
  <c r="S38" i="9"/>
  <c r="T38" i="9" s="1"/>
  <c r="L38" i="9" s="1"/>
  <c r="T100" i="9"/>
  <c r="S37" i="9"/>
  <c r="T37" i="9" s="1"/>
  <c r="L37" i="9" s="1"/>
  <c r="S101" i="9"/>
  <c r="T101" i="9" s="1"/>
  <c r="L101" i="9" s="1"/>
  <c r="T108" i="9"/>
  <c r="L108" i="9" s="1"/>
  <c r="S45" i="9"/>
  <c r="T45" i="9" s="1"/>
  <c r="L45" i="9" s="1"/>
  <c r="S39" i="9"/>
  <c r="T39" i="9" s="1"/>
  <c r="L39" i="9" s="1"/>
  <c r="S49" i="9"/>
  <c r="T49" i="9" s="1"/>
  <c r="L49" i="9" s="1"/>
  <c r="S42" i="9"/>
  <c r="T42" i="9" s="1"/>
  <c r="L42" i="9" s="1"/>
  <c r="T46" i="9"/>
  <c r="L46" i="9" s="1"/>
  <c r="S84" i="9"/>
  <c r="T84" i="9" s="1"/>
  <c r="L84" i="9" s="1"/>
  <c r="S80" i="9"/>
  <c r="T80" i="9" s="1"/>
  <c r="L80" i="9" s="1"/>
  <c r="S76" i="9"/>
  <c r="T76" i="9" s="1"/>
  <c r="L76" i="9" s="1"/>
  <c r="S72" i="9"/>
  <c r="T72" i="9" s="1"/>
  <c r="L72" i="9" s="1"/>
  <c r="S68" i="9"/>
  <c r="T68" i="9" s="1"/>
  <c r="L68" i="9" s="1"/>
  <c r="S64" i="9"/>
  <c r="T64" i="9" s="1"/>
  <c r="L64" i="9" s="1"/>
  <c r="T97" i="9"/>
  <c r="L97" i="9" s="1"/>
  <c r="T93" i="9"/>
  <c r="L93" i="9" s="1"/>
  <c r="T89" i="9"/>
  <c r="L89" i="9" s="1"/>
  <c r="T85" i="9"/>
  <c r="L85" i="9" s="1"/>
  <c r="T81" i="9"/>
  <c r="L81" i="9" s="1"/>
  <c r="T77" i="9"/>
  <c r="L77" i="9" s="1"/>
  <c r="T65" i="9"/>
  <c r="L65" i="9" s="1"/>
  <c r="T61" i="9"/>
  <c r="L61" i="9" s="1"/>
  <c r="S40" i="9"/>
  <c r="T40" i="9" s="1"/>
  <c r="L40" i="9" s="1"/>
  <c r="S59" i="9"/>
  <c r="T59" i="9" s="1"/>
  <c r="L59" i="9" s="1"/>
  <c r="S55" i="9"/>
  <c r="T55" i="9" s="1"/>
  <c r="L55" i="9" s="1"/>
  <c r="S51" i="9"/>
  <c r="T51" i="9" s="1"/>
  <c r="L51" i="9" s="1"/>
  <c r="S47" i="9"/>
  <c r="T47" i="9" s="1"/>
  <c r="L47" i="9" s="1"/>
  <c r="T57" i="9"/>
  <c r="L57" i="9" s="1"/>
  <c r="S110" i="9"/>
  <c r="T110" i="9" s="1"/>
  <c r="L110" i="9" s="1"/>
  <c r="S102" i="9"/>
  <c r="T102" i="9" s="1"/>
  <c r="L102" i="9" s="1"/>
  <c r="S94" i="9"/>
  <c r="T94" i="9" s="1"/>
  <c r="L94" i="9" s="1"/>
  <c r="S86" i="9"/>
  <c r="T86" i="9" s="1"/>
  <c r="S78" i="9"/>
  <c r="T78" i="9" s="1"/>
  <c r="L78" i="9" s="1"/>
  <c r="S70" i="9"/>
  <c r="T70" i="9" s="1"/>
  <c r="L70" i="9" s="1"/>
  <c r="S62" i="9"/>
  <c r="T62" i="9" s="1"/>
  <c r="L62" i="9" s="1"/>
  <c r="T53" i="9"/>
  <c r="L53" i="9" s="1"/>
  <c r="T112" i="9"/>
  <c r="L112" i="9" s="1"/>
  <c r="S107" i="9"/>
  <c r="T107" i="9" s="1"/>
  <c r="L107" i="9" s="1"/>
  <c r="S99" i="9"/>
  <c r="T99" i="9" s="1"/>
  <c r="L99" i="9" s="1"/>
  <c r="T96" i="9"/>
  <c r="L96" i="9" s="1"/>
  <c r="S91" i="9"/>
  <c r="T91" i="9" s="1"/>
  <c r="L91" i="9" s="1"/>
  <c r="T88" i="9"/>
  <c r="L88" i="9" s="1"/>
  <c r="S83" i="9"/>
  <c r="T83" i="9" s="1"/>
  <c r="L83" i="9" s="1"/>
  <c r="S75" i="9"/>
  <c r="T75" i="9" s="1"/>
  <c r="L75" i="9" s="1"/>
  <c r="S67" i="9"/>
  <c r="T67" i="9" s="1"/>
  <c r="L67" i="9" s="1"/>
  <c r="S58" i="9"/>
  <c r="T58" i="9" s="1"/>
  <c r="L58" i="9" s="1"/>
  <c r="S54" i="9"/>
  <c r="T54" i="9" s="1"/>
  <c r="L54" i="9" s="1"/>
  <c r="S50" i="9"/>
  <c r="T50" i="9" s="1"/>
  <c r="L50" i="9" s="1"/>
  <c r="S41" i="9"/>
  <c r="T41" i="9" s="1"/>
  <c r="L41" i="9" s="1"/>
  <c r="S106" i="9"/>
  <c r="T106" i="9" s="1"/>
  <c r="L106" i="9" s="1"/>
  <c r="S98" i="9"/>
  <c r="T98" i="9" s="1"/>
  <c r="L98" i="9" s="1"/>
  <c r="S90" i="9"/>
  <c r="T90" i="9" s="1"/>
  <c r="L90" i="9" s="1"/>
  <c r="S82" i="9"/>
  <c r="T82" i="9" s="1"/>
  <c r="L82" i="9" s="1"/>
  <c r="S74" i="9"/>
  <c r="T74" i="9" s="1"/>
  <c r="S66" i="9"/>
  <c r="T66" i="9" s="1"/>
  <c r="L66" i="9" s="1"/>
  <c r="S43" i="9"/>
  <c r="T43" i="9" s="1"/>
  <c r="L43" i="9" s="1"/>
  <c r="S111" i="9"/>
  <c r="T111" i="9" s="1"/>
  <c r="L111" i="9" s="1"/>
  <c r="S103" i="9"/>
  <c r="T103" i="9" s="1"/>
  <c r="L103" i="9" s="1"/>
  <c r="S95" i="9"/>
  <c r="T95" i="9" s="1"/>
  <c r="L95" i="9" s="1"/>
  <c r="S87" i="9"/>
  <c r="T87" i="9" s="1"/>
  <c r="L87" i="9" s="1"/>
  <c r="S79" i="9"/>
  <c r="T79" i="9" s="1"/>
  <c r="L79" i="9" s="1"/>
  <c r="S71" i="9"/>
  <c r="T71" i="9" s="1"/>
  <c r="L71" i="9" s="1"/>
  <c r="S63" i="9"/>
  <c r="T63" i="9" s="1"/>
  <c r="L63" i="9" s="1"/>
  <c r="S60" i="9"/>
  <c r="T60" i="9" s="1"/>
  <c r="L60" i="9" s="1"/>
  <c r="S56" i="9"/>
  <c r="T56" i="9" s="1"/>
  <c r="L56" i="9" s="1"/>
  <c r="S52" i="9"/>
  <c r="T52" i="9" s="1"/>
  <c r="L52" i="9" s="1"/>
  <c r="S48" i="9"/>
  <c r="T48" i="9" s="1"/>
  <c r="L48" i="9" s="1"/>
  <c r="T33" i="9"/>
  <c r="L33" i="9" s="1"/>
  <c r="S30" i="9"/>
  <c r="T30" i="9" s="1"/>
  <c r="L30" i="9" s="1"/>
  <c r="S32" i="9"/>
  <c r="T32" i="9" s="1"/>
  <c r="L32" i="9" s="1"/>
  <c r="S34" i="9"/>
  <c r="T34" i="9" s="1"/>
  <c r="L34" i="9" s="1"/>
  <c r="S21" i="9"/>
  <c r="T21" i="9" s="1"/>
  <c r="L21" i="9" s="1"/>
  <c r="S31" i="9"/>
  <c r="T31" i="9" s="1"/>
  <c r="L31" i="9" s="1"/>
  <c r="S20" i="9"/>
  <c r="T20" i="9" s="1"/>
  <c r="L20" i="9" s="1"/>
  <c r="S36" i="9"/>
  <c r="T36" i="9" s="1"/>
  <c r="L36" i="9" s="1"/>
  <c r="S22" i="9"/>
  <c r="T22" i="9" s="1"/>
  <c r="L22" i="9" s="1"/>
  <c r="S35" i="9"/>
  <c r="T35" i="9" s="1"/>
  <c r="L35" i="9" s="1"/>
  <c r="S27" i="9"/>
  <c r="T27" i="9" s="1"/>
  <c r="L27" i="9" s="1"/>
  <c r="S23" i="9"/>
  <c r="T23" i="9" s="1"/>
  <c r="L23" i="9" s="1"/>
  <c r="L100" i="9"/>
  <c r="S17" i="9"/>
  <c r="T17" i="9" s="1"/>
  <c r="L17" i="9" s="1"/>
  <c r="S28" i="9"/>
  <c r="T28" i="9" s="1"/>
  <c r="L28" i="9" s="1"/>
  <c r="S18" i="9"/>
  <c r="T18" i="9" s="1"/>
  <c r="L18" i="9" s="1"/>
  <c r="S25" i="9"/>
  <c r="T25" i="9" s="1"/>
  <c r="L25" i="9" s="1"/>
  <c r="S24" i="9"/>
  <c r="T24" i="9" s="1"/>
  <c r="L24" i="9" s="1"/>
  <c r="S26" i="9"/>
  <c r="T26" i="9" s="1"/>
  <c r="L26" i="9" s="1"/>
  <c r="S19" i="9"/>
  <c r="T19" i="9" s="1"/>
  <c r="L19" i="9" s="1"/>
  <c r="S4" i="9"/>
  <c r="T4" i="9" s="1"/>
  <c r="L4" i="9" s="1"/>
  <c r="L74" i="9"/>
  <c r="S5" i="9"/>
  <c r="T5" i="9" s="1"/>
  <c r="L5" i="9" s="1"/>
  <c r="S12" i="9"/>
  <c r="T12" i="9" s="1"/>
  <c r="L12" i="9" s="1"/>
  <c r="S14" i="9"/>
  <c r="T14" i="9" s="1"/>
  <c r="L14" i="9" s="1"/>
  <c r="L86" i="9"/>
  <c r="S15" i="9"/>
  <c r="T15" i="9" s="1"/>
  <c r="L15" i="9" s="1"/>
  <c r="S13" i="9"/>
  <c r="T13" i="9" s="1"/>
  <c r="L13" i="9" s="1"/>
  <c r="S7" i="9"/>
  <c r="T7" i="9" s="1"/>
  <c r="L7" i="9" s="1"/>
  <c r="S6" i="9"/>
  <c r="T6" i="9" s="1"/>
  <c r="L6" i="9" s="1"/>
  <c r="S10" i="9"/>
  <c r="T10" i="9" s="1"/>
  <c r="L10" i="9" s="1"/>
  <c r="S16" i="9"/>
  <c r="T16" i="9" s="1"/>
  <c r="L16" i="9" s="1"/>
  <c r="S11" i="9"/>
  <c r="T11" i="9" s="1"/>
  <c r="L11" i="9" s="1"/>
  <c r="S3" i="9"/>
  <c r="T3" i="9" s="1"/>
  <c r="L3" i="9" s="1"/>
  <c r="M3" i="9" l="1"/>
  <c r="N3" i="9" s="1"/>
  <c r="M4" i="9" s="1"/>
  <c r="N4" i="9" s="1"/>
  <c r="M5" i="9" s="1"/>
  <c r="N5" i="9" s="1"/>
  <c r="M6" i="9" s="1"/>
  <c r="N6" i="9" s="1"/>
  <c r="M7" i="9" s="1"/>
  <c r="N7" i="9" s="1"/>
  <c r="M30" i="9"/>
  <c r="N30" i="9" s="1"/>
  <c r="M31" i="9" s="1"/>
  <c r="N31" i="9" s="1"/>
  <c r="M32" i="9" s="1"/>
  <c r="N32" i="9" s="1"/>
  <c r="M33" i="9" s="1"/>
  <c r="N33" i="9" s="1"/>
  <c r="M34" i="9" s="1"/>
  <c r="N34" i="9" s="1"/>
  <c r="M20" i="9" l="1"/>
  <c r="N20" i="9" s="1"/>
  <c r="M21" i="9" s="1"/>
  <c r="N21" i="9" s="1"/>
  <c r="M22" i="9" s="1"/>
  <c r="N22" i="9" s="1"/>
  <c r="N35" i="9"/>
  <c r="M36" i="9" l="1"/>
  <c r="N36" i="9" s="1"/>
  <c r="M37" i="9" s="1"/>
  <c r="N37" i="9" s="1"/>
  <c r="M38" i="9" s="1"/>
  <c r="N38" i="9" s="1"/>
  <c r="M39" i="9" s="1"/>
  <c r="N39" i="9" s="1"/>
  <c r="M40" i="9" l="1"/>
  <c r="N40" i="9" s="1"/>
  <c r="M41" i="9" s="1"/>
  <c r="N41" i="9" s="1"/>
  <c r="M42" i="9" s="1"/>
  <c r="N42" i="9" s="1"/>
  <c r="M43" i="9" s="1"/>
  <c r="N43" i="9" s="1"/>
  <c r="N45" i="9" l="1"/>
  <c r="M46" i="9" s="1"/>
  <c r="N46" i="9" s="1"/>
  <c r="M47" i="9" s="1"/>
  <c r="N47" i="9" s="1"/>
  <c r="M48" i="9" s="1"/>
  <c r="N48" i="9" s="1"/>
  <c r="M49" i="9" s="1"/>
  <c r="N49" i="9" s="1"/>
  <c r="M50" i="9" s="1"/>
  <c r="N50" i="9" s="1"/>
  <c r="N51" i="9" s="1"/>
  <c r="M52" i="9" s="1"/>
  <c r="N52" i="9" s="1"/>
  <c r="M53" i="9" s="1"/>
  <c r="N53" i="9" s="1"/>
  <c r="M54" i="9" s="1"/>
  <c r="N54" i="9" s="1"/>
  <c r="M55" i="9" s="1"/>
  <c r="N55" i="9" s="1"/>
  <c r="M56" i="9" s="1"/>
  <c r="N56" i="9" s="1"/>
  <c r="N57" i="9" s="1"/>
  <c r="M58" i="9" s="1"/>
  <c r="N58" i="9" s="1"/>
  <c r="M59" i="9" s="1"/>
  <c r="N59" i="9" s="1"/>
  <c r="M60" i="9" s="1"/>
  <c r="N60" i="9" s="1"/>
  <c r="M61" i="9" s="1"/>
  <c r="N61" i="9" s="1"/>
  <c r="M62" i="9" s="1"/>
  <c r="N62" i="9" s="1"/>
  <c r="N63" i="9" s="1"/>
  <c r="M64" i="9" s="1"/>
  <c r="N64" i="9" s="1"/>
  <c r="M65" i="9" s="1"/>
  <c r="N65" i="9" s="1"/>
  <c r="M66" i="9" s="1"/>
  <c r="N66" i="9" s="1"/>
  <c r="M67" i="9" s="1"/>
  <c r="N67" i="9" s="1"/>
  <c r="M68" i="9" s="1"/>
  <c r="N68" i="9" s="1"/>
  <c r="N69" i="9" s="1"/>
  <c r="M70" i="9" s="1"/>
  <c r="N70" i="9" s="1"/>
  <c r="M71" i="9" s="1"/>
  <c r="N71" i="9" s="1"/>
  <c r="M72" i="9" s="1"/>
  <c r="N72" i="9" s="1"/>
  <c r="M73" i="9" s="1"/>
  <c r="N73" i="9" s="1"/>
  <c r="M74" i="9" s="1"/>
  <c r="N74" i="9" s="1"/>
  <c r="N75" i="9" s="1"/>
  <c r="M76" i="9" s="1"/>
  <c r="N76" i="9" s="1"/>
  <c r="M77" i="9" s="1"/>
  <c r="N77" i="9" s="1"/>
  <c r="M78" i="9" s="1"/>
  <c r="N78" i="9" s="1"/>
  <c r="M79" i="9" s="1"/>
  <c r="N79" i="9" s="1"/>
  <c r="M80" i="9" s="1"/>
  <c r="N80" i="9" s="1"/>
  <c r="N81" i="9" s="1"/>
  <c r="M82" i="9" s="1"/>
  <c r="N82" i="9" s="1"/>
  <c r="M83" i="9" s="1"/>
  <c r="N83" i="9" s="1"/>
  <c r="M84" i="9" s="1"/>
  <c r="N84" i="9" s="1"/>
  <c r="M85" i="9" s="1"/>
  <c r="N85" i="9" s="1"/>
  <c r="M86" i="9" s="1"/>
  <c r="N86" i="9" s="1"/>
  <c r="M87" i="9" s="1"/>
  <c r="N87" i="9" s="1"/>
  <c r="N88" i="9" s="1"/>
  <c r="M89" i="9" s="1"/>
  <c r="N89" i="9" s="1"/>
  <c r="M90" i="9" s="1"/>
  <c r="N90" i="9" s="1"/>
  <c r="M91" i="9" s="1"/>
  <c r="N91" i="9" s="1"/>
  <c r="M92" i="9" s="1"/>
  <c r="N92" i="9" s="1"/>
  <c r="M93" i="9" s="1"/>
  <c r="N93" i="9" s="1"/>
  <c r="M94" i="9" s="1"/>
  <c r="N94" i="9" s="1"/>
  <c r="N95" i="9" s="1"/>
  <c r="M96" i="9" s="1"/>
  <c r="N96" i="9" s="1"/>
  <c r="M97" i="9" s="1"/>
  <c r="N97" i="9" s="1"/>
  <c r="M98" i="9" s="1"/>
  <c r="N98" i="9" s="1"/>
  <c r="M99" i="9" s="1"/>
  <c r="N99" i="9" s="1"/>
  <c r="M100" i="9" s="1"/>
  <c r="N100" i="9" s="1"/>
  <c r="M44" i="9"/>
  <c r="N44" i="9" s="1"/>
  <c r="N102" i="9" l="1"/>
  <c r="M103" i="9" s="1"/>
  <c r="N103" i="9" s="1"/>
  <c r="M104" i="9" s="1"/>
  <c r="N104" i="9" s="1"/>
  <c r="M105" i="9" s="1"/>
  <c r="N105" i="9" s="1"/>
  <c r="M106" i="9" s="1"/>
  <c r="N106" i="9" s="1"/>
  <c r="M107" i="9" s="1"/>
  <c r="N107" i="9" s="1"/>
  <c r="M108" i="9" s="1"/>
  <c r="N108" i="9" s="1"/>
  <c r="M109" i="9" s="1"/>
  <c r="N109" i="9" s="1"/>
  <c r="M110" i="9" s="1"/>
  <c r="N110" i="9" s="1"/>
  <c r="M111" i="9" s="1"/>
  <c r="N111" i="9" s="1"/>
  <c r="N112" i="9" s="1"/>
  <c r="M113" i="9" s="1"/>
  <c r="N113" i="9" s="1"/>
  <c r="M114" i="9" s="1"/>
  <c r="N114" i="9" s="1"/>
  <c r="M115" i="9" s="1"/>
  <c r="N115" i="9" s="1"/>
  <c r="M116" i="9" s="1"/>
  <c r="N116" i="9" s="1"/>
  <c r="M117" i="9" s="1"/>
  <c r="N117" i="9" s="1"/>
  <c r="M118" i="9" s="1"/>
  <c r="N118" i="9" s="1"/>
  <c r="M119" i="9" s="1"/>
  <c r="N119" i="9" s="1"/>
  <c r="M120" i="9" s="1"/>
  <c r="N120" i="9" s="1"/>
  <c r="M101" i="9"/>
  <c r="N101" i="9" s="1"/>
  <c r="N9" i="9"/>
  <c r="M10" i="9"/>
  <c r="N10" i="9"/>
  <c r="M11" i="9"/>
  <c r="N11" i="9"/>
  <c r="M12" i="9"/>
  <c r="N12" i="9"/>
  <c r="M13" i="9"/>
  <c r="N13" i="9"/>
  <c r="M14" i="9"/>
  <c r="N14" i="9"/>
  <c r="N15" i="9"/>
  <c r="M16" i="9"/>
  <c r="N16" i="9"/>
  <c r="M17" i="9"/>
  <c r="N17" i="9"/>
  <c r="M18" i="9"/>
  <c r="N18" i="9"/>
  <c r="M19" i="9"/>
  <c r="N19" i="9"/>
  <c r="N23" i="9"/>
  <c r="M24" i="9"/>
  <c r="N24" i="9"/>
  <c r="M25" i="9"/>
  <c r="N25" i="9"/>
  <c r="M26" i="9"/>
  <c r="N26" i="9"/>
  <c r="M27" i="9"/>
  <c r="N27" i="9"/>
  <c r="M28" i="9"/>
  <c r="N28" i="9"/>
  <c r="N8" i="9"/>
  <c r="M8" i="9"/>
  <c r="T9" i="9"/>
  <c r="L9" i="9"/>
  <c r="S8" i="9"/>
  <c r="T8" i="9"/>
  <c r="L8" i="9"/>
  <c r="P8" i="9"/>
  <c r="R8" i="9"/>
  <c r="S9" i="9"/>
</calcChain>
</file>

<file path=xl/sharedStrings.xml><?xml version="1.0" encoding="utf-8"?>
<sst xmlns="http://schemas.openxmlformats.org/spreadsheetml/2006/main" count="1011" uniqueCount="287">
  <si>
    <t>Station</t>
  </si>
  <si>
    <t>Operation</t>
  </si>
  <si>
    <t>DecLat</t>
  </si>
  <si>
    <t>DecLong</t>
  </si>
  <si>
    <t>Bongo (hrs)</t>
  </si>
  <si>
    <t>CalVET</t>
  </si>
  <si>
    <t>CTD</t>
  </si>
  <si>
    <t>Neuston</t>
  </si>
  <si>
    <t>Station Time</t>
  </si>
  <si>
    <t>Ship Speed (knots)</t>
  </si>
  <si>
    <t>Steam Time</t>
  </si>
  <si>
    <t>Arrival Date</t>
  </si>
  <si>
    <t>Depart. Date</t>
  </si>
  <si>
    <t>lat</t>
  </si>
  <si>
    <t>long</t>
  </si>
  <si>
    <t>lat rad</t>
  </si>
  <si>
    <t>long rad</t>
  </si>
  <si>
    <t>long diff</t>
  </si>
  <si>
    <t>distance nm</t>
  </si>
  <si>
    <t>gz135</t>
  </si>
  <si>
    <t>gx135</t>
  </si>
  <si>
    <t>gv137</t>
  </si>
  <si>
    <t>gz137</t>
  </si>
  <si>
    <t>hb139</t>
  </si>
  <si>
    <t>gx139</t>
  </si>
  <si>
    <t>gv141</t>
  </si>
  <si>
    <t>gz141</t>
  </si>
  <si>
    <t>hd141</t>
  </si>
  <si>
    <t>hf143</t>
  </si>
  <si>
    <t>hb143</t>
  </si>
  <si>
    <t>gx143</t>
  </si>
  <si>
    <t>gv145</t>
  </si>
  <si>
    <t>gz145</t>
  </si>
  <si>
    <t>hd145</t>
  </si>
  <si>
    <t>hh145</t>
  </si>
  <si>
    <t>hj147</t>
  </si>
  <si>
    <t>hf147</t>
  </si>
  <si>
    <t>hb147</t>
  </si>
  <si>
    <t>gx147</t>
  </si>
  <si>
    <t>gv149</t>
  </si>
  <si>
    <t>gz149</t>
  </si>
  <si>
    <t>hd149</t>
  </si>
  <si>
    <t>hh149</t>
  </si>
  <si>
    <t>hj151</t>
  </si>
  <si>
    <t>hf151</t>
  </si>
  <si>
    <t>hb151</t>
  </si>
  <si>
    <t>gx151</t>
  </si>
  <si>
    <t>gv153</t>
  </si>
  <si>
    <t>gz153</t>
  </si>
  <si>
    <t>hd153</t>
  </si>
  <si>
    <t>hh153</t>
  </si>
  <si>
    <t>hj155</t>
  </si>
  <si>
    <t>hf155</t>
  </si>
  <si>
    <t>gx155</t>
  </si>
  <si>
    <t>gz157</t>
  </si>
  <si>
    <t>hd157</t>
  </si>
  <si>
    <t>hh157</t>
  </si>
  <si>
    <t>hf159</t>
  </si>
  <si>
    <t>hb159</t>
  </si>
  <si>
    <t>gx159</t>
  </si>
  <si>
    <t>gv161</t>
  </si>
  <si>
    <t>gz161</t>
  </si>
  <si>
    <t>hd161</t>
  </si>
  <si>
    <t>hf163</t>
  </si>
  <si>
    <t>hb163</t>
  </si>
  <si>
    <t>gx163</t>
  </si>
  <si>
    <t>gv165</t>
  </si>
  <si>
    <t>gz165</t>
  </si>
  <si>
    <t>hd165</t>
  </si>
  <si>
    <t>hb167</t>
  </si>
  <si>
    <t>gx167</t>
  </si>
  <si>
    <t>gv169</t>
  </si>
  <si>
    <t>gz169</t>
  </si>
  <si>
    <t>hd169</t>
  </si>
  <si>
    <t>hb171</t>
  </si>
  <si>
    <t>gx171</t>
  </si>
  <si>
    <t>gv173</t>
  </si>
  <si>
    <t>gz173</t>
  </si>
  <si>
    <t>gx175</t>
  </si>
  <si>
    <t>FOX61</t>
  </si>
  <si>
    <t>FOX60</t>
  </si>
  <si>
    <t>FOX59</t>
  </si>
  <si>
    <t>FOX58</t>
  </si>
  <si>
    <t>FOX57</t>
  </si>
  <si>
    <t>FOX56</t>
  </si>
  <si>
    <t>gx177</t>
  </si>
  <si>
    <t>gx179</t>
  </si>
  <si>
    <t>gx181</t>
  </si>
  <si>
    <t>gx183</t>
  </si>
  <si>
    <t>gx185</t>
  </si>
  <si>
    <t>gx187</t>
  </si>
  <si>
    <t>gx191</t>
  </si>
  <si>
    <t>gx195</t>
  </si>
  <si>
    <t>hd209</t>
  </si>
  <si>
    <t>hf207</t>
  </si>
  <si>
    <t>hj207</t>
  </si>
  <si>
    <t>hl205</t>
  </si>
  <si>
    <t>hh205</t>
  </si>
  <si>
    <t>hd205</t>
  </si>
  <si>
    <t>hf203</t>
  </si>
  <si>
    <t>hj203</t>
  </si>
  <si>
    <t>hl201</t>
  </si>
  <si>
    <t>hh201</t>
  </si>
  <si>
    <t>hd201</t>
  </si>
  <si>
    <t>hf199</t>
  </si>
  <si>
    <t>hh197</t>
  </si>
  <si>
    <t>hl199</t>
  </si>
  <si>
    <t>hn199</t>
  </si>
  <si>
    <t>hp197</t>
  </si>
  <si>
    <t>hl197</t>
  </si>
  <si>
    <t>hj195</t>
  </si>
  <si>
    <t>hn195</t>
  </si>
  <si>
    <t>hp193</t>
  </si>
  <si>
    <t>hl193</t>
  </si>
  <si>
    <t>hh193</t>
  </si>
  <si>
    <t>hj191</t>
  </si>
  <si>
    <t>hn191</t>
  </si>
  <si>
    <t>hp189</t>
  </si>
  <si>
    <t>hl189</t>
  </si>
  <si>
    <t>hp185</t>
  </si>
  <si>
    <t>hl185</t>
  </si>
  <si>
    <t>hn183</t>
  </si>
  <si>
    <t>hp181</t>
  </si>
  <si>
    <t>hl181</t>
  </si>
  <si>
    <t>hn179</t>
  </si>
  <si>
    <t>hp177</t>
  </si>
  <si>
    <t>hl177</t>
  </si>
  <si>
    <t>hn175</t>
  </si>
  <si>
    <t>hl173</t>
  </si>
  <si>
    <t>60/20bon</t>
  </si>
  <si>
    <t>NEU, 60/20bon</t>
  </si>
  <si>
    <t>CTD, 60/20bon</t>
  </si>
  <si>
    <t>CTD (no bottles), 60/20bon</t>
  </si>
  <si>
    <t>60/20bon, CALVET</t>
  </si>
  <si>
    <t>CTD, 60/20bon, CALVET</t>
  </si>
  <si>
    <t>Depart Homer</t>
  </si>
  <si>
    <t>Arrive Homer</t>
  </si>
  <si>
    <t>Station Number</t>
  </si>
  <si>
    <t>gt151</t>
  </si>
  <si>
    <t>gt155</t>
  </si>
  <si>
    <t>gt171</t>
  </si>
  <si>
    <t>hh161</t>
  </si>
  <si>
    <t>hf167</t>
  </si>
  <si>
    <t>hn203</t>
  </si>
  <si>
    <t>hn171</t>
  </si>
  <si>
    <t>Station Name</t>
  </si>
  <si>
    <t>Operations</t>
  </si>
  <si>
    <t>RZA?</t>
  </si>
  <si>
    <t>Y</t>
  </si>
  <si>
    <t>May 8th 23:45-May 9th Noon</t>
  </si>
  <si>
    <t>May 9th 23:45-May 10th Noon</t>
  </si>
  <si>
    <t>May 10th 23:45-May 11th Noon</t>
  </si>
  <si>
    <t>May 11th 23:45-May 12th Noon</t>
  </si>
  <si>
    <t>May 12th 23:45-May 13th Noon</t>
  </si>
  <si>
    <t>May 13th 23:45-May 14th Noon</t>
  </si>
  <si>
    <t>May 16th 23:45-May 17th Noon</t>
  </si>
  <si>
    <t>May 17th 23:45-May 18th Noon</t>
  </si>
  <si>
    <t>May 18th 23:45-May 19th Noon</t>
  </si>
  <si>
    <t>May 19th 23:45-May 20th Noon</t>
  </si>
  <si>
    <t>May 20th 23:45-May 21st Noon</t>
  </si>
  <si>
    <t>May 21st 23:45-May 22nd Noon</t>
  </si>
  <si>
    <t>May 22nd 23:45-May 23rd Noon</t>
  </si>
  <si>
    <t>May 23rd 23:45-May 24th Noon</t>
  </si>
  <si>
    <t>May 24th 23:45-May 25th Noon</t>
  </si>
  <si>
    <t>May 25th 23:45-May 26th Noon</t>
  </si>
  <si>
    <t>Bongo #</t>
  </si>
  <si>
    <t>Station  #</t>
  </si>
  <si>
    <t>BON001</t>
  </si>
  <si>
    <t>BON002</t>
  </si>
  <si>
    <t>BON003</t>
  </si>
  <si>
    <t>BON004</t>
  </si>
  <si>
    <t>BON005</t>
  </si>
  <si>
    <t>BON006</t>
  </si>
  <si>
    <t>BON007</t>
  </si>
  <si>
    <t>BON008</t>
  </si>
  <si>
    <t>BON009</t>
  </si>
  <si>
    <t>BON010</t>
  </si>
  <si>
    <t>BON011</t>
  </si>
  <si>
    <t>BON012</t>
  </si>
  <si>
    <t>BON013</t>
  </si>
  <si>
    <t>BON014</t>
  </si>
  <si>
    <t>BON015</t>
  </si>
  <si>
    <t>BON016</t>
  </si>
  <si>
    <t>BON017</t>
  </si>
  <si>
    <t>BON018</t>
  </si>
  <si>
    <t>BON019</t>
  </si>
  <si>
    <t>BON020</t>
  </si>
  <si>
    <t>BON021</t>
  </si>
  <si>
    <t>BON022</t>
  </si>
  <si>
    <t>BON023</t>
  </si>
  <si>
    <t>BON024</t>
  </si>
  <si>
    <t>BON025</t>
  </si>
  <si>
    <t>BON026</t>
  </si>
  <si>
    <t>BON027</t>
  </si>
  <si>
    <t>BON028</t>
  </si>
  <si>
    <t>BON029</t>
  </si>
  <si>
    <t>BON030</t>
  </si>
  <si>
    <t>BON031</t>
  </si>
  <si>
    <t>BON032</t>
  </si>
  <si>
    <t>BON033</t>
  </si>
  <si>
    <t>BON034</t>
  </si>
  <si>
    <t>BON035</t>
  </si>
  <si>
    <t>BON036</t>
  </si>
  <si>
    <t>BON037</t>
  </si>
  <si>
    <t>BON038</t>
  </si>
  <si>
    <t>BON039</t>
  </si>
  <si>
    <t>BON040</t>
  </si>
  <si>
    <t>BON041</t>
  </si>
  <si>
    <t>BON042</t>
  </si>
  <si>
    <t>BON043</t>
  </si>
  <si>
    <t>BON044</t>
  </si>
  <si>
    <t>BON045</t>
  </si>
  <si>
    <t>BON046</t>
  </si>
  <si>
    <t>BON047</t>
  </si>
  <si>
    <t>BON048</t>
  </si>
  <si>
    <t>BON049</t>
  </si>
  <si>
    <t>BON050</t>
  </si>
  <si>
    <t>BON051</t>
  </si>
  <si>
    <t>BON052</t>
  </si>
  <si>
    <t>BON053</t>
  </si>
  <si>
    <t>BON054</t>
  </si>
  <si>
    <t>BON055</t>
  </si>
  <si>
    <t>BON057</t>
  </si>
  <si>
    <t>BON058</t>
  </si>
  <si>
    <t>BON059</t>
  </si>
  <si>
    <t>BON060</t>
  </si>
  <si>
    <t>BON056</t>
  </si>
  <si>
    <t>BON061</t>
  </si>
  <si>
    <t>BON062</t>
  </si>
  <si>
    <t>BON063</t>
  </si>
  <si>
    <t>BON064</t>
  </si>
  <si>
    <t>BON065</t>
  </si>
  <si>
    <t>BON066</t>
  </si>
  <si>
    <t>BON067</t>
  </si>
  <si>
    <t>BON068</t>
  </si>
  <si>
    <t>BON069</t>
  </si>
  <si>
    <t>BON070</t>
  </si>
  <si>
    <t>BON071</t>
  </si>
  <si>
    <t>BON072</t>
  </si>
  <si>
    <t>BON073</t>
  </si>
  <si>
    <t>BON074</t>
  </si>
  <si>
    <t>BON075</t>
  </si>
  <si>
    <t>BON076</t>
  </si>
  <si>
    <t>BON077</t>
  </si>
  <si>
    <t>BON078</t>
  </si>
  <si>
    <t>BON079</t>
  </si>
  <si>
    <t>BON080</t>
  </si>
  <si>
    <t>BON081</t>
  </si>
  <si>
    <t>BON082</t>
  </si>
  <si>
    <t>BON083</t>
  </si>
  <si>
    <t>BON084</t>
  </si>
  <si>
    <t>BON085</t>
  </si>
  <si>
    <t>BON086</t>
  </si>
  <si>
    <t>BON087</t>
  </si>
  <si>
    <t>BON088</t>
  </si>
  <si>
    <t>BON089</t>
  </si>
  <si>
    <t>BON090</t>
  </si>
  <si>
    <t>BON091</t>
  </si>
  <si>
    <t>BON092</t>
  </si>
  <si>
    <t>BON093</t>
  </si>
  <si>
    <t>BON094</t>
  </si>
  <si>
    <t>BON095</t>
  </si>
  <si>
    <t>BON096</t>
  </si>
  <si>
    <t>BON097</t>
  </si>
  <si>
    <t>BON098</t>
  </si>
  <si>
    <t>BON099</t>
  </si>
  <si>
    <t>BON100</t>
  </si>
  <si>
    <t>BON101</t>
  </si>
  <si>
    <t>BON102</t>
  </si>
  <si>
    <t>BON103</t>
  </si>
  <si>
    <t>BON104</t>
  </si>
  <si>
    <t>BON105</t>
  </si>
  <si>
    <t>BON106</t>
  </si>
  <si>
    <t>BON107</t>
  </si>
  <si>
    <t>BON108</t>
  </si>
  <si>
    <t>BON109</t>
  </si>
  <si>
    <t>BON110</t>
  </si>
  <si>
    <t>BON111</t>
  </si>
  <si>
    <t>BON112</t>
  </si>
  <si>
    <t>BON113</t>
  </si>
  <si>
    <t>BON114</t>
  </si>
  <si>
    <t>BON115</t>
  </si>
  <si>
    <t>CTD, 60/20bon, drifter</t>
  </si>
  <si>
    <t>May 14th 23:45-May 15th Noon</t>
  </si>
  <si>
    <t>May 15th 23:45-May 16th Noon</t>
  </si>
  <si>
    <t>BON116</t>
  </si>
  <si>
    <t>BON117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</si>
</sst>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\ h:mm\ AM/PM"/>
    <numFmt numFmtId="165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4"/>
      <color rgb="FF000000"/>
      <name val="Calibri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6DCE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center" vertical="top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 indent="2"/>
    </xf>
    <xf numFmtId="164" fontId="1" fillId="3" borderId="0" xfId="0" applyNumberFormat="1" applyFont="1" applyFill="1" applyAlignment="1">
      <alignment horizontal="center"/>
    </xf>
    <xf numFmtId="0" fontId="6" fillId="0" borderId="0" xfId="0" applyFont="1" applyAlignment="1">
      <alignment horizontal="right" vertical="center" wrapText="1"/>
    </xf>
    <xf numFmtId="0" fontId="0" fillId="0" borderId="0" xfId="0" applyFont="1"/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ill="1"/>
    <xf numFmtId="2" fontId="4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12" fillId="4" borderId="0" xfId="0" applyFont="1" applyFill="1"/>
    <xf numFmtId="0" fontId="10" fillId="4" borderId="0" xfId="0" applyFont="1" applyFill="1" applyAlignment="1">
      <alignment horizontal="center" vertical="top"/>
    </xf>
    <xf numFmtId="0" fontId="12" fillId="0" borderId="0" xfId="0" applyFont="1"/>
    <xf numFmtId="0" fontId="13" fillId="0" borderId="0" xfId="0" applyFont="1"/>
    <xf numFmtId="164" fontId="3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18653</xdr:colOff>
      <xdr:row>1</xdr:row>
      <xdr:rowOff>152401</xdr:rowOff>
    </xdr:from>
    <xdr:to>
      <xdr:col>18</xdr:col>
      <xdr:colOff>226967</xdr:colOff>
      <xdr:row>36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867363-B332-47B8-8D69-303E90D88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503" y="342901"/>
          <a:ext cx="7523514" cy="6591300"/>
        </a:xfrm>
        <a:prstGeom prst="rect">
          <a:avLst/>
        </a:prstGeom>
      </xdr:spPr>
    </xdr:pic>
    <xdr:clientData/>
  </xdr:twoCellAnchor>
  <xdr:twoCellAnchor>
    <xdr:from>
      <xdr:col>6</xdr:col>
      <xdr:colOff>257175</xdr:colOff>
      <xdr:row>2</xdr:row>
      <xdr:rowOff>57150</xdr:rowOff>
    </xdr:from>
    <xdr:to>
      <xdr:col>9</xdr:col>
      <xdr:colOff>533400</xdr:colOff>
      <xdr:row>4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76534E-6C7C-46B3-BA9D-B6C818144322}"/>
            </a:ext>
          </a:extLst>
        </xdr:cNvPr>
        <xdr:cNvSpPr txBox="1"/>
      </xdr:nvSpPr>
      <xdr:spPr>
        <a:xfrm>
          <a:off x="5905500" y="438150"/>
          <a:ext cx="210502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WO21-01 Station Path </a:t>
          </a:r>
        </a:p>
      </xdr:txBody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27</xdr:col>
      <xdr:colOff>114300</xdr:colOff>
      <xdr:row>78</xdr:row>
      <xdr:rowOff>132825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80EA40-98B1-4DF2-A519-A7295641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57850" y="7239000"/>
          <a:ext cx="12915900" cy="7752825"/>
        </a:xfrm>
        <a:prstGeom prst="rect">
          <a:avLst/>
        </a:prstGeom>
      </xdr:spPr>
    </xdr:pic>
    <xdr:clientData/>
  </xdr:twoCellAnchor>
  <xdr:twoCellAnchor>
    <xdr:from>
      <xdr:col>7</xdr:col>
      <xdr:colOff>116417</xdr:colOff>
      <xdr:row>44</xdr:row>
      <xdr:rowOff>78316</xdr:rowOff>
    </xdr:from>
    <xdr:to>
      <xdr:col>10</xdr:col>
      <xdr:colOff>392642</xdr:colOff>
      <xdr:row>48</xdr:row>
      <xdr:rowOff>31749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987AD1F-6C21-4BB4-A333-5F09F84B9410}"/>
            </a:ext>
          </a:extLst>
        </xdr:cNvPr>
        <xdr:cNvSpPr txBox="1"/>
      </xdr:nvSpPr>
      <xdr:spPr>
        <a:xfrm>
          <a:off x="6392334" y="8460316"/>
          <a:ext cx="2117725" cy="71543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Stations and Ops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zoomScale="90" zoomScaleNormal="90" workbookViewId="0"/>
  </sheetViews>
  <sheetFormatPr defaultRowHeight="15" x14ac:dyDescent="0.25"/>
  <cols>
    <col min="1" max="1" width="14.28515625" bestFit="1" customWidth="1"/>
    <col min="2" max="2" width="16.85546875" bestFit="1" customWidth="1"/>
    <col min="3" max="3" width="25" bestFit="1" customWidth="1"/>
    <col min="4" max="4" width="10.140625" bestFit="1" customWidth="1"/>
    <col min="5" max="5" width="10.28515625" bestFit="1" customWidth="1"/>
  </cols>
  <sheetData>
    <row r="1" spans="1:5" x14ac:dyDescent="0.25">
      <c r="A1" s="4" t="s">
        <v>0</v>
      </c>
      <c r="B1" s="4" t="s">
        <v>137</v>
      </c>
      <c r="C1" s="4" t="s">
        <v>1</v>
      </c>
      <c r="D1" s="4" t="s">
        <v>2</v>
      </c>
      <c r="E1" s="4" t="s">
        <v>3</v>
      </c>
    </row>
    <row r="2" spans="1:5" x14ac:dyDescent="0.25">
      <c r="A2" s="6" t="s">
        <v>135</v>
      </c>
      <c r="B2" s="6"/>
      <c r="C2" s="6"/>
      <c r="D2" s="7">
        <v>59.642499999999998</v>
      </c>
      <c r="E2" s="7">
        <v>-151.54830000000001</v>
      </c>
    </row>
    <row r="3" spans="1:5" x14ac:dyDescent="0.25">
      <c r="A3" t="s">
        <v>93</v>
      </c>
      <c r="B3" s="18">
        <v>1</v>
      </c>
      <c r="C3" t="s">
        <v>132</v>
      </c>
      <c r="D3">
        <v>59.197000000000003</v>
      </c>
      <c r="E3">
        <v>-150.678</v>
      </c>
    </row>
    <row r="4" spans="1:5" x14ac:dyDescent="0.25">
      <c r="A4" t="s">
        <v>94</v>
      </c>
      <c r="B4" s="19">
        <v>2</v>
      </c>
      <c r="C4" t="s">
        <v>130</v>
      </c>
      <c r="D4">
        <v>58.963999999999999</v>
      </c>
      <c r="E4">
        <v>-150.69300000000001</v>
      </c>
    </row>
    <row r="5" spans="1:5" x14ac:dyDescent="0.25">
      <c r="A5" t="s">
        <v>95</v>
      </c>
      <c r="B5" s="19">
        <v>3</v>
      </c>
      <c r="C5" t="s">
        <v>130</v>
      </c>
      <c r="D5">
        <v>58.734999999999999</v>
      </c>
      <c r="E5">
        <v>-150.28800000000001</v>
      </c>
    </row>
    <row r="6" spans="1:5" x14ac:dyDescent="0.25">
      <c r="A6" t="s">
        <v>96</v>
      </c>
      <c r="B6" s="18">
        <v>4</v>
      </c>
      <c r="C6" t="s">
        <v>130</v>
      </c>
      <c r="D6">
        <v>58.499000000000002</v>
      </c>
      <c r="E6">
        <v>-150.30600000000001</v>
      </c>
    </row>
    <row r="7" spans="1:5" x14ac:dyDescent="0.25">
      <c r="A7" t="s">
        <v>97</v>
      </c>
      <c r="B7" s="18">
        <v>5</v>
      </c>
      <c r="C7" t="s">
        <v>130</v>
      </c>
      <c r="D7">
        <v>58.728999999999999</v>
      </c>
      <c r="E7">
        <v>-150.71199999999999</v>
      </c>
    </row>
    <row r="8" spans="1:5" x14ac:dyDescent="0.25">
      <c r="A8" t="s">
        <v>98</v>
      </c>
      <c r="B8" s="19">
        <v>6</v>
      </c>
      <c r="C8" t="s">
        <v>130</v>
      </c>
      <c r="D8">
        <v>58.957999999999998</v>
      </c>
      <c r="E8">
        <v>-151.119</v>
      </c>
    </row>
    <row r="9" spans="1:5" x14ac:dyDescent="0.25">
      <c r="A9" t="s">
        <v>99</v>
      </c>
      <c r="B9" s="19">
        <v>7</v>
      </c>
      <c r="C9" t="s">
        <v>130</v>
      </c>
      <c r="D9">
        <v>58.722999999999999</v>
      </c>
      <c r="E9">
        <v>-151.137</v>
      </c>
    </row>
    <row r="10" spans="1:5" x14ac:dyDescent="0.25">
      <c r="A10" t="s">
        <v>100</v>
      </c>
      <c r="B10" s="18">
        <v>8</v>
      </c>
      <c r="C10" t="s">
        <v>130</v>
      </c>
      <c r="D10">
        <v>58.493000000000002</v>
      </c>
      <c r="E10">
        <v>-150.72900000000001</v>
      </c>
    </row>
    <row r="11" spans="1:5" x14ac:dyDescent="0.25">
      <c r="A11" t="s">
        <v>143</v>
      </c>
      <c r="B11" s="18">
        <v>9</v>
      </c>
      <c r="C11" t="s">
        <v>130</v>
      </c>
      <c r="D11">
        <v>58.262999999999998</v>
      </c>
      <c r="E11">
        <v>-150.32300000000001</v>
      </c>
    </row>
    <row r="12" spans="1:5" x14ac:dyDescent="0.25">
      <c r="A12" t="s">
        <v>101</v>
      </c>
      <c r="B12" s="19">
        <v>10</v>
      </c>
      <c r="C12" t="s">
        <v>130</v>
      </c>
      <c r="D12">
        <v>58.256999999999998</v>
      </c>
      <c r="E12">
        <v>-150.744</v>
      </c>
    </row>
    <row r="13" spans="1:5" x14ac:dyDescent="0.25">
      <c r="A13" t="s">
        <v>102</v>
      </c>
      <c r="B13" s="19">
        <v>11</v>
      </c>
      <c r="C13" t="s">
        <v>130</v>
      </c>
      <c r="D13">
        <v>58.487000000000002</v>
      </c>
      <c r="E13">
        <v>-151.15199999999999</v>
      </c>
    </row>
    <row r="14" spans="1:5" x14ac:dyDescent="0.25">
      <c r="A14" t="s">
        <v>103</v>
      </c>
      <c r="B14" s="18">
        <v>12</v>
      </c>
      <c r="C14" t="s">
        <v>130</v>
      </c>
      <c r="D14">
        <v>58.716000000000001</v>
      </c>
      <c r="E14">
        <v>-151.56299999999999</v>
      </c>
    </row>
    <row r="15" spans="1:5" x14ac:dyDescent="0.25">
      <c r="A15" t="s">
        <v>104</v>
      </c>
      <c r="B15" s="18">
        <v>13</v>
      </c>
      <c r="C15" t="s">
        <v>129</v>
      </c>
      <c r="D15">
        <v>58.481000000000002</v>
      </c>
      <c r="E15">
        <v>-151.577</v>
      </c>
    </row>
    <row r="16" spans="1:5" x14ac:dyDescent="0.25">
      <c r="A16" t="s">
        <v>105</v>
      </c>
      <c r="B16" s="19">
        <v>14</v>
      </c>
      <c r="C16" t="s">
        <v>129</v>
      </c>
      <c r="D16">
        <v>58.244900000000001</v>
      </c>
      <c r="E16">
        <v>-151.59</v>
      </c>
    </row>
    <row r="17" spans="1:5" x14ac:dyDescent="0.25">
      <c r="A17" t="s">
        <v>106</v>
      </c>
      <c r="B17" s="19">
        <v>15</v>
      </c>
      <c r="C17" t="s">
        <v>129</v>
      </c>
      <c r="D17" s="14">
        <v>58.136299999999999</v>
      </c>
      <c r="E17" s="13">
        <v>-150.96170000000001</v>
      </c>
    </row>
    <row r="18" spans="1:5" x14ac:dyDescent="0.25">
      <c r="A18" t="s">
        <v>107</v>
      </c>
      <c r="B18" s="18">
        <v>16</v>
      </c>
      <c r="C18" t="s">
        <v>129</v>
      </c>
      <c r="D18">
        <v>58.021999999999998</v>
      </c>
      <c r="E18">
        <v>-150.75800000000001</v>
      </c>
    </row>
    <row r="19" spans="1:5" x14ac:dyDescent="0.25">
      <c r="A19" t="s">
        <v>108</v>
      </c>
      <c r="B19" s="18">
        <v>17</v>
      </c>
      <c r="C19" t="s">
        <v>129</v>
      </c>
      <c r="D19">
        <v>57.784999999999997</v>
      </c>
      <c r="E19">
        <v>-150.76</v>
      </c>
    </row>
    <row r="20" spans="1:5" x14ac:dyDescent="0.25">
      <c r="A20" t="s">
        <v>109</v>
      </c>
      <c r="B20" s="19">
        <v>18</v>
      </c>
      <c r="C20" t="s">
        <v>129</v>
      </c>
      <c r="D20">
        <v>58.015000000000001</v>
      </c>
      <c r="E20">
        <v>-151.179</v>
      </c>
    </row>
    <row r="21" spans="1:5" x14ac:dyDescent="0.25">
      <c r="A21" t="s">
        <v>110</v>
      </c>
      <c r="B21" s="19">
        <v>19</v>
      </c>
      <c r="C21" t="s">
        <v>129</v>
      </c>
      <c r="D21">
        <v>58.009</v>
      </c>
      <c r="E21">
        <v>-151.601</v>
      </c>
    </row>
    <row r="22" spans="1:5" x14ac:dyDescent="0.25">
      <c r="A22" t="s">
        <v>111</v>
      </c>
      <c r="B22" s="18">
        <v>20</v>
      </c>
      <c r="C22" t="s">
        <v>129</v>
      </c>
      <c r="D22">
        <v>57.78</v>
      </c>
      <c r="E22">
        <v>-151.19</v>
      </c>
    </row>
    <row r="23" spans="1:5" x14ac:dyDescent="0.25">
      <c r="A23" t="s">
        <v>112</v>
      </c>
      <c r="B23" s="18">
        <v>21</v>
      </c>
      <c r="C23" t="s">
        <v>129</v>
      </c>
      <c r="D23">
        <v>57.545000000000002</v>
      </c>
      <c r="E23">
        <v>-151.18600000000001</v>
      </c>
    </row>
    <row r="24" spans="1:5" x14ac:dyDescent="0.25">
      <c r="A24" t="s">
        <v>113</v>
      </c>
      <c r="B24" s="19">
        <v>22</v>
      </c>
      <c r="C24" t="s">
        <v>129</v>
      </c>
      <c r="D24">
        <v>57.773000000000003</v>
      </c>
      <c r="E24">
        <v>-151.61099999999999</v>
      </c>
    </row>
    <row r="25" spans="1:5" x14ac:dyDescent="0.25">
      <c r="A25" t="s">
        <v>114</v>
      </c>
      <c r="B25" s="19">
        <v>23</v>
      </c>
      <c r="C25" t="s">
        <v>129</v>
      </c>
      <c r="D25">
        <v>58.003</v>
      </c>
      <c r="E25">
        <v>-152.02500000000001</v>
      </c>
    </row>
    <row r="26" spans="1:5" x14ac:dyDescent="0.25">
      <c r="A26" t="s">
        <v>115</v>
      </c>
      <c r="B26" s="18">
        <v>24</v>
      </c>
      <c r="C26" t="s">
        <v>129</v>
      </c>
      <c r="D26">
        <v>57.767000000000003</v>
      </c>
      <c r="E26">
        <v>-152.03299999999999</v>
      </c>
    </row>
    <row r="27" spans="1:5" x14ac:dyDescent="0.25">
      <c r="A27" t="s">
        <v>116</v>
      </c>
      <c r="B27" s="18">
        <v>25</v>
      </c>
      <c r="C27" t="s">
        <v>129</v>
      </c>
      <c r="D27">
        <v>57.537999999999997</v>
      </c>
      <c r="E27">
        <v>-151.619</v>
      </c>
    </row>
    <row r="28" spans="1:5" x14ac:dyDescent="0.25">
      <c r="A28" t="s">
        <v>117</v>
      </c>
      <c r="B28" s="19">
        <v>26</v>
      </c>
      <c r="C28" t="s">
        <v>129</v>
      </c>
      <c r="D28">
        <v>57.304000000000002</v>
      </c>
      <c r="E28">
        <v>-151.61099999999999</v>
      </c>
    </row>
    <row r="29" spans="1:5" x14ac:dyDescent="0.25">
      <c r="A29" t="s">
        <v>118</v>
      </c>
      <c r="B29" s="19">
        <v>27</v>
      </c>
      <c r="C29" t="s">
        <v>129</v>
      </c>
      <c r="D29">
        <v>57.531999999999996</v>
      </c>
      <c r="E29">
        <v>-152.04</v>
      </c>
    </row>
    <row r="30" spans="1:5" x14ac:dyDescent="0.25">
      <c r="A30" t="s">
        <v>120</v>
      </c>
      <c r="B30" s="18">
        <v>28</v>
      </c>
      <c r="C30" t="s">
        <v>129</v>
      </c>
      <c r="D30">
        <v>57.29</v>
      </c>
      <c r="E30">
        <v>-152.46600000000001</v>
      </c>
    </row>
    <row r="31" spans="1:5" x14ac:dyDescent="0.25">
      <c r="A31" s="17" t="s">
        <v>119</v>
      </c>
      <c r="B31" s="18">
        <v>29</v>
      </c>
      <c r="C31" s="17" t="s">
        <v>130</v>
      </c>
      <c r="D31" s="17">
        <v>57.061</v>
      </c>
      <c r="E31" s="17">
        <v>-152.03700000000001</v>
      </c>
    </row>
    <row r="32" spans="1:5" x14ac:dyDescent="0.25">
      <c r="A32" t="s">
        <v>121</v>
      </c>
      <c r="B32" s="19">
        <v>30</v>
      </c>
      <c r="C32" t="s">
        <v>130</v>
      </c>
      <c r="D32">
        <v>57.054000000000002</v>
      </c>
      <c r="E32">
        <v>-152.46899999999999</v>
      </c>
    </row>
    <row r="33" spans="1:5" x14ac:dyDescent="0.25">
      <c r="A33" t="s">
        <v>123</v>
      </c>
      <c r="B33" s="19">
        <v>31</v>
      </c>
      <c r="C33" t="s">
        <v>130</v>
      </c>
      <c r="D33">
        <v>57.048000000000002</v>
      </c>
      <c r="E33">
        <v>-152.88999999999999</v>
      </c>
    </row>
    <row r="34" spans="1:5" x14ac:dyDescent="0.25">
      <c r="A34" t="s">
        <v>122</v>
      </c>
      <c r="B34" s="18">
        <v>32</v>
      </c>
      <c r="C34" t="s">
        <v>130</v>
      </c>
      <c r="D34">
        <v>56.816000000000003</v>
      </c>
      <c r="E34">
        <v>-152.46299999999999</v>
      </c>
    </row>
    <row r="35" spans="1:5" x14ac:dyDescent="0.25">
      <c r="A35" t="s">
        <v>124</v>
      </c>
      <c r="B35" s="18">
        <v>33</v>
      </c>
      <c r="C35" t="s">
        <v>130</v>
      </c>
      <c r="D35" s="14">
        <v>56.811999999999998</v>
      </c>
      <c r="E35" s="13">
        <v>-152.88939999999999</v>
      </c>
    </row>
    <row r="36" spans="1:5" x14ac:dyDescent="0.25">
      <c r="A36" t="s">
        <v>125</v>
      </c>
      <c r="B36" s="19">
        <v>34</v>
      </c>
      <c r="C36" t="s">
        <v>130</v>
      </c>
      <c r="D36">
        <v>56.573</v>
      </c>
      <c r="E36">
        <v>-152.88300000000001</v>
      </c>
    </row>
    <row r="37" spans="1:5" x14ac:dyDescent="0.25">
      <c r="A37" t="s">
        <v>126</v>
      </c>
      <c r="B37" s="19">
        <v>35</v>
      </c>
      <c r="C37" t="s">
        <v>130</v>
      </c>
      <c r="D37">
        <v>56.805999999999997</v>
      </c>
      <c r="E37">
        <v>-153.31</v>
      </c>
    </row>
    <row r="38" spans="1:5" x14ac:dyDescent="0.25">
      <c r="A38" t="s">
        <v>127</v>
      </c>
      <c r="B38" s="18">
        <v>36</v>
      </c>
      <c r="C38" t="s">
        <v>130</v>
      </c>
      <c r="D38">
        <v>56.57</v>
      </c>
      <c r="E38">
        <v>-153.30799999999999</v>
      </c>
    </row>
    <row r="39" spans="1:5" x14ac:dyDescent="0.25">
      <c r="A39" t="s">
        <v>128</v>
      </c>
      <c r="B39" s="18">
        <v>37</v>
      </c>
      <c r="C39" t="s">
        <v>130</v>
      </c>
      <c r="D39">
        <v>56.564</v>
      </c>
      <c r="E39">
        <v>-153.72800000000001</v>
      </c>
    </row>
    <row r="40" spans="1:5" x14ac:dyDescent="0.25">
      <c r="A40" t="s">
        <v>144</v>
      </c>
      <c r="B40" s="19">
        <v>38</v>
      </c>
      <c r="C40" t="s">
        <v>129</v>
      </c>
      <c r="D40">
        <v>56.328000000000003</v>
      </c>
      <c r="E40">
        <v>-153.72300000000001</v>
      </c>
    </row>
    <row r="41" spans="1:5" x14ac:dyDescent="0.25">
      <c r="A41" t="s">
        <v>20</v>
      </c>
      <c r="B41" s="19">
        <v>39</v>
      </c>
      <c r="C41" t="s">
        <v>129</v>
      </c>
      <c r="D41">
        <v>55.069000000000003</v>
      </c>
      <c r="E41">
        <v>-159.15799999999999</v>
      </c>
    </row>
    <row r="42" spans="1:5" x14ac:dyDescent="0.25">
      <c r="A42" t="s">
        <v>19</v>
      </c>
      <c r="B42" s="18">
        <v>40</v>
      </c>
      <c r="C42" t="s">
        <v>282</v>
      </c>
      <c r="D42">
        <v>54.9544</v>
      </c>
      <c r="E42">
        <v>-158.92930000000001</v>
      </c>
    </row>
    <row r="43" spans="1:5" x14ac:dyDescent="0.25">
      <c r="A43" t="s">
        <v>22</v>
      </c>
      <c r="B43" s="18">
        <v>41</v>
      </c>
      <c r="C43" t="s">
        <v>129</v>
      </c>
      <c r="D43">
        <v>55.075400000000002</v>
      </c>
      <c r="E43">
        <v>-158.72909999999999</v>
      </c>
    </row>
    <row r="44" spans="1:5" x14ac:dyDescent="0.25">
      <c r="A44" t="s">
        <v>21</v>
      </c>
      <c r="B44" s="19">
        <v>42</v>
      </c>
      <c r="C44" t="s">
        <v>129</v>
      </c>
      <c r="D44" s="14">
        <v>55.304900000000004</v>
      </c>
      <c r="E44" s="13">
        <v>-159.18629999999999</v>
      </c>
    </row>
    <row r="45" spans="1:5" x14ac:dyDescent="0.25">
      <c r="A45" t="s">
        <v>24</v>
      </c>
      <c r="B45" s="19">
        <v>43</v>
      </c>
      <c r="C45" t="s">
        <v>129</v>
      </c>
      <c r="D45">
        <v>55.311</v>
      </c>
      <c r="E45">
        <v>-158.756</v>
      </c>
    </row>
    <row r="46" spans="1:5" x14ac:dyDescent="0.25">
      <c r="A46" t="s">
        <v>23</v>
      </c>
      <c r="B46" s="18">
        <v>44</v>
      </c>
      <c r="C46" t="s">
        <v>129</v>
      </c>
      <c r="D46">
        <v>55.082000000000001</v>
      </c>
      <c r="E46">
        <v>-158.30099999999999</v>
      </c>
    </row>
    <row r="47" spans="1:5" x14ac:dyDescent="0.25">
      <c r="A47" t="s">
        <v>27</v>
      </c>
      <c r="B47" s="18">
        <v>45</v>
      </c>
      <c r="C47" t="s">
        <v>129</v>
      </c>
      <c r="D47">
        <v>55.082999999999998</v>
      </c>
      <c r="E47">
        <v>-157.88900000000001</v>
      </c>
    </row>
    <row r="48" spans="1:5" x14ac:dyDescent="0.25">
      <c r="A48" t="s">
        <v>26</v>
      </c>
      <c r="B48" s="19">
        <v>46</v>
      </c>
      <c r="C48" t="s">
        <v>129</v>
      </c>
      <c r="D48">
        <v>55.317</v>
      </c>
      <c r="E48">
        <v>-158.327</v>
      </c>
    </row>
    <row r="49" spans="1:5" x14ac:dyDescent="0.25">
      <c r="A49" t="s">
        <v>25</v>
      </c>
      <c r="B49" s="19">
        <v>47</v>
      </c>
      <c r="C49" t="s">
        <v>129</v>
      </c>
      <c r="D49">
        <v>55.546999999999997</v>
      </c>
      <c r="E49">
        <v>-158.78200000000001</v>
      </c>
    </row>
    <row r="50" spans="1:5" x14ac:dyDescent="0.25">
      <c r="A50" t="s">
        <v>30</v>
      </c>
      <c r="B50" s="18">
        <v>48</v>
      </c>
      <c r="C50" t="s">
        <v>129</v>
      </c>
      <c r="D50">
        <v>55.552999999999997</v>
      </c>
      <c r="E50">
        <v>-158.351</v>
      </c>
    </row>
    <row r="51" spans="1:5" x14ac:dyDescent="0.25">
      <c r="A51" t="s">
        <v>31</v>
      </c>
      <c r="B51" s="18">
        <v>49</v>
      </c>
      <c r="C51" t="s">
        <v>130</v>
      </c>
      <c r="D51">
        <v>55.789000000000001</v>
      </c>
      <c r="E51">
        <v>-158.375</v>
      </c>
    </row>
    <row r="52" spans="1:5" x14ac:dyDescent="0.25">
      <c r="A52" t="s">
        <v>138</v>
      </c>
      <c r="B52" s="19">
        <v>50</v>
      </c>
      <c r="C52" t="s">
        <v>130</v>
      </c>
      <c r="D52">
        <v>56.265999999999998</v>
      </c>
      <c r="E52">
        <v>-157.98500000000001</v>
      </c>
    </row>
    <row r="53" spans="1:5" x14ac:dyDescent="0.25">
      <c r="A53" t="s">
        <v>39</v>
      </c>
      <c r="B53" s="19">
        <v>51</v>
      </c>
      <c r="C53" t="s">
        <v>130</v>
      </c>
      <c r="D53">
        <v>56.030999999999999</v>
      </c>
      <c r="E53">
        <v>-157.965</v>
      </c>
    </row>
    <row r="54" spans="1:5" x14ac:dyDescent="0.25">
      <c r="A54" t="s">
        <v>38</v>
      </c>
      <c r="B54" s="18">
        <v>52</v>
      </c>
      <c r="C54" t="s">
        <v>130</v>
      </c>
      <c r="D54">
        <v>55.795000000000002</v>
      </c>
      <c r="E54">
        <v>-157.94399999999999</v>
      </c>
    </row>
    <row r="55" spans="1:5" x14ac:dyDescent="0.25">
      <c r="A55" t="s">
        <v>32</v>
      </c>
      <c r="B55" s="18">
        <v>53</v>
      </c>
      <c r="C55" t="s">
        <v>130</v>
      </c>
      <c r="D55">
        <v>55.558999999999997</v>
      </c>
      <c r="E55">
        <v>-157.922</v>
      </c>
    </row>
    <row r="56" spans="1:5" x14ac:dyDescent="0.25">
      <c r="A56" t="s">
        <v>29</v>
      </c>
      <c r="B56" s="19">
        <v>54</v>
      </c>
      <c r="C56" t="s">
        <v>129</v>
      </c>
      <c r="D56">
        <v>55.323</v>
      </c>
      <c r="E56">
        <v>-157.899</v>
      </c>
    </row>
    <row r="57" spans="1:5" x14ac:dyDescent="0.25">
      <c r="A57" t="s">
        <v>28</v>
      </c>
      <c r="B57" s="19">
        <v>55</v>
      </c>
      <c r="C57" t="s">
        <v>131</v>
      </c>
      <c r="D57">
        <v>55.094000000000001</v>
      </c>
      <c r="E57">
        <v>-157.44999999999999</v>
      </c>
    </row>
    <row r="58" spans="1:5" x14ac:dyDescent="0.25">
      <c r="A58" t="s">
        <v>33</v>
      </c>
      <c r="B58" s="18">
        <v>56</v>
      </c>
      <c r="C58" t="s">
        <v>130</v>
      </c>
      <c r="D58">
        <v>55.33</v>
      </c>
      <c r="E58">
        <v>-157.47300000000001</v>
      </c>
    </row>
    <row r="59" spans="1:5" x14ac:dyDescent="0.25">
      <c r="A59" t="s">
        <v>37</v>
      </c>
      <c r="B59" s="18">
        <v>57</v>
      </c>
      <c r="C59" t="s">
        <v>130</v>
      </c>
      <c r="D59">
        <v>55.564999999999998</v>
      </c>
      <c r="E59">
        <v>-157.494</v>
      </c>
    </row>
    <row r="60" spans="1:5" x14ac:dyDescent="0.25">
      <c r="A60" t="s">
        <v>40</v>
      </c>
      <c r="B60" s="19">
        <v>58</v>
      </c>
      <c r="C60" t="s">
        <v>130</v>
      </c>
      <c r="D60">
        <v>55.801000000000002</v>
      </c>
      <c r="E60">
        <v>-157.51499999999999</v>
      </c>
    </row>
    <row r="61" spans="1:5" x14ac:dyDescent="0.25">
      <c r="A61" t="s">
        <v>46</v>
      </c>
      <c r="B61" s="19">
        <v>59</v>
      </c>
      <c r="C61" t="s">
        <v>130</v>
      </c>
      <c r="D61">
        <v>56.036999999999999</v>
      </c>
      <c r="E61">
        <v>-157.535</v>
      </c>
    </row>
    <row r="62" spans="1:5" x14ac:dyDescent="0.25">
      <c r="A62" t="s">
        <v>47</v>
      </c>
      <c r="B62" s="18">
        <v>60</v>
      </c>
      <c r="C62" t="s">
        <v>130</v>
      </c>
      <c r="D62">
        <v>56.273000000000003</v>
      </c>
      <c r="E62">
        <v>-157.553</v>
      </c>
    </row>
    <row r="63" spans="1:5" x14ac:dyDescent="0.25">
      <c r="A63" t="s">
        <v>139</v>
      </c>
      <c r="B63" s="18">
        <v>61</v>
      </c>
      <c r="C63" t="s">
        <v>130</v>
      </c>
      <c r="D63">
        <v>56.508000000000003</v>
      </c>
      <c r="E63">
        <v>-157.57</v>
      </c>
    </row>
    <row r="64" spans="1:5" x14ac:dyDescent="0.25">
      <c r="A64" t="s">
        <v>53</v>
      </c>
      <c r="B64" s="19">
        <v>62</v>
      </c>
      <c r="C64" t="s">
        <v>130</v>
      </c>
      <c r="D64">
        <v>56.279000000000003</v>
      </c>
      <c r="E64">
        <v>-157.12200000000001</v>
      </c>
    </row>
    <row r="65" spans="1:5" x14ac:dyDescent="0.25">
      <c r="A65" t="s">
        <v>48</v>
      </c>
      <c r="B65" s="19">
        <v>63</v>
      </c>
      <c r="C65" t="s">
        <v>130</v>
      </c>
      <c r="D65">
        <v>56.042999999999999</v>
      </c>
      <c r="E65">
        <v>-157.10499999999999</v>
      </c>
    </row>
    <row r="66" spans="1:5" x14ac:dyDescent="0.25">
      <c r="A66" t="s">
        <v>45</v>
      </c>
      <c r="B66" s="18">
        <v>64</v>
      </c>
      <c r="C66" t="s">
        <v>130</v>
      </c>
      <c r="D66">
        <v>55.807000000000002</v>
      </c>
      <c r="E66">
        <v>-157.08699999999999</v>
      </c>
    </row>
    <row r="67" spans="1:5" x14ac:dyDescent="0.25">
      <c r="A67" t="s">
        <v>41</v>
      </c>
      <c r="B67" s="18">
        <v>65</v>
      </c>
      <c r="C67" t="s">
        <v>130</v>
      </c>
      <c r="D67">
        <v>55.572000000000003</v>
      </c>
      <c r="E67">
        <v>-157.06800000000001</v>
      </c>
    </row>
    <row r="68" spans="1:5" x14ac:dyDescent="0.25">
      <c r="A68" t="s">
        <v>36</v>
      </c>
      <c r="B68" s="19">
        <v>66</v>
      </c>
      <c r="C68" t="s">
        <v>130</v>
      </c>
      <c r="D68">
        <v>55.335999999999999</v>
      </c>
      <c r="E68">
        <v>-157.047</v>
      </c>
    </row>
    <row r="69" spans="1:5" x14ac:dyDescent="0.25">
      <c r="A69" t="s">
        <v>34</v>
      </c>
      <c r="B69" s="19">
        <v>67</v>
      </c>
      <c r="C69" t="s">
        <v>130</v>
      </c>
      <c r="D69">
        <v>55.1</v>
      </c>
      <c r="E69">
        <v>-157.02600000000001</v>
      </c>
    </row>
    <row r="70" spans="1:5" x14ac:dyDescent="0.25">
      <c r="A70" t="s">
        <v>35</v>
      </c>
      <c r="B70" s="18">
        <v>68</v>
      </c>
      <c r="C70" t="s">
        <v>130</v>
      </c>
      <c r="D70">
        <v>55.106200000000001</v>
      </c>
      <c r="E70">
        <v>-156.60300000000001</v>
      </c>
    </row>
    <row r="71" spans="1:5" x14ac:dyDescent="0.25">
      <c r="A71" t="s">
        <v>42</v>
      </c>
      <c r="B71" s="18">
        <v>69</v>
      </c>
      <c r="C71" t="s">
        <v>130</v>
      </c>
      <c r="D71">
        <v>55.341999999999999</v>
      </c>
      <c r="E71">
        <v>-156.62299999999999</v>
      </c>
    </row>
    <row r="72" spans="1:5" x14ac:dyDescent="0.25">
      <c r="A72" t="s">
        <v>44</v>
      </c>
      <c r="B72" s="19">
        <v>70</v>
      </c>
      <c r="C72" t="s">
        <v>130</v>
      </c>
      <c r="D72">
        <v>55.578000000000003</v>
      </c>
      <c r="E72">
        <v>-156.642</v>
      </c>
    </row>
    <row r="73" spans="1:5" x14ac:dyDescent="0.25">
      <c r="A73" t="s">
        <v>49</v>
      </c>
      <c r="B73" s="19">
        <v>71</v>
      </c>
      <c r="C73" t="s">
        <v>130</v>
      </c>
      <c r="D73">
        <v>55.813000000000002</v>
      </c>
      <c r="E73">
        <v>-156.661</v>
      </c>
    </row>
    <row r="74" spans="1:5" x14ac:dyDescent="0.25">
      <c r="A74" t="s">
        <v>54</v>
      </c>
      <c r="B74" s="18">
        <v>72</v>
      </c>
      <c r="C74" t="s">
        <v>129</v>
      </c>
      <c r="D74">
        <v>56.284999999999997</v>
      </c>
      <c r="E74">
        <v>-156.69300000000001</v>
      </c>
    </row>
    <row r="75" spans="1:5" x14ac:dyDescent="0.25">
      <c r="A75" t="s">
        <v>59</v>
      </c>
      <c r="B75" s="18">
        <v>73</v>
      </c>
      <c r="C75" t="s">
        <v>133</v>
      </c>
      <c r="D75">
        <v>56.521000000000001</v>
      </c>
      <c r="E75">
        <v>-156.708</v>
      </c>
    </row>
    <row r="76" spans="1:5" x14ac:dyDescent="0.25">
      <c r="A76" t="s">
        <v>60</v>
      </c>
      <c r="B76" s="19">
        <v>74</v>
      </c>
      <c r="C76" t="s">
        <v>134</v>
      </c>
      <c r="D76">
        <v>56.756</v>
      </c>
      <c r="E76">
        <v>-156.721</v>
      </c>
    </row>
    <row r="77" spans="1:5" x14ac:dyDescent="0.25">
      <c r="A77" t="s">
        <v>66</v>
      </c>
      <c r="B77" s="19">
        <v>75</v>
      </c>
      <c r="C77" t="s">
        <v>133</v>
      </c>
      <c r="D77">
        <v>56.997999999999998</v>
      </c>
      <c r="E77">
        <v>-156.30099999999999</v>
      </c>
    </row>
    <row r="78" spans="1:5" x14ac:dyDescent="0.25">
      <c r="A78" t="s">
        <v>65</v>
      </c>
      <c r="B78" s="18">
        <v>76</v>
      </c>
      <c r="C78" t="s">
        <v>133</v>
      </c>
      <c r="D78">
        <v>56.762999999999998</v>
      </c>
      <c r="E78">
        <v>-156.29</v>
      </c>
    </row>
    <row r="79" spans="1:5" x14ac:dyDescent="0.25">
      <c r="A79" t="s">
        <v>61</v>
      </c>
      <c r="B79" s="18">
        <v>77</v>
      </c>
      <c r="C79" t="s">
        <v>134</v>
      </c>
      <c r="D79">
        <v>56.527000000000001</v>
      </c>
      <c r="E79">
        <v>-156.27799999999999</v>
      </c>
    </row>
    <row r="80" spans="1:5" x14ac:dyDescent="0.25">
      <c r="A80" t="s">
        <v>58</v>
      </c>
      <c r="B80" s="19">
        <v>78</v>
      </c>
      <c r="C80" t="s">
        <v>133</v>
      </c>
      <c r="D80">
        <v>56.290999999999997</v>
      </c>
      <c r="E80">
        <v>-156.26499999999999</v>
      </c>
    </row>
    <row r="81" spans="1:5" x14ac:dyDescent="0.25">
      <c r="A81" t="s">
        <v>55</v>
      </c>
      <c r="B81" s="19">
        <v>79</v>
      </c>
      <c r="C81" t="s">
        <v>129</v>
      </c>
      <c r="D81">
        <v>56.055</v>
      </c>
      <c r="E81">
        <v>-156.251</v>
      </c>
    </row>
    <row r="82" spans="1:5" x14ac:dyDescent="0.25">
      <c r="A82" t="s">
        <v>52</v>
      </c>
      <c r="B82" s="18">
        <v>80</v>
      </c>
      <c r="C82" t="s">
        <v>129</v>
      </c>
      <c r="D82">
        <v>55.82</v>
      </c>
      <c r="E82">
        <v>-156.23500000000001</v>
      </c>
    </row>
    <row r="83" spans="1:5" x14ac:dyDescent="0.25">
      <c r="A83" t="s">
        <v>50</v>
      </c>
      <c r="B83" s="18">
        <v>81</v>
      </c>
      <c r="C83" t="s">
        <v>130</v>
      </c>
      <c r="D83">
        <v>55.584000000000003</v>
      </c>
      <c r="E83">
        <v>-156.21799999999999</v>
      </c>
    </row>
    <row r="84" spans="1:5" x14ac:dyDescent="0.25">
      <c r="A84" t="s">
        <v>43</v>
      </c>
      <c r="B84" s="19">
        <v>82</v>
      </c>
      <c r="C84" t="s">
        <v>130</v>
      </c>
      <c r="D84">
        <v>55.348100000000002</v>
      </c>
      <c r="E84">
        <v>-156.2004</v>
      </c>
    </row>
    <row r="85" spans="1:5" x14ac:dyDescent="0.25">
      <c r="A85" t="s">
        <v>51</v>
      </c>
      <c r="B85" s="19">
        <v>83</v>
      </c>
      <c r="C85" t="s">
        <v>129</v>
      </c>
      <c r="D85">
        <v>55.59</v>
      </c>
      <c r="E85">
        <v>-155.79499999999999</v>
      </c>
    </row>
    <row r="86" spans="1:5" x14ac:dyDescent="0.25">
      <c r="A86" t="s">
        <v>56</v>
      </c>
      <c r="B86" s="18">
        <v>84</v>
      </c>
      <c r="C86" t="s">
        <v>129</v>
      </c>
      <c r="D86">
        <v>55.826000000000001</v>
      </c>
      <c r="E86">
        <v>-155.81100000000001</v>
      </c>
    </row>
    <row r="87" spans="1:5" x14ac:dyDescent="0.25">
      <c r="A87" t="s">
        <v>57</v>
      </c>
      <c r="B87" s="18">
        <v>85</v>
      </c>
      <c r="C87" t="s">
        <v>129</v>
      </c>
      <c r="D87">
        <v>56.061999999999998</v>
      </c>
      <c r="E87">
        <v>-155.82499999999999</v>
      </c>
    </row>
    <row r="88" spans="1:5" x14ac:dyDescent="0.25">
      <c r="A88" t="s">
        <v>62</v>
      </c>
      <c r="B88" s="19">
        <v>86</v>
      </c>
      <c r="C88" t="s">
        <v>134</v>
      </c>
      <c r="D88">
        <v>56.296999999999997</v>
      </c>
      <c r="E88">
        <v>-155.83799999999999</v>
      </c>
    </row>
    <row r="89" spans="1:5" x14ac:dyDescent="0.25">
      <c r="A89" t="s">
        <v>64</v>
      </c>
      <c r="B89" s="19">
        <v>87</v>
      </c>
      <c r="C89" t="s">
        <v>133</v>
      </c>
      <c r="D89">
        <v>56.533000000000001</v>
      </c>
      <c r="E89">
        <v>-155.85</v>
      </c>
    </row>
    <row r="90" spans="1:5" x14ac:dyDescent="0.25">
      <c r="A90" t="s">
        <v>67</v>
      </c>
      <c r="B90" s="18">
        <v>88</v>
      </c>
      <c r="C90" t="s">
        <v>133</v>
      </c>
      <c r="D90">
        <v>56.768999999999998</v>
      </c>
      <c r="E90">
        <v>-155.86099999999999</v>
      </c>
    </row>
    <row r="91" spans="1:5" x14ac:dyDescent="0.25">
      <c r="A91" t="s">
        <v>70</v>
      </c>
      <c r="B91" s="18">
        <v>89</v>
      </c>
      <c r="C91" t="s">
        <v>133</v>
      </c>
      <c r="D91">
        <v>57.003999999999998</v>
      </c>
      <c r="E91">
        <v>-155.87</v>
      </c>
    </row>
    <row r="92" spans="1:5" x14ac:dyDescent="0.25">
      <c r="A92" t="s">
        <v>71</v>
      </c>
      <c r="B92" s="19">
        <v>90</v>
      </c>
      <c r="C92" t="s">
        <v>129</v>
      </c>
      <c r="D92">
        <v>57.24</v>
      </c>
      <c r="E92">
        <v>-155.87799999999999</v>
      </c>
    </row>
    <row r="93" spans="1:5" x14ac:dyDescent="0.25">
      <c r="A93" t="s">
        <v>140</v>
      </c>
      <c r="B93" s="19">
        <v>91</v>
      </c>
      <c r="C93" t="s">
        <v>129</v>
      </c>
      <c r="D93">
        <v>57.45</v>
      </c>
      <c r="E93">
        <v>-155.767</v>
      </c>
    </row>
    <row r="94" spans="1:5" x14ac:dyDescent="0.25">
      <c r="A94" t="s">
        <v>76</v>
      </c>
      <c r="B94" s="18">
        <v>92</v>
      </c>
      <c r="C94" t="s">
        <v>129</v>
      </c>
      <c r="D94">
        <v>57.481999999999999</v>
      </c>
      <c r="E94">
        <v>-155.452</v>
      </c>
    </row>
    <row r="95" spans="1:5" x14ac:dyDescent="0.25">
      <c r="A95" t="s">
        <v>75</v>
      </c>
      <c r="B95" s="18">
        <v>93</v>
      </c>
      <c r="C95" t="s">
        <v>129</v>
      </c>
      <c r="D95">
        <v>57.246000000000002</v>
      </c>
      <c r="E95">
        <v>-155.447</v>
      </c>
    </row>
    <row r="96" spans="1:5" x14ac:dyDescent="0.25">
      <c r="A96" t="s">
        <v>72</v>
      </c>
      <c r="B96" s="19">
        <v>94</v>
      </c>
      <c r="C96" t="s">
        <v>129</v>
      </c>
      <c r="D96">
        <v>57.011000000000003</v>
      </c>
      <c r="E96">
        <v>-155.44</v>
      </c>
    </row>
    <row r="97" spans="1:5" x14ac:dyDescent="0.25">
      <c r="A97" t="s">
        <v>69</v>
      </c>
      <c r="B97" s="19">
        <v>95</v>
      </c>
      <c r="C97" t="s">
        <v>133</v>
      </c>
      <c r="D97">
        <v>56.774999999999999</v>
      </c>
      <c r="E97">
        <v>-155.43199999999999</v>
      </c>
    </row>
    <row r="98" spans="1:5" x14ac:dyDescent="0.25">
      <c r="A98" t="s">
        <v>68</v>
      </c>
      <c r="B98" s="18">
        <v>96</v>
      </c>
      <c r="C98" t="s">
        <v>133</v>
      </c>
      <c r="D98">
        <v>56.539000000000001</v>
      </c>
      <c r="E98">
        <v>-155.423</v>
      </c>
    </row>
    <row r="99" spans="1:5" x14ac:dyDescent="0.25">
      <c r="A99" t="s">
        <v>63</v>
      </c>
      <c r="B99" s="18">
        <v>97</v>
      </c>
      <c r="C99" t="s">
        <v>129</v>
      </c>
      <c r="D99">
        <v>56.302999999999997</v>
      </c>
      <c r="E99">
        <v>-155.41300000000001</v>
      </c>
    </row>
    <row r="100" spans="1:5" x14ac:dyDescent="0.25">
      <c r="A100" t="s">
        <v>141</v>
      </c>
      <c r="B100" s="19">
        <v>98</v>
      </c>
      <c r="C100" t="s">
        <v>129</v>
      </c>
      <c r="D100">
        <v>56.067999999999998</v>
      </c>
      <c r="E100">
        <v>-155.40100000000001</v>
      </c>
    </row>
    <row r="101" spans="1:5" x14ac:dyDescent="0.25">
      <c r="A101" t="s">
        <v>142</v>
      </c>
      <c r="B101" s="19">
        <v>99</v>
      </c>
      <c r="C101" t="s">
        <v>129</v>
      </c>
      <c r="D101">
        <v>56.545000000000002</v>
      </c>
      <c r="E101">
        <v>-154.99799999999999</v>
      </c>
    </row>
    <row r="102" spans="1:5" x14ac:dyDescent="0.25">
      <c r="A102" t="s">
        <v>73</v>
      </c>
      <c r="B102" s="18">
        <v>100</v>
      </c>
      <c r="C102" t="s">
        <v>129</v>
      </c>
      <c r="D102">
        <v>56.780999999999999</v>
      </c>
      <c r="E102">
        <v>-155.005</v>
      </c>
    </row>
    <row r="103" spans="1:5" x14ac:dyDescent="0.25">
      <c r="A103" t="s">
        <v>74</v>
      </c>
      <c r="B103" s="18">
        <v>101</v>
      </c>
      <c r="C103" t="s">
        <v>129</v>
      </c>
      <c r="D103">
        <v>57.017000000000003</v>
      </c>
      <c r="E103">
        <v>-155.012</v>
      </c>
    </row>
    <row r="104" spans="1:5" x14ac:dyDescent="0.25">
      <c r="A104" t="s">
        <v>77</v>
      </c>
      <c r="B104" s="19">
        <v>102</v>
      </c>
      <c r="C104" t="s">
        <v>129</v>
      </c>
      <c r="D104">
        <v>57.252600000000001</v>
      </c>
      <c r="E104">
        <v>-155.01730000000001</v>
      </c>
    </row>
    <row r="105" spans="1:5" x14ac:dyDescent="0.25">
      <c r="A105" t="s">
        <v>78</v>
      </c>
      <c r="B105" s="19">
        <v>103</v>
      </c>
      <c r="C105" t="s">
        <v>129</v>
      </c>
      <c r="D105">
        <v>57.488</v>
      </c>
      <c r="E105">
        <v>-155.02099999999999</v>
      </c>
    </row>
    <row r="106" spans="1:5" x14ac:dyDescent="0.25">
      <c r="A106" t="s">
        <v>84</v>
      </c>
      <c r="B106" s="18">
        <v>104</v>
      </c>
      <c r="C106" t="s">
        <v>131</v>
      </c>
      <c r="D106">
        <v>57.52</v>
      </c>
      <c r="E106">
        <v>-154.78</v>
      </c>
    </row>
    <row r="107" spans="1:5" x14ac:dyDescent="0.25">
      <c r="A107" t="s">
        <v>83</v>
      </c>
      <c r="B107" s="18">
        <v>105</v>
      </c>
      <c r="C107" t="s">
        <v>131</v>
      </c>
      <c r="D107">
        <v>57.55</v>
      </c>
      <c r="E107">
        <v>-154.88</v>
      </c>
    </row>
    <row r="108" spans="1:5" x14ac:dyDescent="0.25">
      <c r="A108" t="s">
        <v>82</v>
      </c>
      <c r="B108" s="19">
        <v>106</v>
      </c>
      <c r="C108" t="s">
        <v>131</v>
      </c>
      <c r="D108">
        <v>57.61</v>
      </c>
      <c r="E108">
        <v>-155.01</v>
      </c>
    </row>
    <row r="109" spans="1:5" x14ac:dyDescent="0.25">
      <c r="A109" t="s">
        <v>81</v>
      </c>
      <c r="B109" s="19">
        <v>107</v>
      </c>
      <c r="C109" t="s">
        <v>131</v>
      </c>
      <c r="D109">
        <v>57.64</v>
      </c>
      <c r="E109">
        <v>-155.07</v>
      </c>
    </row>
    <row r="110" spans="1:5" x14ac:dyDescent="0.25">
      <c r="A110" t="s">
        <v>80</v>
      </c>
      <c r="B110" s="18">
        <v>108</v>
      </c>
      <c r="C110" t="s">
        <v>131</v>
      </c>
      <c r="D110">
        <v>57.68</v>
      </c>
      <c r="E110">
        <v>-155.16999999999999</v>
      </c>
    </row>
    <row r="111" spans="1:5" x14ac:dyDescent="0.25">
      <c r="A111" t="s">
        <v>79</v>
      </c>
      <c r="B111" s="18">
        <v>109</v>
      </c>
      <c r="C111" t="s">
        <v>131</v>
      </c>
      <c r="D111">
        <v>57.72</v>
      </c>
      <c r="E111">
        <v>-155.26</v>
      </c>
    </row>
    <row r="112" spans="1:5" x14ac:dyDescent="0.25">
      <c r="A112" t="s">
        <v>85</v>
      </c>
      <c r="B112" s="19">
        <v>110</v>
      </c>
      <c r="C112" t="s">
        <v>129</v>
      </c>
      <c r="D112">
        <v>57.609299999999998</v>
      </c>
      <c r="E112">
        <v>-154.8073</v>
      </c>
    </row>
    <row r="113" spans="1:5" x14ac:dyDescent="0.25">
      <c r="A113" t="s">
        <v>86</v>
      </c>
      <c r="B113" s="19">
        <v>111</v>
      </c>
      <c r="C113" t="s">
        <v>129</v>
      </c>
      <c r="D113">
        <v>57.73</v>
      </c>
      <c r="E113">
        <v>-154.59299999999999</v>
      </c>
    </row>
    <row r="114" spans="1:5" x14ac:dyDescent="0.25">
      <c r="A114" t="s">
        <v>87</v>
      </c>
      <c r="B114" s="18">
        <v>112</v>
      </c>
      <c r="C114" t="s">
        <v>129</v>
      </c>
      <c r="D114">
        <v>57.851199999999999</v>
      </c>
      <c r="E114">
        <v>-154.37729999999999</v>
      </c>
    </row>
    <row r="115" spans="1:5" x14ac:dyDescent="0.25">
      <c r="A115" t="s">
        <v>88</v>
      </c>
      <c r="B115" s="18">
        <v>113</v>
      </c>
      <c r="C115" t="s">
        <v>129</v>
      </c>
      <c r="D115">
        <v>57.972000000000001</v>
      </c>
      <c r="E115">
        <v>-154.161</v>
      </c>
    </row>
    <row r="116" spans="1:5" x14ac:dyDescent="0.25">
      <c r="A116" t="s">
        <v>89</v>
      </c>
      <c r="B116" s="19">
        <v>114</v>
      </c>
      <c r="C116" t="s">
        <v>129</v>
      </c>
      <c r="D116" s="14">
        <v>58.0931</v>
      </c>
      <c r="E116" s="13">
        <v>-153.9444</v>
      </c>
    </row>
    <row r="117" spans="1:5" x14ac:dyDescent="0.25">
      <c r="A117" t="s">
        <v>90</v>
      </c>
      <c r="B117" s="18">
        <v>115</v>
      </c>
      <c r="C117" t="s">
        <v>129</v>
      </c>
      <c r="D117" s="14">
        <v>58.214100000000002</v>
      </c>
      <c r="E117" s="13">
        <v>-153.7269</v>
      </c>
    </row>
    <row r="118" spans="1:5" x14ac:dyDescent="0.25">
      <c r="A118" t="s">
        <v>91</v>
      </c>
      <c r="B118" s="18">
        <v>116</v>
      </c>
      <c r="C118" t="s">
        <v>129</v>
      </c>
      <c r="D118" s="14">
        <v>58.456000000000003</v>
      </c>
      <c r="E118" s="13">
        <v>-153.2895</v>
      </c>
    </row>
    <row r="119" spans="1:5" x14ac:dyDescent="0.25">
      <c r="A119" t="s">
        <v>92</v>
      </c>
      <c r="B119" s="19">
        <v>117</v>
      </c>
      <c r="C119" t="s">
        <v>129</v>
      </c>
      <c r="D119" s="14">
        <v>58.697899999999997</v>
      </c>
      <c r="E119" s="13">
        <v>-152.8492</v>
      </c>
    </row>
    <row r="120" spans="1:5" x14ac:dyDescent="0.25">
      <c r="A120" s="6" t="s">
        <v>136</v>
      </c>
      <c r="B120" s="6"/>
      <c r="C120" s="6"/>
      <c r="D120" s="7">
        <v>59.642499999999998</v>
      </c>
      <c r="E120" s="7">
        <v>-151.54830000000001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6"/>
  <sheetViews>
    <sheetView workbookViewId="0">
      <selection activeCell="G153" sqref="G153"/>
    </sheetView>
  </sheetViews>
  <sheetFormatPr defaultRowHeight="15" x14ac:dyDescent="0.25"/>
  <cols>
    <col min="1" max="1" width="12.42578125" bestFit="1" customWidth="1"/>
    <col min="2" max="2" width="21.140625" customWidth="1"/>
    <col min="3" max="3" width="14.140625" customWidth="1"/>
    <col min="4" max="4" width="26.7109375" bestFit="1" customWidth="1"/>
    <col min="20" max="20" width="17.42578125" bestFit="1" customWidth="1"/>
  </cols>
  <sheetData>
    <row r="1" spans="1:21" ht="18.75" customHeight="1" x14ac:dyDescent="0.25">
      <c r="A1" s="39" t="s">
        <v>149</v>
      </c>
      <c r="B1" s="39"/>
      <c r="C1" s="39"/>
      <c r="D1" s="39"/>
      <c r="E1" s="39"/>
      <c r="N1" s="20"/>
      <c r="O1" s="20"/>
      <c r="P1" s="20"/>
      <c r="Q1" s="20"/>
      <c r="R1" s="20"/>
      <c r="S1" s="20"/>
      <c r="T1" s="20"/>
      <c r="U1" s="20"/>
    </row>
    <row r="2" spans="1:21" ht="18.75" x14ac:dyDescent="0.3">
      <c r="A2" s="26" t="s">
        <v>166</v>
      </c>
      <c r="B2" s="27" t="s">
        <v>145</v>
      </c>
      <c r="C2" s="27" t="s">
        <v>165</v>
      </c>
      <c r="D2" s="28" t="s">
        <v>146</v>
      </c>
      <c r="E2" s="28" t="s">
        <v>147</v>
      </c>
      <c r="N2" s="20"/>
      <c r="O2" s="20"/>
      <c r="P2" s="20"/>
      <c r="Q2" s="20"/>
      <c r="R2" s="20"/>
      <c r="S2" s="20"/>
      <c r="T2" s="20"/>
      <c r="U2" s="20"/>
    </row>
    <row r="3" spans="1:21" ht="15.75" x14ac:dyDescent="0.25">
      <c r="A3" s="29">
        <v>1</v>
      </c>
      <c r="B3" s="30" t="s">
        <v>93</v>
      </c>
      <c r="C3" s="30" t="s">
        <v>167</v>
      </c>
      <c r="D3" s="31" t="s">
        <v>132</v>
      </c>
      <c r="E3" s="31"/>
      <c r="N3" s="20"/>
      <c r="O3" s="20"/>
      <c r="P3" s="20"/>
      <c r="Q3" s="20"/>
      <c r="R3" s="20"/>
      <c r="S3" s="20"/>
      <c r="T3" s="20"/>
      <c r="U3" s="20"/>
    </row>
    <row r="4" spans="1:21" ht="15.75" x14ac:dyDescent="0.25">
      <c r="A4" s="32">
        <v>2</v>
      </c>
      <c r="B4" s="32" t="s">
        <v>94</v>
      </c>
      <c r="C4" s="32" t="s">
        <v>168</v>
      </c>
      <c r="D4" s="33" t="s">
        <v>130</v>
      </c>
      <c r="E4" s="34" t="s">
        <v>148</v>
      </c>
      <c r="N4" s="20"/>
      <c r="O4" s="20"/>
      <c r="P4" s="20"/>
      <c r="Q4" s="20"/>
      <c r="R4" s="20"/>
      <c r="S4" s="20"/>
      <c r="T4" s="20"/>
      <c r="U4" s="20"/>
    </row>
    <row r="5" spans="1:21" ht="15.75" x14ac:dyDescent="0.25">
      <c r="A5" s="30">
        <v>3</v>
      </c>
      <c r="B5" s="30" t="s">
        <v>95</v>
      </c>
      <c r="C5" s="30" t="s">
        <v>169</v>
      </c>
      <c r="D5" s="31" t="s">
        <v>130</v>
      </c>
      <c r="E5" s="31"/>
      <c r="M5" s="12"/>
      <c r="N5" s="21"/>
      <c r="O5" s="21"/>
      <c r="P5" s="21"/>
      <c r="Q5" s="22"/>
      <c r="R5" s="22"/>
      <c r="S5" s="23"/>
      <c r="T5" s="24"/>
      <c r="U5" s="20"/>
    </row>
    <row r="6" spans="1:21" ht="15.75" x14ac:dyDescent="0.25">
      <c r="A6" s="35">
        <v>4</v>
      </c>
      <c r="B6" s="32" t="s">
        <v>96</v>
      </c>
      <c r="C6" s="32" t="s">
        <v>170</v>
      </c>
      <c r="D6" s="33" t="s">
        <v>130</v>
      </c>
      <c r="E6" s="34" t="s">
        <v>148</v>
      </c>
      <c r="M6" s="12"/>
      <c r="N6" s="23"/>
      <c r="O6" s="23"/>
      <c r="P6" s="21"/>
      <c r="Q6" s="22"/>
      <c r="R6" s="22"/>
      <c r="S6" s="23"/>
      <c r="T6" s="24"/>
      <c r="U6" s="20"/>
    </row>
    <row r="7" spans="1:21" ht="15.75" x14ac:dyDescent="0.25">
      <c r="A7" s="30">
        <v>5</v>
      </c>
      <c r="B7" s="30" t="s">
        <v>97</v>
      </c>
      <c r="C7" s="30" t="s">
        <v>171</v>
      </c>
      <c r="D7" s="31" t="s">
        <v>130</v>
      </c>
      <c r="E7" s="31"/>
      <c r="M7" s="12"/>
      <c r="N7" s="23"/>
      <c r="O7" s="23"/>
      <c r="P7" s="21"/>
      <c r="Q7" s="22"/>
      <c r="R7" s="22"/>
      <c r="S7" s="23"/>
      <c r="T7" s="24"/>
      <c r="U7" s="20"/>
    </row>
    <row r="8" spans="1:21" ht="15.75" x14ac:dyDescent="0.25">
      <c r="A8" s="32">
        <v>6</v>
      </c>
      <c r="B8" s="32" t="s">
        <v>98</v>
      </c>
      <c r="C8" s="32" t="s">
        <v>172</v>
      </c>
      <c r="D8" s="33" t="s">
        <v>130</v>
      </c>
      <c r="E8" s="34" t="s">
        <v>148</v>
      </c>
      <c r="M8" s="12"/>
      <c r="N8" s="23"/>
      <c r="O8" s="23"/>
      <c r="P8" s="21"/>
      <c r="Q8" s="22"/>
      <c r="R8" s="22"/>
      <c r="S8" s="23"/>
      <c r="T8" s="24"/>
      <c r="U8" s="20"/>
    </row>
    <row r="9" spans="1:21" ht="15.75" x14ac:dyDescent="0.25">
      <c r="A9" s="30"/>
      <c r="B9" s="30"/>
      <c r="C9" s="30"/>
      <c r="D9" s="31"/>
      <c r="E9" s="36"/>
      <c r="M9" s="12"/>
      <c r="N9" s="23"/>
      <c r="O9" s="23"/>
      <c r="P9" s="21"/>
      <c r="Q9" s="22"/>
      <c r="R9" s="22"/>
      <c r="S9" s="23"/>
      <c r="T9" s="24"/>
      <c r="U9" s="20"/>
    </row>
    <row r="10" spans="1:21" ht="18.75" customHeight="1" x14ac:dyDescent="0.25">
      <c r="A10" s="39" t="s">
        <v>150</v>
      </c>
      <c r="B10" s="39"/>
      <c r="C10" s="39"/>
      <c r="D10" s="39"/>
      <c r="E10" s="39"/>
      <c r="M10" s="12"/>
      <c r="N10" s="23"/>
      <c r="O10" s="23"/>
      <c r="P10" s="21"/>
      <c r="Q10" s="22"/>
      <c r="R10" s="22"/>
      <c r="S10" s="23"/>
      <c r="T10" s="24"/>
      <c r="U10" s="20"/>
    </row>
    <row r="11" spans="1:21" ht="18.75" x14ac:dyDescent="0.3">
      <c r="A11" s="26" t="s">
        <v>166</v>
      </c>
      <c r="B11" s="27" t="s">
        <v>145</v>
      </c>
      <c r="C11" s="27" t="s">
        <v>165</v>
      </c>
      <c r="D11" s="28" t="s">
        <v>146</v>
      </c>
      <c r="E11" s="28" t="s">
        <v>147</v>
      </c>
      <c r="M11" s="12"/>
      <c r="N11" s="23"/>
      <c r="O11" s="23"/>
      <c r="P11" s="21"/>
      <c r="Q11" s="22"/>
      <c r="R11" s="22"/>
      <c r="S11" s="23"/>
      <c r="T11" s="24"/>
      <c r="U11" s="20"/>
    </row>
    <row r="12" spans="1:21" ht="15.75" x14ac:dyDescent="0.25">
      <c r="A12" s="29">
        <v>7</v>
      </c>
      <c r="B12" s="30" t="s">
        <v>99</v>
      </c>
      <c r="C12" s="30" t="s">
        <v>173</v>
      </c>
      <c r="D12" s="31" t="s">
        <v>130</v>
      </c>
      <c r="E12" s="31"/>
      <c r="M12" s="12"/>
      <c r="N12" s="23"/>
      <c r="O12" s="23"/>
      <c r="P12" s="21"/>
      <c r="Q12" s="22"/>
      <c r="R12" s="22"/>
      <c r="S12" s="23"/>
      <c r="T12" s="24"/>
      <c r="U12" s="20"/>
    </row>
    <row r="13" spans="1:21" ht="15.75" x14ac:dyDescent="0.25">
      <c r="A13" s="32">
        <v>8</v>
      </c>
      <c r="B13" s="32" t="s">
        <v>100</v>
      </c>
      <c r="C13" s="32" t="s">
        <v>174</v>
      </c>
      <c r="D13" s="33" t="s">
        <v>130</v>
      </c>
      <c r="E13" s="34" t="s">
        <v>148</v>
      </c>
      <c r="M13" s="12"/>
      <c r="N13" s="23"/>
      <c r="O13" s="23"/>
      <c r="P13" s="21"/>
      <c r="Q13" s="22"/>
      <c r="R13" s="22"/>
      <c r="S13" s="23"/>
      <c r="T13" s="24"/>
      <c r="U13" s="20"/>
    </row>
    <row r="14" spans="1:21" ht="15.75" x14ac:dyDescent="0.25">
      <c r="A14" s="30">
        <v>9</v>
      </c>
      <c r="B14" s="30" t="s">
        <v>143</v>
      </c>
      <c r="C14" s="30" t="s">
        <v>175</v>
      </c>
      <c r="D14" s="31" t="s">
        <v>130</v>
      </c>
      <c r="E14" s="31"/>
      <c r="M14" s="12"/>
      <c r="N14" s="23"/>
      <c r="O14" s="23"/>
      <c r="P14" s="21"/>
      <c r="Q14" s="22"/>
      <c r="R14" s="22"/>
      <c r="S14" s="23"/>
      <c r="T14" s="24"/>
      <c r="U14" s="20"/>
    </row>
    <row r="15" spans="1:21" ht="15.75" x14ac:dyDescent="0.25">
      <c r="A15" s="35">
        <v>10</v>
      </c>
      <c r="B15" s="32" t="s">
        <v>101</v>
      </c>
      <c r="C15" s="32" t="s">
        <v>176</v>
      </c>
      <c r="D15" s="33" t="s">
        <v>130</v>
      </c>
      <c r="E15" s="34" t="s">
        <v>148</v>
      </c>
      <c r="M15" s="12"/>
      <c r="N15" s="23"/>
      <c r="O15" s="23"/>
      <c r="P15" s="21"/>
      <c r="Q15" s="22"/>
      <c r="R15" s="22"/>
      <c r="S15" s="23"/>
      <c r="T15" s="24"/>
      <c r="U15" s="20"/>
    </row>
    <row r="16" spans="1:21" ht="15.75" x14ac:dyDescent="0.25">
      <c r="A16" s="30">
        <v>11</v>
      </c>
      <c r="B16" s="30" t="s">
        <v>102</v>
      </c>
      <c r="C16" s="30" t="s">
        <v>177</v>
      </c>
      <c r="D16" s="31" t="s">
        <v>130</v>
      </c>
      <c r="E16" s="31"/>
      <c r="M16" s="12"/>
      <c r="N16" s="23"/>
      <c r="O16" s="23"/>
      <c r="P16" s="21"/>
      <c r="Q16" s="22"/>
      <c r="R16" s="22"/>
      <c r="S16" s="23"/>
      <c r="T16" s="24"/>
      <c r="U16" s="20"/>
    </row>
    <row r="17" spans="1:21" ht="15.75" x14ac:dyDescent="0.25">
      <c r="A17" s="32">
        <v>12</v>
      </c>
      <c r="B17" s="32" t="s">
        <v>103</v>
      </c>
      <c r="C17" s="32" t="s">
        <v>178</v>
      </c>
      <c r="D17" s="33" t="s">
        <v>130</v>
      </c>
      <c r="E17" s="34" t="s">
        <v>148</v>
      </c>
      <c r="M17" s="12"/>
      <c r="N17" s="23"/>
      <c r="O17" s="23"/>
      <c r="P17" s="21"/>
      <c r="Q17" s="22"/>
      <c r="R17" s="22"/>
      <c r="S17" s="23"/>
      <c r="T17" s="24"/>
      <c r="U17" s="20"/>
    </row>
    <row r="18" spans="1:21" ht="15.75" x14ac:dyDescent="0.25">
      <c r="A18" s="30"/>
      <c r="B18" s="30"/>
      <c r="C18" s="30"/>
      <c r="D18" s="31"/>
      <c r="E18" s="36"/>
      <c r="M18" s="12"/>
      <c r="N18" s="23"/>
      <c r="O18" s="23"/>
      <c r="P18" s="21"/>
      <c r="Q18" s="22"/>
      <c r="R18" s="22"/>
      <c r="S18" s="23"/>
      <c r="T18" s="24"/>
      <c r="U18" s="20"/>
    </row>
    <row r="19" spans="1:21" ht="18.75" customHeight="1" x14ac:dyDescent="0.25">
      <c r="A19" s="39" t="s">
        <v>151</v>
      </c>
      <c r="B19" s="39"/>
      <c r="C19" s="39"/>
      <c r="D19" s="39"/>
      <c r="E19" s="39"/>
      <c r="M19" s="12"/>
      <c r="N19" s="20"/>
      <c r="O19" s="20"/>
      <c r="P19" s="21"/>
      <c r="Q19" s="22"/>
      <c r="R19" s="22"/>
      <c r="S19" s="23"/>
      <c r="T19" s="24"/>
      <c r="U19" s="20"/>
    </row>
    <row r="20" spans="1:21" ht="18.75" x14ac:dyDescent="0.3">
      <c r="A20" s="26" t="s">
        <v>166</v>
      </c>
      <c r="B20" s="27" t="s">
        <v>145</v>
      </c>
      <c r="C20" s="27" t="s">
        <v>165</v>
      </c>
      <c r="D20" s="28" t="s">
        <v>146</v>
      </c>
      <c r="E20" s="28" t="s">
        <v>147</v>
      </c>
      <c r="M20" s="12"/>
      <c r="N20" s="20"/>
      <c r="O20" s="20"/>
      <c r="P20" s="21"/>
      <c r="Q20" s="22"/>
      <c r="R20" s="22"/>
      <c r="S20" s="23"/>
      <c r="T20" s="24"/>
      <c r="U20" s="20"/>
    </row>
    <row r="21" spans="1:21" ht="15.75" x14ac:dyDescent="0.25">
      <c r="A21" s="29">
        <v>13</v>
      </c>
      <c r="B21" s="30" t="s">
        <v>104</v>
      </c>
      <c r="C21" s="30" t="s">
        <v>179</v>
      </c>
      <c r="D21" s="31" t="s">
        <v>129</v>
      </c>
      <c r="E21" s="31"/>
      <c r="M21" s="12"/>
      <c r="N21" s="20"/>
      <c r="O21" s="20"/>
      <c r="P21" s="21"/>
      <c r="Q21" s="22"/>
      <c r="R21" s="22"/>
      <c r="S21" s="23"/>
      <c r="T21" s="24"/>
      <c r="U21" s="20"/>
    </row>
    <row r="22" spans="1:21" ht="15.75" x14ac:dyDescent="0.25">
      <c r="A22" s="32">
        <v>14</v>
      </c>
      <c r="B22" s="32" t="s">
        <v>105</v>
      </c>
      <c r="C22" s="32" t="s">
        <v>180</v>
      </c>
      <c r="D22" s="33" t="s">
        <v>129</v>
      </c>
      <c r="E22" s="34" t="s">
        <v>148</v>
      </c>
      <c r="M22" s="12"/>
      <c r="N22" s="20"/>
      <c r="O22" s="20"/>
      <c r="P22" s="21"/>
      <c r="Q22" s="22"/>
      <c r="R22" s="22"/>
      <c r="S22" s="23"/>
      <c r="T22" s="24"/>
      <c r="U22" s="20"/>
    </row>
    <row r="23" spans="1:21" ht="15.75" x14ac:dyDescent="0.25">
      <c r="A23" s="30">
        <v>15</v>
      </c>
      <c r="B23" s="30" t="s">
        <v>106</v>
      </c>
      <c r="C23" s="30" t="s">
        <v>181</v>
      </c>
      <c r="D23" s="31" t="s">
        <v>129</v>
      </c>
      <c r="E23" s="31"/>
      <c r="M23" s="12"/>
      <c r="N23" s="23"/>
      <c r="O23" s="23"/>
      <c r="P23" s="23"/>
      <c r="Q23" s="22"/>
      <c r="R23" s="22"/>
      <c r="S23" s="23"/>
      <c r="T23" s="24"/>
      <c r="U23" s="20"/>
    </row>
    <row r="24" spans="1:21" ht="15.75" x14ac:dyDescent="0.25">
      <c r="A24" s="35">
        <v>16</v>
      </c>
      <c r="B24" s="32" t="s">
        <v>107</v>
      </c>
      <c r="C24" s="32" t="s">
        <v>182</v>
      </c>
      <c r="D24" s="33" t="s">
        <v>129</v>
      </c>
      <c r="E24" s="34" t="s">
        <v>148</v>
      </c>
      <c r="M24" s="12"/>
      <c r="N24" s="20"/>
      <c r="O24" s="20"/>
      <c r="P24" s="20"/>
      <c r="Q24" s="22"/>
      <c r="R24" s="22"/>
      <c r="S24" s="23"/>
      <c r="T24" s="24"/>
      <c r="U24" s="20"/>
    </row>
    <row r="25" spans="1:21" ht="15.75" x14ac:dyDescent="0.25">
      <c r="A25" s="29">
        <v>17</v>
      </c>
      <c r="B25" s="30" t="s">
        <v>108</v>
      </c>
      <c r="C25" s="30" t="s">
        <v>183</v>
      </c>
      <c r="D25" s="31" t="s">
        <v>129</v>
      </c>
      <c r="E25" s="31"/>
      <c r="K25" s="14"/>
      <c r="L25" s="13"/>
      <c r="M25" s="12"/>
      <c r="N25" s="20"/>
      <c r="O25" s="20"/>
      <c r="P25" s="20"/>
      <c r="Q25" s="22"/>
      <c r="R25" s="22"/>
      <c r="S25" s="23"/>
      <c r="T25" s="24"/>
      <c r="U25" s="20"/>
    </row>
    <row r="26" spans="1:21" ht="15.75" x14ac:dyDescent="0.25">
      <c r="A26" s="32">
        <v>18</v>
      </c>
      <c r="B26" s="32" t="s">
        <v>109</v>
      </c>
      <c r="C26" s="32" t="s">
        <v>184</v>
      </c>
      <c r="D26" s="33" t="s">
        <v>129</v>
      </c>
      <c r="E26" s="34" t="s">
        <v>148</v>
      </c>
      <c r="M26" s="12"/>
      <c r="N26" s="23"/>
      <c r="O26" s="23"/>
      <c r="P26" s="23"/>
      <c r="Q26" s="22"/>
      <c r="R26" s="22"/>
      <c r="S26" s="23"/>
      <c r="T26" s="24"/>
      <c r="U26" s="20"/>
    </row>
    <row r="27" spans="1:21" ht="15.75" x14ac:dyDescent="0.25">
      <c r="A27" s="30">
        <v>19</v>
      </c>
      <c r="B27" s="30" t="s">
        <v>110</v>
      </c>
      <c r="C27" s="30" t="s">
        <v>185</v>
      </c>
      <c r="D27" s="31" t="s">
        <v>129</v>
      </c>
      <c r="E27" s="36"/>
      <c r="M27" s="12"/>
      <c r="N27" s="23"/>
      <c r="O27" s="23"/>
      <c r="P27" s="23"/>
      <c r="Q27" s="22"/>
      <c r="R27" s="22"/>
      <c r="S27" s="23"/>
      <c r="T27" s="24"/>
      <c r="U27" s="20"/>
    </row>
    <row r="28" spans="1:21" ht="15.75" x14ac:dyDescent="0.25">
      <c r="A28" s="32">
        <v>20</v>
      </c>
      <c r="B28" s="32" t="s">
        <v>111</v>
      </c>
      <c r="C28" s="32" t="s">
        <v>186</v>
      </c>
      <c r="D28" s="33" t="s">
        <v>129</v>
      </c>
      <c r="E28" s="34" t="s">
        <v>148</v>
      </c>
      <c r="J28" s="17"/>
      <c r="K28" s="17"/>
      <c r="L28" s="17"/>
      <c r="M28" s="2"/>
      <c r="N28" s="23"/>
      <c r="O28" s="23"/>
      <c r="P28" s="23"/>
      <c r="Q28" s="22"/>
      <c r="R28" s="22"/>
      <c r="S28" s="23"/>
      <c r="T28" s="24"/>
      <c r="U28" s="20"/>
    </row>
    <row r="29" spans="1:21" ht="15.75" x14ac:dyDescent="0.25">
      <c r="A29" s="30"/>
      <c r="B29" s="30"/>
      <c r="C29" s="30"/>
      <c r="D29" s="31"/>
      <c r="E29" s="31"/>
      <c r="M29" s="12"/>
      <c r="N29" s="20"/>
      <c r="O29" s="20"/>
      <c r="P29" s="20"/>
      <c r="Q29" s="22"/>
      <c r="R29" s="22"/>
      <c r="S29" s="23"/>
      <c r="T29" s="24"/>
      <c r="U29" s="20"/>
    </row>
    <row r="30" spans="1:21" ht="18.75" customHeight="1" x14ac:dyDescent="0.25">
      <c r="A30" s="39" t="s">
        <v>152</v>
      </c>
      <c r="B30" s="39"/>
      <c r="C30" s="39"/>
      <c r="D30" s="39"/>
      <c r="E30" s="39"/>
      <c r="M30" s="12"/>
      <c r="N30" s="23"/>
      <c r="O30" s="23"/>
      <c r="P30" s="23"/>
      <c r="Q30" s="22"/>
      <c r="R30" s="22"/>
      <c r="S30" s="23"/>
      <c r="T30" s="24"/>
      <c r="U30" s="20"/>
    </row>
    <row r="31" spans="1:21" ht="18.75" x14ac:dyDescent="0.3">
      <c r="A31" s="26" t="s">
        <v>166</v>
      </c>
      <c r="B31" s="27" t="s">
        <v>145</v>
      </c>
      <c r="C31" s="27" t="s">
        <v>165</v>
      </c>
      <c r="D31" s="28" t="s">
        <v>146</v>
      </c>
      <c r="E31" s="28" t="s">
        <v>147</v>
      </c>
      <c r="M31" s="12"/>
      <c r="N31" s="20"/>
      <c r="O31" s="20"/>
      <c r="P31" s="20"/>
      <c r="Q31" s="22"/>
      <c r="R31" s="22"/>
      <c r="S31" s="23"/>
      <c r="T31" s="24"/>
      <c r="U31" s="20"/>
    </row>
    <row r="32" spans="1:21" ht="15.75" x14ac:dyDescent="0.25">
      <c r="A32" s="29">
        <v>21</v>
      </c>
      <c r="B32" s="30" t="s">
        <v>112</v>
      </c>
      <c r="C32" s="30" t="s">
        <v>187</v>
      </c>
      <c r="D32" s="31" t="s">
        <v>129</v>
      </c>
      <c r="E32" s="31"/>
      <c r="M32" s="12"/>
      <c r="N32" s="20"/>
      <c r="O32" s="20"/>
      <c r="P32" s="20"/>
      <c r="Q32" s="22"/>
      <c r="R32" s="22"/>
      <c r="S32" s="23"/>
      <c r="T32" s="24"/>
      <c r="U32" s="20"/>
    </row>
    <row r="33" spans="1:21" ht="15.75" x14ac:dyDescent="0.25">
      <c r="A33" s="32">
        <v>22</v>
      </c>
      <c r="B33" s="32" t="s">
        <v>113</v>
      </c>
      <c r="C33" s="32" t="s">
        <v>188</v>
      </c>
      <c r="D33" s="33" t="s">
        <v>129</v>
      </c>
      <c r="E33" s="34" t="s">
        <v>148</v>
      </c>
      <c r="M33" s="12"/>
      <c r="N33" s="20"/>
      <c r="O33" s="20"/>
      <c r="P33" s="20"/>
      <c r="Q33" s="22"/>
      <c r="R33" s="22"/>
      <c r="S33" s="23"/>
      <c r="T33" s="24"/>
      <c r="U33" s="20"/>
    </row>
    <row r="34" spans="1:21" ht="15.75" x14ac:dyDescent="0.25">
      <c r="A34" s="29">
        <v>23</v>
      </c>
      <c r="B34" s="30" t="s">
        <v>114</v>
      </c>
      <c r="C34" s="30" t="s">
        <v>189</v>
      </c>
      <c r="D34" s="31" t="s">
        <v>129</v>
      </c>
      <c r="E34" s="31"/>
      <c r="M34" s="12"/>
      <c r="N34" s="20"/>
      <c r="O34" s="20"/>
      <c r="P34" s="20"/>
      <c r="Q34" s="22"/>
      <c r="R34" s="22"/>
      <c r="S34" s="23"/>
      <c r="T34" s="24"/>
      <c r="U34" s="20"/>
    </row>
    <row r="35" spans="1:21" ht="15.75" x14ac:dyDescent="0.25">
      <c r="A35" s="32">
        <v>24</v>
      </c>
      <c r="B35" s="32" t="s">
        <v>115</v>
      </c>
      <c r="C35" s="32" t="s">
        <v>190</v>
      </c>
      <c r="D35" s="33" t="s">
        <v>129</v>
      </c>
      <c r="E35" s="34" t="s">
        <v>148</v>
      </c>
      <c r="M35" s="12"/>
      <c r="N35" s="20"/>
      <c r="O35" s="20"/>
      <c r="P35" s="20"/>
      <c r="Q35" s="22"/>
      <c r="R35" s="22"/>
      <c r="S35" s="23"/>
      <c r="T35" s="24"/>
      <c r="U35" s="20"/>
    </row>
    <row r="36" spans="1:21" ht="15.75" x14ac:dyDescent="0.25">
      <c r="A36" s="29">
        <v>25</v>
      </c>
      <c r="B36" s="30" t="s">
        <v>116</v>
      </c>
      <c r="C36" s="30" t="s">
        <v>191</v>
      </c>
      <c r="D36" s="31" t="s">
        <v>129</v>
      </c>
      <c r="E36" s="31"/>
      <c r="M36" s="12"/>
      <c r="N36" s="20"/>
      <c r="O36" s="20"/>
      <c r="P36" s="20"/>
      <c r="Q36" s="22"/>
      <c r="R36" s="22"/>
      <c r="S36" s="23"/>
      <c r="T36" s="24"/>
      <c r="U36" s="20"/>
    </row>
    <row r="37" spans="1:21" ht="15.75" x14ac:dyDescent="0.25">
      <c r="A37" s="32">
        <v>26</v>
      </c>
      <c r="B37" s="32" t="s">
        <v>117</v>
      </c>
      <c r="C37" s="32" t="s">
        <v>192</v>
      </c>
      <c r="D37" s="33" t="s">
        <v>129</v>
      </c>
      <c r="E37" s="34" t="s">
        <v>148</v>
      </c>
      <c r="M37" s="12"/>
      <c r="N37" s="20"/>
      <c r="O37" s="20"/>
      <c r="P37" s="20"/>
      <c r="Q37" s="22"/>
      <c r="R37" s="22"/>
      <c r="S37" s="23"/>
      <c r="T37" s="24"/>
      <c r="U37" s="20"/>
    </row>
    <row r="38" spans="1:21" ht="15.75" x14ac:dyDescent="0.25">
      <c r="A38" s="29"/>
      <c r="B38" s="30"/>
      <c r="C38" s="30"/>
      <c r="D38" s="31"/>
      <c r="E38" s="36"/>
      <c r="M38" s="12"/>
      <c r="N38" s="23"/>
      <c r="O38" s="23"/>
      <c r="P38" s="23"/>
      <c r="Q38" s="22"/>
      <c r="R38" s="22"/>
      <c r="S38" s="23"/>
      <c r="T38" s="24"/>
      <c r="U38" s="20"/>
    </row>
    <row r="39" spans="1:21" ht="18.75" customHeight="1" x14ac:dyDescent="0.25">
      <c r="A39" s="39" t="s">
        <v>153</v>
      </c>
      <c r="B39" s="39"/>
      <c r="C39" s="39"/>
      <c r="D39" s="39"/>
      <c r="E39" s="39"/>
      <c r="M39" s="12"/>
      <c r="N39" s="23"/>
      <c r="O39" s="23"/>
      <c r="P39" s="23"/>
      <c r="Q39" s="22"/>
      <c r="R39" s="22"/>
      <c r="S39" s="23"/>
      <c r="T39" s="24"/>
      <c r="U39" s="20"/>
    </row>
    <row r="40" spans="1:21" ht="18.75" x14ac:dyDescent="0.3">
      <c r="A40" s="26" t="s">
        <v>166</v>
      </c>
      <c r="B40" s="27" t="s">
        <v>145</v>
      </c>
      <c r="C40" s="27" t="s">
        <v>165</v>
      </c>
      <c r="D40" s="28" t="s">
        <v>146</v>
      </c>
      <c r="E40" s="28" t="s">
        <v>147</v>
      </c>
      <c r="M40" s="12"/>
      <c r="N40" s="23"/>
      <c r="O40" s="23"/>
      <c r="P40" s="23"/>
      <c r="Q40" s="22"/>
      <c r="R40" s="22"/>
      <c r="S40" s="23"/>
      <c r="T40" s="24"/>
      <c r="U40" s="20"/>
    </row>
    <row r="41" spans="1:21" ht="15.75" x14ac:dyDescent="0.25">
      <c r="A41" s="30">
        <v>27</v>
      </c>
      <c r="B41" s="30" t="s">
        <v>118</v>
      </c>
      <c r="C41" s="30" t="s">
        <v>193</v>
      </c>
      <c r="D41" s="31" t="s">
        <v>129</v>
      </c>
      <c r="E41" s="31"/>
      <c r="M41" s="12"/>
      <c r="N41" s="23"/>
      <c r="O41" s="23"/>
      <c r="P41" s="23"/>
      <c r="Q41" s="22"/>
      <c r="R41" s="22"/>
      <c r="S41" s="23"/>
      <c r="T41" s="24"/>
      <c r="U41" s="20"/>
    </row>
    <row r="42" spans="1:21" ht="15.75" x14ac:dyDescent="0.25">
      <c r="A42" s="32">
        <v>28</v>
      </c>
      <c r="B42" s="32" t="s">
        <v>120</v>
      </c>
      <c r="C42" s="32" t="s">
        <v>194</v>
      </c>
      <c r="D42" s="33" t="s">
        <v>129</v>
      </c>
      <c r="E42" s="34" t="s">
        <v>148</v>
      </c>
      <c r="M42" s="12"/>
      <c r="N42" s="23"/>
      <c r="O42" s="23"/>
      <c r="P42" s="23"/>
      <c r="Q42" s="22"/>
      <c r="R42" s="22"/>
      <c r="S42" s="23"/>
      <c r="T42" s="24"/>
      <c r="U42" s="20"/>
    </row>
    <row r="43" spans="1:21" ht="15.75" x14ac:dyDescent="0.25">
      <c r="A43" s="30">
        <v>29</v>
      </c>
      <c r="B43" s="30" t="s">
        <v>119</v>
      </c>
      <c r="C43" s="30" t="s">
        <v>195</v>
      </c>
      <c r="D43" s="31" t="s">
        <v>130</v>
      </c>
      <c r="E43" s="31"/>
      <c r="M43" s="12"/>
      <c r="N43" s="23"/>
      <c r="O43" s="23"/>
      <c r="P43" s="23"/>
      <c r="Q43" s="22"/>
      <c r="R43" s="22"/>
      <c r="S43" s="23"/>
      <c r="T43" s="24"/>
      <c r="U43" s="20"/>
    </row>
    <row r="44" spans="1:21" ht="15.75" x14ac:dyDescent="0.25">
      <c r="A44" s="32">
        <v>30</v>
      </c>
      <c r="B44" s="32" t="s">
        <v>121</v>
      </c>
      <c r="C44" s="32" t="s">
        <v>196</v>
      </c>
      <c r="D44" s="33" t="s">
        <v>130</v>
      </c>
      <c r="E44" s="34" t="s">
        <v>148</v>
      </c>
      <c r="M44" s="12"/>
      <c r="N44" s="23"/>
      <c r="O44" s="23"/>
      <c r="P44" s="23"/>
      <c r="Q44" s="22"/>
      <c r="R44" s="22"/>
      <c r="S44" s="23"/>
      <c r="T44" s="24"/>
      <c r="U44" s="20"/>
    </row>
    <row r="45" spans="1:21" ht="15.75" x14ac:dyDescent="0.25">
      <c r="A45" s="30">
        <v>31</v>
      </c>
      <c r="B45" s="30" t="s">
        <v>123</v>
      </c>
      <c r="C45" s="30" t="s">
        <v>197</v>
      </c>
      <c r="D45" s="31" t="s">
        <v>130</v>
      </c>
      <c r="E45" s="31"/>
      <c r="M45" s="12"/>
      <c r="N45" s="21"/>
      <c r="O45" s="21"/>
      <c r="P45" s="21"/>
      <c r="Q45" s="22"/>
      <c r="R45" s="22"/>
      <c r="S45" s="23"/>
      <c r="T45" s="24"/>
      <c r="U45" s="20"/>
    </row>
    <row r="46" spans="1:21" ht="15.75" x14ac:dyDescent="0.25">
      <c r="A46" s="32">
        <v>32</v>
      </c>
      <c r="B46" s="32" t="s">
        <v>122</v>
      </c>
      <c r="C46" s="32" t="s">
        <v>198</v>
      </c>
      <c r="D46" s="33" t="s">
        <v>130</v>
      </c>
      <c r="E46" s="34" t="s">
        <v>148</v>
      </c>
      <c r="J46" s="17"/>
      <c r="K46" s="17"/>
      <c r="L46" s="17"/>
      <c r="M46" s="2"/>
      <c r="N46" s="23"/>
      <c r="O46" s="23"/>
      <c r="P46" s="23"/>
      <c r="Q46" s="22"/>
      <c r="R46" s="22"/>
      <c r="S46" s="23"/>
      <c r="T46" s="24"/>
      <c r="U46" s="20"/>
    </row>
    <row r="47" spans="1:21" ht="15.75" x14ac:dyDescent="0.25">
      <c r="A47" s="29"/>
      <c r="B47" s="30"/>
      <c r="C47" s="30"/>
      <c r="D47" s="31"/>
      <c r="E47" s="36"/>
      <c r="M47" s="12"/>
      <c r="N47" s="23"/>
      <c r="O47" s="23"/>
      <c r="P47" s="21"/>
      <c r="Q47" s="22"/>
      <c r="R47" s="22"/>
      <c r="S47" s="23"/>
      <c r="T47" s="24"/>
      <c r="U47" s="20"/>
    </row>
    <row r="48" spans="1:21" ht="18.75" customHeight="1" x14ac:dyDescent="0.25">
      <c r="A48" s="39" t="s">
        <v>154</v>
      </c>
      <c r="B48" s="39"/>
      <c r="C48" s="39"/>
      <c r="D48" s="39"/>
      <c r="E48" s="39"/>
      <c r="M48" s="12"/>
      <c r="N48" s="23"/>
      <c r="O48" s="23"/>
      <c r="P48" s="21"/>
      <c r="Q48" s="22"/>
      <c r="R48" s="22"/>
      <c r="S48" s="23"/>
      <c r="T48" s="24"/>
      <c r="U48" s="20"/>
    </row>
    <row r="49" spans="1:21" ht="18.75" x14ac:dyDescent="0.3">
      <c r="A49" s="26" t="s">
        <v>166</v>
      </c>
      <c r="B49" s="27" t="s">
        <v>145</v>
      </c>
      <c r="C49" s="27" t="s">
        <v>165</v>
      </c>
      <c r="D49" s="28" t="s">
        <v>146</v>
      </c>
      <c r="E49" s="28" t="s">
        <v>147</v>
      </c>
      <c r="M49" s="12"/>
      <c r="N49" s="23"/>
      <c r="O49" s="23"/>
      <c r="P49" s="21"/>
      <c r="Q49" s="22"/>
      <c r="R49" s="22"/>
      <c r="S49" s="23"/>
      <c r="T49" s="24"/>
      <c r="U49" s="20"/>
    </row>
    <row r="50" spans="1:21" ht="15.75" x14ac:dyDescent="0.25">
      <c r="A50" s="30">
        <v>33</v>
      </c>
      <c r="B50" s="30" t="s">
        <v>124</v>
      </c>
      <c r="C50" s="30" t="s">
        <v>199</v>
      </c>
      <c r="D50" s="31" t="s">
        <v>130</v>
      </c>
      <c r="E50" s="31"/>
      <c r="M50" s="12"/>
      <c r="N50" s="23"/>
      <c r="O50" s="23"/>
      <c r="P50" s="21"/>
      <c r="Q50" s="22"/>
      <c r="R50" s="22"/>
      <c r="S50" s="23"/>
      <c r="T50" s="24"/>
      <c r="U50" s="20"/>
    </row>
    <row r="51" spans="1:21" ht="15.75" x14ac:dyDescent="0.25">
      <c r="A51" s="32">
        <v>34</v>
      </c>
      <c r="B51" s="32" t="s">
        <v>125</v>
      </c>
      <c r="C51" s="32" t="s">
        <v>200</v>
      </c>
      <c r="D51" s="33" t="s">
        <v>130</v>
      </c>
      <c r="E51" s="34" t="s">
        <v>148</v>
      </c>
      <c r="M51" s="12"/>
      <c r="N51" s="23"/>
      <c r="O51" s="23"/>
      <c r="P51" s="21"/>
      <c r="Q51" s="22"/>
      <c r="R51" s="22"/>
      <c r="S51" s="23"/>
      <c r="T51" s="24"/>
      <c r="U51" s="20"/>
    </row>
    <row r="52" spans="1:21" ht="15.75" x14ac:dyDescent="0.25">
      <c r="A52" s="30">
        <v>35</v>
      </c>
      <c r="B52" s="30" t="s">
        <v>126</v>
      </c>
      <c r="C52" s="30" t="s">
        <v>201</v>
      </c>
      <c r="D52" s="31" t="s">
        <v>130</v>
      </c>
      <c r="E52" s="31"/>
      <c r="M52" s="12"/>
      <c r="N52" s="23"/>
      <c r="O52" s="23"/>
      <c r="P52" s="21"/>
      <c r="Q52" s="22"/>
      <c r="R52" s="22"/>
      <c r="S52" s="23"/>
      <c r="T52" s="24"/>
      <c r="U52" s="20"/>
    </row>
    <row r="53" spans="1:21" ht="15.75" x14ac:dyDescent="0.25">
      <c r="A53" s="32">
        <v>36</v>
      </c>
      <c r="B53" s="32" t="s">
        <v>127</v>
      </c>
      <c r="C53" s="32" t="s">
        <v>202</v>
      </c>
      <c r="D53" s="33" t="s">
        <v>130</v>
      </c>
      <c r="E53" s="34" t="s">
        <v>148</v>
      </c>
      <c r="M53" s="12"/>
      <c r="N53" s="23"/>
      <c r="O53" s="23"/>
      <c r="P53" s="21"/>
      <c r="Q53" s="22"/>
      <c r="R53" s="22"/>
      <c r="S53" s="23"/>
      <c r="T53" s="24"/>
      <c r="U53" s="20"/>
    </row>
    <row r="54" spans="1:21" ht="15.75" x14ac:dyDescent="0.25">
      <c r="A54" s="30">
        <v>37</v>
      </c>
      <c r="B54" s="30" t="s">
        <v>128</v>
      </c>
      <c r="C54" s="30" t="s">
        <v>203</v>
      </c>
      <c r="D54" s="31" t="s">
        <v>130</v>
      </c>
      <c r="E54" s="31"/>
      <c r="M54" s="12"/>
      <c r="N54" s="23"/>
      <c r="O54" s="23"/>
      <c r="P54" s="21"/>
      <c r="Q54" s="22"/>
      <c r="R54" s="22"/>
      <c r="S54" s="23"/>
      <c r="T54" s="24"/>
      <c r="U54" s="20"/>
    </row>
    <row r="55" spans="1:21" ht="15.75" x14ac:dyDescent="0.25">
      <c r="A55" s="32">
        <v>38</v>
      </c>
      <c r="B55" s="32" t="s">
        <v>144</v>
      </c>
      <c r="C55" s="32" t="s">
        <v>204</v>
      </c>
      <c r="D55" s="33" t="s">
        <v>129</v>
      </c>
      <c r="E55" s="34" t="s">
        <v>148</v>
      </c>
      <c r="M55" s="12"/>
      <c r="N55" s="23"/>
      <c r="O55" s="23"/>
      <c r="P55" s="21"/>
      <c r="Q55" s="22"/>
      <c r="R55" s="22"/>
      <c r="S55" s="23"/>
      <c r="T55" s="24"/>
      <c r="U55" s="20"/>
    </row>
    <row r="56" spans="1:21" ht="15.75" x14ac:dyDescent="0.25">
      <c r="A56" s="30"/>
      <c r="B56" s="30"/>
      <c r="C56" s="30"/>
      <c r="D56" s="31"/>
      <c r="E56" s="31"/>
      <c r="M56" s="12"/>
      <c r="N56" s="23"/>
      <c r="O56" s="23"/>
      <c r="P56" s="21"/>
      <c r="Q56" s="22"/>
      <c r="R56" s="22"/>
      <c r="S56" s="23"/>
      <c r="T56" s="24"/>
      <c r="U56" s="20"/>
    </row>
    <row r="57" spans="1:21" ht="18.75" customHeight="1" x14ac:dyDescent="0.25">
      <c r="A57" s="39" t="s">
        <v>283</v>
      </c>
      <c r="B57" s="39"/>
      <c r="C57" s="39"/>
      <c r="D57" s="39"/>
      <c r="E57" s="39"/>
      <c r="M57" s="12"/>
      <c r="N57" s="23"/>
      <c r="O57" s="23"/>
      <c r="P57" s="21"/>
      <c r="Q57" s="22"/>
      <c r="R57" s="22"/>
      <c r="S57" s="23"/>
      <c r="T57" s="24"/>
      <c r="U57" s="20"/>
    </row>
    <row r="58" spans="1:21" ht="18.75" x14ac:dyDescent="0.3">
      <c r="A58" s="26" t="s">
        <v>166</v>
      </c>
      <c r="B58" s="27" t="s">
        <v>145</v>
      </c>
      <c r="C58" s="27" t="s">
        <v>165</v>
      </c>
      <c r="D58" s="28" t="s">
        <v>146</v>
      </c>
      <c r="E58" s="28" t="s">
        <v>147</v>
      </c>
      <c r="M58" s="12"/>
      <c r="N58" s="23"/>
      <c r="O58" s="23"/>
      <c r="P58" s="23"/>
      <c r="Q58" s="22"/>
      <c r="R58" s="22"/>
      <c r="S58" s="23"/>
      <c r="T58" s="24"/>
      <c r="U58" s="20"/>
    </row>
    <row r="59" spans="1:21" ht="15.75" x14ac:dyDescent="0.25">
      <c r="A59" s="30">
        <v>39</v>
      </c>
      <c r="B59" s="30" t="s">
        <v>20</v>
      </c>
      <c r="C59" s="30" t="s">
        <v>205</v>
      </c>
      <c r="D59" s="31" t="s">
        <v>129</v>
      </c>
      <c r="E59" s="31"/>
      <c r="M59" s="12"/>
      <c r="N59" s="23"/>
      <c r="O59" s="23"/>
      <c r="P59" s="23"/>
      <c r="Q59" s="22"/>
      <c r="R59" s="22"/>
      <c r="S59" s="23"/>
      <c r="T59" s="24"/>
      <c r="U59" s="20"/>
    </row>
    <row r="60" spans="1:21" ht="15.75" x14ac:dyDescent="0.25">
      <c r="A60" s="32">
        <v>40</v>
      </c>
      <c r="B60" s="32" t="s">
        <v>19</v>
      </c>
      <c r="C60" s="32" t="s">
        <v>206</v>
      </c>
      <c r="D60" s="33" t="s">
        <v>282</v>
      </c>
      <c r="E60" s="34" t="s">
        <v>148</v>
      </c>
      <c r="M60" s="12"/>
      <c r="N60" s="23"/>
      <c r="O60" s="23"/>
      <c r="P60" s="23"/>
      <c r="Q60" s="22"/>
      <c r="R60" s="22"/>
      <c r="S60" s="23"/>
      <c r="T60" s="24"/>
      <c r="U60" s="20"/>
    </row>
    <row r="61" spans="1:21" ht="15.75" x14ac:dyDescent="0.25">
      <c r="A61" s="30">
        <v>41</v>
      </c>
      <c r="B61" s="30" t="s">
        <v>22</v>
      </c>
      <c r="C61" s="30" t="s">
        <v>207</v>
      </c>
      <c r="D61" s="31" t="s">
        <v>129</v>
      </c>
      <c r="E61" s="31"/>
      <c r="M61" s="12"/>
      <c r="N61" s="23"/>
      <c r="O61" s="23"/>
      <c r="P61" s="23"/>
      <c r="Q61" s="22"/>
      <c r="R61" s="22"/>
      <c r="S61" s="23"/>
      <c r="T61" s="24"/>
      <c r="U61" s="20"/>
    </row>
    <row r="62" spans="1:21" ht="15.75" x14ac:dyDescent="0.25">
      <c r="A62" s="32">
        <v>42</v>
      </c>
      <c r="B62" s="32" t="s">
        <v>21</v>
      </c>
      <c r="C62" s="32" t="s">
        <v>208</v>
      </c>
      <c r="D62" s="33" t="s">
        <v>129</v>
      </c>
      <c r="E62" s="34" t="s">
        <v>148</v>
      </c>
      <c r="M62" s="12"/>
      <c r="N62" s="23"/>
      <c r="O62" s="23"/>
      <c r="P62" s="23"/>
      <c r="Q62" s="22"/>
      <c r="R62" s="22"/>
      <c r="S62" s="23"/>
      <c r="T62" s="24"/>
      <c r="U62" s="20"/>
    </row>
    <row r="63" spans="1:21" ht="15.75" x14ac:dyDescent="0.25">
      <c r="A63" s="30"/>
      <c r="B63" s="30"/>
      <c r="C63" s="30"/>
      <c r="D63" s="31"/>
      <c r="E63" s="36"/>
      <c r="M63" s="12"/>
      <c r="N63" s="23"/>
      <c r="O63" s="23"/>
      <c r="P63" s="23"/>
      <c r="Q63" s="22"/>
      <c r="R63" s="22"/>
      <c r="S63" s="23"/>
      <c r="T63" s="24"/>
      <c r="U63" s="20"/>
    </row>
    <row r="64" spans="1:21" ht="18.75" customHeight="1" x14ac:dyDescent="0.25">
      <c r="A64" s="39" t="s">
        <v>284</v>
      </c>
      <c r="B64" s="39"/>
      <c r="C64" s="39"/>
      <c r="D64" s="39"/>
      <c r="E64" s="39"/>
      <c r="M64" s="12"/>
      <c r="N64" s="23"/>
      <c r="O64" s="23"/>
      <c r="P64" s="23"/>
      <c r="Q64" s="22"/>
      <c r="R64" s="22"/>
      <c r="S64" s="23"/>
      <c r="T64" s="24"/>
      <c r="U64" s="20"/>
    </row>
    <row r="65" spans="1:21" ht="18.75" x14ac:dyDescent="0.3">
      <c r="A65" s="26" t="s">
        <v>166</v>
      </c>
      <c r="B65" s="27" t="s">
        <v>145</v>
      </c>
      <c r="C65" s="27" t="s">
        <v>165</v>
      </c>
      <c r="D65" s="28" t="s">
        <v>146</v>
      </c>
      <c r="E65" s="28" t="s">
        <v>147</v>
      </c>
      <c r="M65" s="12"/>
      <c r="N65" s="23"/>
      <c r="O65" s="23"/>
      <c r="P65" s="23"/>
      <c r="Q65" s="22"/>
      <c r="R65" s="22"/>
      <c r="S65" s="23"/>
      <c r="T65" s="24"/>
      <c r="U65" s="20"/>
    </row>
    <row r="66" spans="1:21" ht="15.75" x14ac:dyDescent="0.25">
      <c r="A66" s="30">
        <v>43</v>
      </c>
      <c r="B66" s="30" t="s">
        <v>24</v>
      </c>
      <c r="C66" s="30" t="s">
        <v>209</v>
      </c>
      <c r="D66" s="31" t="s">
        <v>129</v>
      </c>
      <c r="E66" s="31"/>
      <c r="M66" s="12"/>
      <c r="N66" s="23"/>
      <c r="O66" s="23"/>
      <c r="P66" s="23"/>
      <c r="Q66" s="22"/>
      <c r="R66" s="22"/>
      <c r="S66" s="23"/>
      <c r="T66" s="24"/>
      <c r="U66" s="20"/>
    </row>
    <row r="67" spans="1:21" ht="15.75" x14ac:dyDescent="0.25">
      <c r="A67" s="32">
        <v>44</v>
      </c>
      <c r="B67" s="32" t="s">
        <v>23</v>
      </c>
      <c r="C67" s="32" t="s">
        <v>210</v>
      </c>
      <c r="D67" s="33" t="s">
        <v>129</v>
      </c>
      <c r="E67" s="34" t="s">
        <v>148</v>
      </c>
      <c r="M67" s="12"/>
      <c r="N67" s="23"/>
      <c r="O67" s="23"/>
      <c r="P67" s="23"/>
      <c r="Q67" s="22"/>
      <c r="R67" s="22"/>
      <c r="S67" s="23"/>
      <c r="T67" s="24"/>
      <c r="U67" s="20"/>
    </row>
    <row r="68" spans="1:21" ht="15.75" x14ac:dyDescent="0.25">
      <c r="A68" s="30">
        <v>45</v>
      </c>
      <c r="B68" s="30" t="s">
        <v>27</v>
      </c>
      <c r="C68" s="30" t="s">
        <v>211</v>
      </c>
      <c r="D68" s="31" t="s">
        <v>129</v>
      </c>
      <c r="E68" s="31"/>
      <c r="M68" s="12"/>
      <c r="N68" s="23"/>
      <c r="O68" s="23"/>
      <c r="P68" s="23"/>
      <c r="Q68" s="22"/>
      <c r="R68" s="22"/>
      <c r="S68" s="23"/>
      <c r="T68" s="24"/>
      <c r="U68" s="20"/>
    </row>
    <row r="69" spans="1:21" ht="15.75" x14ac:dyDescent="0.25">
      <c r="A69" s="32">
        <v>46</v>
      </c>
      <c r="B69" s="32" t="s">
        <v>26</v>
      </c>
      <c r="C69" s="32" t="s">
        <v>212</v>
      </c>
      <c r="D69" s="33" t="s">
        <v>129</v>
      </c>
      <c r="E69" s="34" t="s">
        <v>148</v>
      </c>
      <c r="M69" s="12"/>
      <c r="N69" s="23"/>
      <c r="O69" s="23"/>
      <c r="P69" s="23"/>
      <c r="Q69" s="22"/>
      <c r="R69" s="22"/>
      <c r="S69" s="23"/>
      <c r="T69" s="24"/>
      <c r="U69" s="20"/>
    </row>
    <row r="70" spans="1:21" ht="15.75" x14ac:dyDescent="0.25">
      <c r="A70" s="30">
        <v>47</v>
      </c>
      <c r="B70" s="30" t="s">
        <v>25</v>
      </c>
      <c r="C70" s="30" t="s">
        <v>213</v>
      </c>
      <c r="D70" s="31" t="s">
        <v>129</v>
      </c>
      <c r="E70" s="31"/>
      <c r="M70" s="12"/>
      <c r="N70" s="23"/>
      <c r="O70" s="23"/>
      <c r="P70" s="23"/>
      <c r="Q70" s="22"/>
      <c r="R70" s="22"/>
      <c r="S70" s="23"/>
      <c r="T70" s="24"/>
      <c r="U70" s="20"/>
    </row>
    <row r="71" spans="1:21" ht="15.75" x14ac:dyDescent="0.25">
      <c r="A71" s="32">
        <v>48</v>
      </c>
      <c r="B71" s="32" t="s">
        <v>30</v>
      </c>
      <c r="C71" s="32" t="s">
        <v>214</v>
      </c>
      <c r="D71" s="33" t="s">
        <v>129</v>
      </c>
      <c r="E71" s="34" t="s">
        <v>148</v>
      </c>
      <c r="M71" s="12"/>
      <c r="N71" s="23"/>
      <c r="O71" s="23"/>
      <c r="P71" s="23"/>
      <c r="Q71" s="22"/>
      <c r="R71" s="22"/>
      <c r="S71" s="23"/>
      <c r="T71" s="24"/>
      <c r="U71" s="20"/>
    </row>
    <row r="72" spans="1:21" ht="15.75" x14ac:dyDescent="0.25">
      <c r="A72" s="30"/>
      <c r="B72" s="30"/>
      <c r="C72" s="30"/>
      <c r="D72" s="31"/>
      <c r="E72" s="36"/>
      <c r="M72" s="12"/>
      <c r="N72" s="23"/>
      <c r="O72" s="23"/>
      <c r="P72" s="23"/>
      <c r="Q72" s="22"/>
      <c r="R72" s="22"/>
      <c r="S72" s="23"/>
      <c r="T72" s="24"/>
      <c r="U72" s="20"/>
    </row>
    <row r="73" spans="1:21" ht="18.75" customHeight="1" x14ac:dyDescent="0.25">
      <c r="A73" s="39" t="s">
        <v>155</v>
      </c>
      <c r="B73" s="39"/>
      <c r="C73" s="39"/>
      <c r="D73" s="39"/>
      <c r="E73" s="39"/>
      <c r="M73" s="12"/>
      <c r="N73" s="23"/>
      <c r="O73" s="23"/>
      <c r="P73" s="23"/>
      <c r="Q73" s="22"/>
      <c r="R73" s="22"/>
      <c r="S73" s="23"/>
      <c r="T73" s="24"/>
      <c r="U73" s="20"/>
    </row>
    <row r="74" spans="1:21" ht="18.75" x14ac:dyDescent="0.3">
      <c r="A74" s="26" t="s">
        <v>166</v>
      </c>
      <c r="B74" s="27" t="s">
        <v>145</v>
      </c>
      <c r="C74" s="27" t="s">
        <v>165</v>
      </c>
      <c r="D74" s="28" t="s">
        <v>146</v>
      </c>
      <c r="E74" s="28" t="s">
        <v>147</v>
      </c>
      <c r="M74" s="12"/>
      <c r="N74" s="23"/>
      <c r="O74" s="23"/>
      <c r="P74" s="23"/>
      <c r="Q74" s="22"/>
      <c r="R74" s="22"/>
      <c r="S74" s="23"/>
      <c r="T74" s="24"/>
      <c r="U74" s="20"/>
    </row>
    <row r="75" spans="1:21" ht="15.75" x14ac:dyDescent="0.25">
      <c r="A75" s="30">
        <v>49</v>
      </c>
      <c r="B75" s="30" t="s">
        <v>31</v>
      </c>
      <c r="C75" s="30" t="s">
        <v>215</v>
      </c>
      <c r="D75" s="31" t="s">
        <v>130</v>
      </c>
      <c r="E75" s="31"/>
      <c r="M75" s="12"/>
      <c r="N75" s="23"/>
      <c r="O75" s="23"/>
      <c r="P75" s="23"/>
      <c r="Q75" s="22"/>
      <c r="R75" s="22"/>
      <c r="S75" s="23"/>
      <c r="T75" s="24"/>
      <c r="U75" s="20"/>
    </row>
    <row r="76" spans="1:21" ht="15.75" x14ac:dyDescent="0.25">
      <c r="A76" s="35">
        <v>50</v>
      </c>
      <c r="B76" s="32" t="s">
        <v>138</v>
      </c>
      <c r="C76" s="32" t="s">
        <v>216</v>
      </c>
      <c r="D76" s="33" t="s">
        <v>130</v>
      </c>
      <c r="E76" s="34" t="s">
        <v>148</v>
      </c>
      <c r="M76" s="12"/>
      <c r="N76" s="23"/>
      <c r="O76" s="23"/>
      <c r="P76" s="21"/>
      <c r="Q76" s="22"/>
      <c r="R76" s="22"/>
      <c r="S76" s="23"/>
      <c r="T76" s="24"/>
      <c r="U76" s="20"/>
    </row>
    <row r="77" spans="1:21" ht="15.75" x14ac:dyDescent="0.25">
      <c r="A77" s="30">
        <v>51</v>
      </c>
      <c r="B77" s="30" t="s">
        <v>39</v>
      </c>
      <c r="C77" s="30" t="s">
        <v>217</v>
      </c>
      <c r="D77" s="31" t="s">
        <v>130</v>
      </c>
      <c r="E77" s="31"/>
      <c r="M77" s="12"/>
      <c r="N77" s="23"/>
      <c r="O77" s="23"/>
      <c r="P77" s="21"/>
      <c r="Q77" s="22"/>
      <c r="R77" s="22"/>
      <c r="S77" s="23"/>
      <c r="T77" s="24"/>
      <c r="U77" s="20"/>
    </row>
    <row r="78" spans="1:21" ht="15.75" x14ac:dyDescent="0.25">
      <c r="A78" s="35">
        <v>52</v>
      </c>
      <c r="B78" s="32" t="s">
        <v>38</v>
      </c>
      <c r="C78" s="32" t="s">
        <v>218</v>
      </c>
      <c r="D78" s="33" t="s">
        <v>130</v>
      </c>
      <c r="E78" s="34" t="s">
        <v>148</v>
      </c>
      <c r="M78" s="12"/>
      <c r="N78" s="23"/>
      <c r="O78" s="23"/>
      <c r="P78" s="21"/>
      <c r="Q78" s="22"/>
      <c r="R78" s="22"/>
      <c r="S78" s="23"/>
      <c r="T78" s="24"/>
      <c r="U78" s="20"/>
    </row>
    <row r="79" spans="1:21" ht="15.75" x14ac:dyDescent="0.25">
      <c r="A79" s="30">
        <v>53</v>
      </c>
      <c r="B79" s="30" t="s">
        <v>32</v>
      </c>
      <c r="C79" s="30" t="s">
        <v>219</v>
      </c>
      <c r="D79" s="31" t="s">
        <v>130</v>
      </c>
      <c r="E79" s="31"/>
      <c r="M79" s="12"/>
      <c r="N79" s="23"/>
      <c r="O79" s="23"/>
      <c r="P79" s="21"/>
      <c r="Q79" s="22"/>
      <c r="R79" s="22"/>
      <c r="S79" s="23"/>
      <c r="T79" s="24"/>
      <c r="U79" s="20"/>
    </row>
    <row r="80" spans="1:21" ht="15.75" x14ac:dyDescent="0.25">
      <c r="A80" s="35">
        <v>54</v>
      </c>
      <c r="B80" s="32" t="s">
        <v>29</v>
      </c>
      <c r="C80" s="32" t="s">
        <v>220</v>
      </c>
      <c r="D80" s="33" t="s">
        <v>129</v>
      </c>
      <c r="E80" s="34" t="s">
        <v>148</v>
      </c>
      <c r="M80" s="12"/>
      <c r="N80" s="23"/>
      <c r="O80" s="23"/>
      <c r="P80" s="21"/>
      <c r="Q80" s="22"/>
      <c r="R80" s="22"/>
      <c r="S80" s="23"/>
      <c r="T80" s="24"/>
      <c r="U80" s="20"/>
    </row>
    <row r="81" spans="1:21" ht="15.75" x14ac:dyDescent="0.25">
      <c r="A81" s="30"/>
      <c r="B81" s="30"/>
      <c r="C81" s="30"/>
      <c r="D81" s="31"/>
      <c r="E81" s="36"/>
      <c r="M81" s="12"/>
      <c r="N81" s="23"/>
      <c r="O81" s="23"/>
      <c r="P81" s="21"/>
      <c r="Q81" s="22"/>
      <c r="R81" s="22"/>
      <c r="S81" s="23"/>
      <c r="T81" s="24"/>
      <c r="U81" s="20"/>
    </row>
    <row r="82" spans="1:21" ht="18.75" customHeight="1" x14ac:dyDescent="0.25">
      <c r="A82" s="39" t="s">
        <v>156</v>
      </c>
      <c r="B82" s="39"/>
      <c r="C82" s="39"/>
      <c r="D82" s="39"/>
      <c r="E82" s="39"/>
      <c r="M82" s="12"/>
      <c r="N82" s="23"/>
      <c r="O82" s="23"/>
      <c r="P82" s="21"/>
      <c r="Q82" s="22"/>
      <c r="R82" s="22"/>
      <c r="S82" s="23"/>
      <c r="T82" s="24"/>
      <c r="U82" s="20"/>
    </row>
    <row r="83" spans="1:21" ht="18.75" x14ac:dyDescent="0.3">
      <c r="A83" s="26" t="s">
        <v>166</v>
      </c>
      <c r="B83" s="27" t="s">
        <v>145</v>
      </c>
      <c r="C83" s="27" t="s">
        <v>165</v>
      </c>
      <c r="D83" s="28" t="s">
        <v>146</v>
      </c>
      <c r="E83" s="28" t="s">
        <v>147</v>
      </c>
      <c r="M83" s="12"/>
      <c r="N83" s="23"/>
      <c r="O83" s="23"/>
      <c r="P83" s="21"/>
      <c r="Q83" s="22"/>
      <c r="R83" s="22"/>
      <c r="S83" s="23"/>
      <c r="T83" s="24"/>
      <c r="U83" s="20"/>
    </row>
    <row r="84" spans="1:21" ht="15.75" x14ac:dyDescent="0.25">
      <c r="A84" s="30">
        <v>55</v>
      </c>
      <c r="B84" s="30" t="s">
        <v>28</v>
      </c>
      <c r="C84" s="30" t="s">
        <v>221</v>
      </c>
      <c r="D84" s="31" t="s">
        <v>131</v>
      </c>
      <c r="E84" s="31"/>
      <c r="M84" s="12"/>
      <c r="N84" s="23"/>
      <c r="O84" s="23"/>
      <c r="P84" s="23"/>
      <c r="Q84" s="22"/>
      <c r="R84" s="22"/>
      <c r="S84" s="23"/>
      <c r="T84" s="24"/>
      <c r="U84" s="20"/>
    </row>
    <row r="85" spans="1:21" ht="15.75" x14ac:dyDescent="0.25">
      <c r="A85" s="35">
        <v>56</v>
      </c>
      <c r="B85" s="32" t="s">
        <v>33</v>
      </c>
      <c r="C85" s="32" t="s">
        <v>226</v>
      </c>
      <c r="D85" s="33" t="s">
        <v>130</v>
      </c>
      <c r="E85" s="34" t="s">
        <v>148</v>
      </c>
      <c r="M85" s="12"/>
      <c r="N85" s="23"/>
      <c r="O85" s="23"/>
      <c r="P85" s="23"/>
      <c r="Q85" s="22"/>
      <c r="R85" s="22"/>
      <c r="S85" s="23"/>
      <c r="T85" s="24"/>
      <c r="U85" s="20"/>
    </row>
    <row r="86" spans="1:21" ht="15.75" x14ac:dyDescent="0.25">
      <c r="A86" s="30">
        <v>57</v>
      </c>
      <c r="B86" s="30" t="s">
        <v>37</v>
      </c>
      <c r="C86" s="30" t="s">
        <v>222</v>
      </c>
      <c r="D86" s="31" t="s">
        <v>130</v>
      </c>
      <c r="E86" s="31"/>
      <c r="M86" s="12"/>
      <c r="N86" s="23"/>
      <c r="O86" s="23"/>
      <c r="P86" s="21"/>
      <c r="Q86" s="22"/>
      <c r="R86" s="22"/>
      <c r="S86" s="23"/>
      <c r="T86" s="24"/>
      <c r="U86" s="20"/>
    </row>
    <row r="87" spans="1:21" ht="15.75" x14ac:dyDescent="0.25">
      <c r="A87" s="35">
        <v>58</v>
      </c>
      <c r="B87" s="32" t="s">
        <v>40</v>
      </c>
      <c r="C87" s="32" t="s">
        <v>223</v>
      </c>
      <c r="D87" s="33" t="s">
        <v>130</v>
      </c>
      <c r="E87" s="34" t="s">
        <v>148</v>
      </c>
      <c r="M87" s="12"/>
      <c r="N87" s="23"/>
      <c r="O87" s="23"/>
      <c r="P87" s="21"/>
      <c r="Q87" s="22"/>
      <c r="R87" s="22"/>
      <c r="S87" s="23"/>
      <c r="T87" s="24"/>
      <c r="U87" s="20"/>
    </row>
    <row r="88" spans="1:21" ht="15.75" x14ac:dyDescent="0.25">
      <c r="A88" s="30">
        <v>59</v>
      </c>
      <c r="B88" s="30" t="s">
        <v>46</v>
      </c>
      <c r="C88" s="30" t="s">
        <v>224</v>
      </c>
      <c r="D88" s="31" t="s">
        <v>130</v>
      </c>
      <c r="E88" s="31"/>
      <c r="M88" s="12"/>
      <c r="N88" s="23"/>
      <c r="O88" s="23"/>
      <c r="P88" s="21"/>
      <c r="Q88" s="22"/>
      <c r="R88" s="22"/>
      <c r="S88" s="23"/>
      <c r="T88" s="24"/>
      <c r="U88" s="20"/>
    </row>
    <row r="89" spans="1:21" ht="15.75" x14ac:dyDescent="0.25">
      <c r="A89" s="35">
        <v>60</v>
      </c>
      <c r="B89" s="32" t="s">
        <v>47</v>
      </c>
      <c r="C89" s="32" t="s">
        <v>225</v>
      </c>
      <c r="D89" s="33" t="s">
        <v>130</v>
      </c>
      <c r="E89" s="34" t="s">
        <v>148</v>
      </c>
      <c r="M89" s="12"/>
      <c r="N89" s="23"/>
      <c r="O89" s="23"/>
      <c r="P89" s="21"/>
      <c r="Q89" s="22"/>
      <c r="R89" s="22"/>
      <c r="S89" s="23"/>
      <c r="T89" s="24"/>
      <c r="U89" s="20"/>
    </row>
    <row r="90" spans="1:21" ht="15.75" x14ac:dyDescent="0.25">
      <c r="A90" s="30"/>
      <c r="B90" s="30"/>
      <c r="C90" s="30"/>
      <c r="D90" s="31"/>
      <c r="E90" s="36"/>
      <c r="M90" s="12"/>
      <c r="N90" s="23"/>
      <c r="O90" s="23"/>
      <c r="P90" s="21"/>
      <c r="Q90" s="22"/>
      <c r="R90" s="22"/>
      <c r="S90" s="23"/>
      <c r="T90" s="24"/>
      <c r="U90" s="20"/>
    </row>
    <row r="91" spans="1:21" ht="18.75" customHeight="1" x14ac:dyDescent="0.25">
      <c r="A91" s="39" t="s">
        <v>157</v>
      </c>
      <c r="B91" s="39"/>
      <c r="C91" s="39"/>
      <c r="D91" s="39"/>
      <c r="E91" s="39"/>
      <c r="M91" s="12"/>
      <c r="N91" s="23"/>
      <c r="O91" s="23"/>
      <c r="P91" s="21"/>
      <c r="Q91" s="22"/>
      <c r="R91" s="22"/>
      <c r="S91" s="23"/>
      <c r="T91" s="24"/>
      <c r="U91" s="20"/>
    </row>
    <row r="92" spans="1:21" ht="18.75" x14ac:dyDescent="0.3">
      <c r="A92" s="26" t="s">
        <v>166</v>
      </c>
      <c r="B92" s="27" t="s">
        <v>145</v>
      </c>
      <c r="C92" s="27" t="s">
        <v>165</v>
      </c>
      <c r="D92" s="28" t="s">
        <v>146</v>
      </c>
      <c r="E92" s="28" t="s">
        <v>147</v>
      </c>
      <c r="M92" s="12"/>
      <c r="N92" s="23"/>
      <c r="O92" s="23"/>
      <c r="P92" s="21"/>
      <c r="Q92" s="22"/>
      <c r="R92" s="22"/>
      <c r="S92" s="23"/>
      <c r="T92" s="24"/>
      <c r="U92" s="20"/>
    </row>
    <row r="93" spans="1:21" ht="15.75" x14ac:dyDescent="0.25">
      <c r="A93" s="30">
        <v>61</v>
      </c>
      <c r="B93" s="30" t="s">
        <v>139</v>
      </c>
      <c r="C93" s="30" t="s">
        <v>227</v>
      </c>
      <c r="D93" s="31" t="s">
        <v>130</v>
      </c>
      <c r="E93" s="31"/>
      <c r="M93" s="12"/>
      <c r="N93" s="23"/>
      <c r="O93" s="23"/>
      <c r="P93" s="21"/>
      <c r="Q93" s="22"/>
      <c r="R93" s="22"/>
      <c r="S93" s="23"/>
      <c r="T93" s="24"/>
      <c r="U93" s="20"/>
    </row>
    <row r="94" spans="1:21" ht="15.75" x14ac:dyDescent="0.25">
      <c r="A94" s="35">
        <v>62</v>
      </c>
      <c r="B94" s="32" t="s">
        <v>53</v>
      </c>
      <c r="C94" s="32" t="s">
        <v>228</v>
      </c>
      <c r="D94" s="33" t="s">
        <v>130</v>
      </c>
      <c r="E94" s="34" t="s">
        <v>148</v>
      </c>
      <c r="M94" s="12"/>
      <c r="N94" s="23"/>
      <c r="O94" s="23"/>
      <c r="P94" s="21"/>
      <c r="Q94" s="22"/>
      <c r="R94" s="22"/>
      <c r="S94" s="23"/>
      <c r="T94" s="24"/>
      <c r="U94" s="20"/>
    </row>
    <row r="95" spans="1:21" ht="15.75" x14ac:dyDescent="0.25">
      <c r="A95" s="30">
        <v>63</v>
      </c>
      <c r="B95" s="30" t="s">
        <v>48</v>
      </c>
      <c r="C95" s="30" t="s">
        <v>229</v>
      </c>
      <c r="D95" s="31" t="s">
        <v>130</v>
      </c>
      <c r="E95" s="31"/>
      <c r="M95" s="12"/>
      <c r="N95" s="23"/>
      <c r="O95" s="23"/>
      <c r="P95" s="21"/>
      <c r="Q95" s="22"/>
      <c r="R95" s="22"/>
      <c r="S95" s="23"/>
      <c r="T95" s="24"/>
      <c r="U95" s="20"/>
    </row>
    <row r="96" spans="1:21" ht="15.75" x14ac:dyDescent="0.25">
      <c r="A96" s="35">
        <v>64</v>
      </c>
      <c r="B96" s="32" t="s">
        <v>45</v>
      </c>
      <c r="C96" s="32" t="s">
        <v>230</v>
      </c>
      <c r="D96" s="33" t="s">
        <v>130</v>
      </c>
      <c r="E96" s="34" t="s">
        <v>148</v>
      </c>
      <c r="M96" s="12"/>
      <c r="N96" s="23"/>
      <c r="O96" s="23"/>
      <c r="P96" s="21"/>
      <c r="Q96" s="22"/>
      <c r="R96" s="22"/>
      <c r="S96" s="23"/>
      <c r="T96" s="24"/>
      <c r="U96" s="20"/>
    </row>
    <row r="97" spans="1:21" ht="15.75" x14ac:dyDescent="0.25">
      <c r="A97" s="30">
        <v>65</v>
      </c>
      <c r="B97" s="30" t="s">
        <v>41</v>
      </c>
      <c r="C97" s="30" t="s">
        <v>231</v>
      </c>
      <c r="D97" s="31" t="s">
        <v>130</v>
      </c>
      <c r="E97" s="31"/>
      <c r="M97" s="12"/>
      <c r="N97" s="23"/>
      <c r="O97" s="23"/>
      <c r="P97" s="21"/>
      <c r="Q97" s="22"/>
      <c r="R97" s="22"/>
      <c r="S97" s="23"/>
      <c r="T97" s="24"/>
      <c r="U97" s="20"/>
    </row>
    <row r="98" spans="1:21" ht="15.75" x14ac:dyDescent="0.25">
      <c r="A98" s="35">
        <v>66</v>
      </c>
      <c r="B98" s="32" t="s">
        <v>36</v>
      </c>
      <c r="C98" s="32" t="s">
        <v>232</v>
      </c>
      <c r="D98" s="33" t="s">
        <v>130</v>
      </c>
      <c r="E98" s="34" t="s">
        <v>148</v>
      </c>
      <c r="M98" s="12"/>
      <c r="N98" s="23"/>
      <c r="O98" s="23"/>
      <c r="P98" s="21"/>
      <c r="Q98" s="22"/>
      <c r="R98" s="22"/>
      <c r="S98" s="23"/>
      <c r="T98" s="24"/>
      <c r="U98" s="20"/>
    </row>
    <row r="99" spans="1:21" ht="15.75" x14ac:dyDescent="0.25">
      <c r="A99" s="30"/>
      <c r="B99" s="30"/>
      <c r="C99" s="30"/>
      <c r="D99" s="31"/>
      <c r="E99" s="36"/>
      <c r="M99" s="12"/>
      <c r="N99" s="23"/>
      <c r="O99" s="23"/>
      <c r="P99" s="21"/>
      <c r="Q99" s="22"/>
      <c r="R99" s="22"/>
      <c r="S99" s="23"/>
      <c r="T99" s="24"/>
      <c r="U99" s="20"/>
    </row>
    <row r="100" spans="1:21" ht="18.75" customHeight="1" x14ac:dyDescent="0.25">
      <c r="A100" s="39" t="s">
        <v>158</v>
      </c>
      <c r="B100" s="39"/>
      <c r="C100" s="39"/>
      <c r="D100" s="39"/>
      <c r="E100" s="39"/>
      <c r="M100" s="12"/>
      <c r="N100" s="23"/>
      <c r="O100" s="23"/>
      <c r="P100" s="21"/>
      <c r="Q100" s="22"/>
      <c r="R100" s="22"/>
      <c r="S100" s="23"/>
      <c r="T100" s="24"/>
      <c r="U100" s="20"/>
    </row>
    <row r="101" spans="1:21" ht="18.75" x14ac:dyDescent="0.3">
      <c r="A101" s="26" t="s">
        <v>166</v>
      </c>
      <c r="B101" s="27" t="s">
        <v>145</v>
      </c>
      <c r="C101" s="27" t="s">
        <v>165</v>
      </c>
      <c r="D101" s="28" t="s">
        <v>146</v>
      </c>
      <c r="E101" s="28" t="s">
        <v>147</v>
      </c>
      <c r="M101" s="12"/>
      <c r="N101" s="23"/>
      <c r="O101" s="23"/>
      <c r="P101" s="21"/>
      <c r="Q101" s="22"/>
      <c r="R101" s="22"/>
      <c r="S101" s="23"/>
      <c r="T101" s="24"/>
      <c r="U101" s="20"/>
    </row>
    <row r="102" spans="1:21" ht="15.75" x14ac:dyDescent="0.25">
      <c r="A102" s="30">
        <v>67</v>
      </c>
      <c r="B102" s="30" t="s">
        <v>34</v>
      </c>
      <c r="C102" s="30" t="s">
        <v>233</v>
      </c>
      <c r="D102" s="31" t="s">
        <v>130</v>
      </c>
      <c r="E102" s="31"/>
      <c r="M102" s="12"/>
      <c r="N102" s="23"/>
      <c r="O102" s="23"/>
      <c r="P102" s="21"/>
      <c r="Q102" s="22"/>
      <c r="R102" s="22"/>
      <c r="S102" s="23"/>
      <c r="T102" s="24"/>
      <c r="U102" s="20"/>
    </row>
    <row r="103" spans="1:21" ht="15.75" x14ac:dyDescent="0.25">
      <c r="A103" s="35">
        <v>68</v>
      </c>
      <c r="B103" s="32" t="s">
        <v>35</v>
      </c>
      <c r="C103" s="32" t="s">
        <v>234</v>
      </c>
      <c r="D103" s="33" t="s">
        <v>130</v>
      </c>
      <c r="E103" s="34" t="s">
        <v>148</v>
      </c>
      <c r="M103" s="12"/>
      <c r="N103" s="23"/>
      <c r="O103" s="23"/>
      <c r="P103" s="21"/>
      <c r="Q103" s="22"/>
      <c r="R103" s="22"/>
      <c r="S103" s="23"/>
      <c r="T103" s="24"/>
      <c r="U103" s="20"/>
    </row>
    <row r="104" spans="1:21" ht="15.75" x14ac:dyDescent="0.25">
      <c r="A104" s="30">
        <v>69</v>
      </c>
      <c r="B104" s="30" t="s">
        <v>42</v>
      </c>
      <c r="C104" s="30" t="s">
        <v>235</v>
      </c>
      <c r="D104" s="31" t="s">
        <v>130</v>
      </c>
      <c r="E104" s="31"/>
      <c r="M104" s="12"/>
      <c r="N104" s="23"/>
      <c r="O104" s="23"/>
      <c r="P104" s="21"/>
      <c r="Q104" s="22"/>
      <c r="R104" s="22"/>
      <c r="S104" s="23"/>
      <c r="T104" s="24"/>
      <c r="U104" s="20"/>
    </row>
    <row r="105" spans="1:21" ht="15.75" x14ac:dyDescent="0.25">
      <c r="A105" s="35">
        <v>70</v>
      </c>
      <c r="B105" s="32" t="s">
        <v>44</v>
      </c>
      <c r="C105" s="32" t="s">
        <v>236</v>
      </c>
      <c r="D105" s="33" t="s">
        <v>130</v>
      </c>
      <c r="E105" s="34" t="s">
        <v>148</v>
      </c>
      <c r="M105" s="12"/>
      <c r="N105" s="23"/>
      <c r="O105" s="23"/>
      <c r="P105" s="21"/>
      <c r="Q105" s="22"/>
      <c r="R105" s="22"/>
      <c r="S105" s="23"/>
      <c r="T105" s="24"/>
      <c r="U105" s="20"/>
    </row>
    <row r="106" spans="1:21" ht="15.75" x14ac:dyDescent="0.25">
      <c r="A106" s="30">
        <v>71</v>
      </c>
      <c r="B106" s="30" t="s">
        <v>49</v>
      </c>
      <c r="C106" s="30" t="s">
        <v>237</v>
      </c>
      <c r="D106" s="31" t="s">
        <v>130</v>
      </c>
      <c r="E106" s="31"/>
      <c r="M106" s="12"/>
      <c r="N106" s="23"/>
      <c r="O106" s="23"/>
      <c r="P106" s="21"/>
      <c r="Q106" s="22"/>
      <c r="R106" s="22"/>
      <c r="S106" s="23"/>
      <c r="T106" s="24"/>
      <c r="U106" s="20"/>
    </row>
    <row r="107" spans="1:21" ht="15.75" x14ac:dyDescent="0.25">
      <c r="A107" s="35">
        <v>72</v>
      </c>
      <c r="B107" s="32" t="s">
        <v>54</v>
      </c>
      <c r="C107" s="32" t="s">
        <v>238</v>
      </c>
      <c r="D107" s="33" t="s">
        <v>129</v>
      </c>
      <c r="E107" s="34" t="s">
        <v>148</v>
      </c>
      <c r="M107" s="12"/>
      <c r="N107" s="23"/>
      <c r="O107" s="23"/>
      <c r="P107" s="21"/>
      <c r="Q107" s="22"/>
      <c r="R107" s="22"/>
      <c r="S107" s="23"/>
      <c r="T107" s="24"/>
      <c r="U107" s="20"/>
    </row>
    <row r="108" spans="1:21" ht="15.75" x14ac:dyDescent="0.25">
      <c r="A108" s="30"/>
      <c r="B108" s="30"/>
      <c r="C108" s="30"/>
      <c r="D108" s="31"/>
      <c r="E108" s="36"/>
      <c r="M108" s="12"/>
      <c r="N108" s="23"/>
      <c r="O108" s="23"/>
      <c r="P108" s="21"/>
      <c r="Q108" s="22"/>
      <c r="R108" s="22"/>
      <c r="S108" s="23"/>
      <c r="T108" s="24"/>
      <c r="U108" s="20"/>
    </row>
    <row r="109" spans="1:21" ht="18.75" customHeight="1" x14ac:dyDescent="0.25">
      <c r="A109" s="39" t="s">
        <v>159</v>
      </c>
      <c r="B109" s="39"/>
      <c r="C109" s="39"/>
      <c r="D109" s="39"/>
      <c r="E109" s="39"/>
      <c r="M109" s="12"/>
      <c r="N109" s="23"/>
      <c r="O109" s="23"/>
      <c r="P109" s="21"/>
      <c r="Q109" s="22"/>
      <c r="R109" s="22"/>
      <c r="S109" s="23"/>
      <c r="T109" s="24"/>
      <c r="U109" s="20"/>
    </row>
    <row r="110" spans="1:21" ht="18.75" x14ac:dyDescent="0.3">
      <c r="A110" s="26" t="s">
        <v>166</v>
      </c>
      <c r="B110" s="27" t="s">
        <v>145</v>
      </c>
      <c r="C110" s="27" t="s">
        <v>165</v>
      </c>
      <c r="D110" s="28" t="s">
        <v>146</v>
      </c>
      <c r="E110" s="28" t="s">
        <v>147</v>
      </c>
      <c r="M110" s="12"/>
      <c r="N110" s="23"/>
      <c r="O110" s="23"/>
      <c r="P110" s="21"/>
      <c r="Q110" s="22"/>
      <c r="R110" s="22"/>
      <c r="S110" s="23"/>
      <c r="T110" s="24"/>
      <c r="U110" s="20"/>
    </row>
    <row r="111" spans="1:21" ht="15.75" x14ac:dyDescent="0.25">
      <c r="A111" s="30">
        <v>73</v>
      </c>
      <c r="B111" s="30" t="s">
        <v>59</v>
      </c>
      <c r="C111" s="30" t="s">
        <v>239</v>
      </c>
      <c r="D111" s="31" t="s">
        <v>133</v>
      </c>
      <c r="E111" s="31"/>
      <c r="M111" s="12"/>
      <c r="N111" s="23"/>
      <c r="O111" s="23"/>
      <c r="P111" s="23"/>
      <c r="Q111" s="22"/>
      <c r="R111" s="22"/>
      <c r="S111" s="23"/>
      <c r="T111" s="24"/>
      <c r="U111" s="20"/>
    </row>
    <row r="112" spans="1:21" ht="15.75" x14ac:dyDescent="0.25">
      <c r="A112" s="35">
        <v>74</v>
      </c>
      <c r="B112" s="32" t="s">
        <v>60</v>
      </c>
      <c r="C112" s="32" t="s">
        <v>240</v>
      </c>
      <c r="D112" s="33" t="s">
        <v>134</v>
      </c>
      <c r="E112" s="34" t="s">
        <v>148</v>
      </c>
      <c r="M112" s="12"/>
      <c r="N112" s="21"/>
      <c r="O112" s="23"/>
      <c r="P112" s="23"/>
      <c r="Q112" s="22"/>
      <c r="R112" s="22"/>
      <c r="S112" s="23"/>
      <c r="T112" s="24"/>
      <c r="U112" s="20"/>
    </row>
    <row r="113" spans="1:21" ht="15.75" x14ac:dyDescent="0.25">
      <c r="A113" s="30">
        <v>75</v>
      </c>
      <c r="B113" s="30" t="s">
        <v>66</v>
      </c>
      <c r="C113" s="30" t="s">
        <v>241</v>
      </c>
      <c r="D113" s="31" t="s">
        <v>133</v>
      </c>
      <c r="E113" s="31"/>
      <c r="M113" s="12"/>
      <c r="N113" s="21"/>
      <c r="O113" s="23"/>
      <c r="P113" s="23"/>
      <c r="Q113" s="22"/>
      <c r="R113" s="22"/>
      <c r="S113" s="23"/>
      <c r="T113" s="24"/>
      <c r="U113" s="20"/>
    </row>
    <row r="114" spans="1:21" ht="15.75" x14ac:dyDescent="0.25">
      <c r="A114" s="35">
        <v>76</v>
      </c>
      <c r="B114" s="32" t="s">
        <v>65</v>
      </c>
      <c r="C114" s="32" t="s">
        <v>242</v>
      </c>
      <c r="D114" s="33" t="s">
        <v>133</v>
      </c>
      <c r="E114" s="34" t="s">
        <v>148</v>
      </c>
      <c r="M114" s="12"/>
      <c r="N114" s="21"/>
      <c r="O114" s="23"/>
      <c r="P114" s="23"/>
      <c r="Q114" s="22"/>
      <c r="R114" s="22"/>
      <c r="S114" s="23"/>
      <c r="T114" s="24"/>
      <c r="U114" s="20"/>
    </row>
    <row r="115" spans="1:21" ht="15.75" x14ac:dyDescent="0.25">
      <c r="A115" s="30">
        <v>77</v>
      </c>
      <c r="B115" s="30" t="s">
        <v>61</v>
      </c>
      <c r="C115" s="30" t="s">
        <v>243</v>
      </c>
      <c r="D115" s="31" t="s">
        <v>134</v>
      </c>
      <c r="E115" s="31"/>
      <c r="M115" s="12"/>
      <c r="N115" s="21"/>
      <c r="O115" s="23"/>
      <c r="P115" s="23"/>
      <c r="Q115" s="22"/>
      <c r="R115" s="22"/>
      <c r="S115" s="23"/>
      <c r="T115" s="24"/>
      <c r="U115" s="20"/>
    </row>
    <row r="116" spans="1:21" ht="15.75" x14ac:dyDescent="0.25">
      <c r="A116" s="35">
        <v>78</v>
      </c>
      <c r="B116" s="32" t="s">
        <v>58</v>
      </c>
      <c r="C116" s="32" t="s">
        <v>244</v>
      </c>
      <c r="D116" s="33" t="s">
        <v>133</v>
      </c>
      <c r="E116" s="34" t="s">
        <v>148</v>
      </c>
      <c r="M116" s="12"/>
      <c r="N116" s="21"/>
      <c r="O116" s="23"/>
      <c r="P116" s="23"/>
      <c r="Q116" s="22"/>
      <c r="R116" s="22"/>
      <c r="S116" s="23"/>
      <c r="T116" s="24"/>
      <c r="U116" s="20"/>
    </row>
    <row r="117" spans="1:21" ht="15.75" x14ac:dyDescent="0.25">
      <c r="A117" s="30"/>
      <c r="B117" s="30"/>
      <c r="C117" s="30"/>
      <c r="D117" s="31"/>
      <c r="E117" s="36"/>
      <c r="M117" s="12"/>
      <c r="N117" s="21"/>
      <c r="O117" s="23"/>
      <c r="P117" s="23"/>
      <c r="Q117" s="22"/>
      <c r="R117" s="22"/>
      <c r="S117" s="23"/>
      <c r="T117" s="24"/>
      <c r="U117" s="20"/>
    </row>
    <row r="118" spans="1:21" ht="18.75" customHeight="1" x14ac:dyDescent="0.25">
      <c r="A118" s="39" t="s">
        <v>160</v>
      </c>
      <c r="B118" s="39"/>
      <c r="C118" s="39"/>
      <c r="D118" s="39"/>
      <c r="E118" s="39"/>
      <c r="M118" s="12"/>
      <c r="N118" s="21"/>
      <c r="O118" s="23"/>
      <c r="P118" s="23"/>
      <c r="Q118" s="22"/>
      <c r="R118" s="22"/>
      <c r="S118" s="23"/>
      <c r="T118" s="24"/>
      <c r="U118" s="20"/>
    </row>
    <row r="119" spans="1:21" ht="18.75" x14ac:dyDescent="0.3">
      <c r="A119" s="26" t="s">
        <v>166</v>
      </c>
      <c r="B119" s="27" t="s">
        <v>145</v>
      </c>
      <c r="C119" s="27" t="s">
        <v>165</v>
      </c>
      <c r="D119" s="28" t="s">
        <v>146</v>
      </c>
      <c r="E119" s="28" t="s">
        <v>147</v>
      </c>
      <c r="M119" s="12"/>
      <c r="N119" s="21"/>
      <c r="O119" s="23"/>
      <c r="P119" s="23"/>
      <c r="Q119" s="22"/>
      <c r="R119" s="22"/>
      <c r="S119" s="23"/>
      <c r="T119" s="24"/>
      <c r="U119" s="20"/>
    </row>
    <row r="120" spans="1:21" ht="15.75" x14ac:dyDescent="0.25">
      <c r="A120" s="30">
        <v>79</v>
      </c>
      <c r="B120" s="30" t="s">
        <v>55</v>
      </c>
      <c r="C120" s="30" t="s">
        <v>245</v>
      </c>
      <c r="D120" s="31" t="s">
        <v>129</v>
      </c>
      <c r="E120" s="31"/>
      <c r="M120" s="12"/>
      <c r="N120" s="21"/>
      <c r="O120" s="23"/>
      <c r="P120" s="23"/>
      <c r="Q120" s="22"/>
      <c r="R120" s="22"/>
      <c r="S120" s="23"/>
      <c r="T120" s="24"/>
      <c r="U120" s="20"/>
    </row>
    <row r="121" spans="1:21" ht="15.75" x14ac:dyDescent="0.25">
      <c r="A121" s="35">
        <v>80</v>
      </c>
      <c r="B121" s="32" t="s">
        <v>52</v>
      </c>
      <c r="C121" s="32" t="s">
        <v>246</v>
      </c>
      <c r="D121" s="33" t="s">
        <v>129</v>
      </c>
      <c r="E121" s="34" t="s">
        <v>148</v>
      </c>
      <c r="M121" s="12"/>
      <c r="N121" s="23"/>
      <c r="O121" s="23"/>
      <c r="P121" s="23"/>
      <c r="Q121" s="22"/>
      <c r="R121" s="22"/>
      <c r="S121" s="23"/>
      <c r="T121" s="24"/>
      <c r="U121" s="20"/>
    </row>
    <row r="122" spans="1:21" ht="15.75" x14ac:dyDescent="0.25">
      <c r="A122" s="30">
        <v>81</v>
      </c>
      <c r="B122" s="30" t="s">
        <v>50</v>
      </c>
      <c r="C122" s="30" t="s">
        <v>247</v>
      </c>
      <c r="D122" s="31" t="s">
        <v>130</v>
      </c>
      <c r="E122" s="31"/>
      <c r="M122" s="12"/>
      <c r="N122" s="23"/>
      <c r="O122" s="23"/>
      <c r="P122" s="23"/>
      <c r="Q122" s="22"/>
      <c r="R122" s="22"/>
      <c r="S122" s="23"/>
      <c r="T122" s="24"/>
      <c r="U122" s="20"/>
    </row>
    <row r="123" spans="1:21" ht="15.75" x14ac:dyDescent="0.25">
      <c r="A123" s="35">
        <v>82</v>
      </c>
      <c r="B123" s="32" t="s">
        <v>43</v>
      </c>
      <c r="C123" s="32" t="s">
        <v>248</v>
      </c>
      <c r="D123" s="33" t="s">
        <v>130</v>
      </c>
      <c r="E123" s="34" t="s">
        <v>148</v>
      </c>
      <c r="M123" s="12"/>
      <c r="N123" s="23"/>
      <c r="O123" s="23"/>
      <c r="P123" s="21"/>
      <c r="Q123" s="22"/>
      <c r="R123" s="22"/>
      <c r="S123" s="23"/>
      <c r="T123" s="24"/>
      <c r="U123" s="20"/>
    </row>
    <row r="124" spans="1:21" ht="15.75" x14ac:dyDescent="0.25">
      <c r="A124" s="30">
        <v>83</v>
      </c>
      <c r="B124" s="30" t="s">
        <v>51</v>
      </c>
      <c r="C124" s="30" t="s">
        <v>249</v>
      </c>
      <c r="D124" s="31" t="s">
        <v>129</v>
      </c>
      <c r="E124" s="31"/>
      <c r="M124" s="12"/>
      <c r="N124" s="23"/>
      <c r="O124" s="23"/>
      <c r="P124" s="21"/>
      <c r="Q124" s="22"/>
      <c r="R124" s="22"/>
      <c r="S124" s="23"/>
      <c r="T124" s="24"/>
      <c r="U124" s="20"/>
    </row>
    <row r="125" spans="1:21" ht="15.75" x14ac:dyDescent="0.25">
      <c r="A125" s="35">
        <v>84</v>
      </c>
      <c r="B125" s="32" t="s">
        <v>56</v>
      </c>
      <c r="C125" s="32" t="s">
        <v>250</v>
      </c>
      <c r="D125" s="33" t="s">
        <v>129</v>
      </c>
      <c r="E125" s="34" t="s">
        <v>148</v>
      </c>
      <c r="M125" s="12"/>
      <c r="N125" s="23"/>
      <c r="O125" s="23"/>
      <c r="P125" s="21"/>
      <c r="Q125" s="22"/>
      <c r="R125" s="22"/>
      <c r="S125" s="23"/>
      <c r="T125" s="24"/>
      <c r="U125" s="20"/>
    </row>
    <row r="126" spans="1:21" ht="15.75" x14ac:dyDescent="0.25">
      <c r="A126" s="30">
        <v>85</v>
      </c>
      <c r="B126" s="30" t="s">
        <v>57</v>
      </c>
      <c r="C126" s="30" t="s">
        <v>251</v>
      </c>
      <c r="D126" s="31" t="s">
        <v>129</v>
      </c>
      <c r="E126" s="31"/>
      <c r="M126" s="12"/>
      <c r="N126" s="23"/>
      <c r="O126" s="23"/>
      <c r="P126" s="21"/>
      <c r="Q126" s="22"/>
      <c r="R126" s="22"/>
      <c r="S126" s="23"/>
      <c r="T126" s="24"/>
      <c r="U126" s="20"/>
    </row>
    <row r="127" spans="1:21" ht="15.75" x14ac:dyDescent="0.25">
      <c r="A127" s="30"/>
      <c r="B127" s="37"/>
      <c r="C127" s="30"/>
      <c r="D127" s="31"/>
      <c r="E127" s="36"/>
      <c r="M127" s="12"/>
      <c r="N127" s="23"/>
      <c r="O127" s="23"/>
      <c r="P127" s="21"/>
      <c r="Q127" s="22"/>
      <c r="R127" s="22"/>
      <c r="S127" s="23"/>
      <c r="T127" s="24"/>
      <c r="U127" s="20"/>
    </row>
    <row r="128" spans="1:21" ht="18.75" customHeight="1" x14ac:dyDescent="0.25">
      <c r="A128" s="39" t="s">
        <v>161</v>
      </c>
      <c r="B128" s="39"/>
      <c r="C128" s="39"/>
      <c r="D128" s="39"/>
      <c r="E128" s="39"/>
      <c r="M128" s="12"/>
      <c r="N128" s="23"/>
      <c r="O128" s="23"/>
      <c r="P128" s="23"/>
      <c r="Q128" s="22"/>
      <c r="R128" s="22"/>
      <c r="S128" s="23"/>
      <c r="T128" s="24"/>
      <c r="U128" s="20"/>
    </row>
    <row r="129" spans="1:21" ht="18.75" x14ac:dyDescent="0.3">
      <c r="A129" s="26" t="s">
        <v>166</v>
      </c>
      <c r="B129" s="27" t="s">
        <v>145</v>
      </c>
      <c r="C129" s="27" t="s">
        <v>165</v>
      </c>
      <c r="D129" s="28" t="s">
        <v>146</v>
      </c>
      <c r="E129" s="28" t="s">
        <v>147</v>
      </c>
      <c r="M129" s="12"/>
      <c r="N129" s="23"/>
      <c r="O129" s="23"/>
      <c r="P129" s="23"/>
      <c r="Q129" s="22"/>
      <c r="R129" s="22"/>
      <c r="S129" s="23"/>
      <c r="T129" s="24"/>
      <c r="U129" s="20"/>
    </row>
    <row r="130" spans="1:21" ht="15.75" x14ac:dyDescent="0.25">
      <c r="A130" s="35">
        <v>86</v>
      </c>
      <c r="B130" s="32" t="s">
        <v>62</v>
      </c>
      <c r="C130" s="32" t="s">
        <v>252</v>
      </c>
      <c r="D130" s="33" t="s">
        <v>134</v>
      </c>
      <c r="E130" s="34" t="s">
        <v>148</v>
      </c>
      <c r="M130" s="12"/>
      <c r="N130" s="23"/>
      <c r="O130" s="23"/>
      <c r="P130" s="23"/>
      <c r="Q130" s="22"/>
      <c r="R130" s="22"/>
      <c r="S130" s="23"/>
      <c r="T130" s="24"/>
      <c r="U130" s="20"/>
    </row>
    <row r="131" spans="1:21" ht="15.75" x14ac:dyDescent="0.25">
      <c r="A131" s="30">
        <v>87</v>
      </c>
      <c r="B131" s="30" t="s">
        <v>64</v>
      </c>
      <c r="C131" s="30" t="s">
        <v>253</v>
      </c>
      <c r="D131" s="31" t="s">
        <v>133</v>
      </c>
      <c r="E131" s="31"/>
      <c r="M131" s="12"/>
      <c r="N131" s="21"/>
      <c r="O131" s="23"/>
      <c r="P131" s="23"/>
      <c r="Q131" s="22"/>
      <c r="R131" s="22"/>
      <c r="S131" s="23"/>
      <c r="T131" s="24"/>
      <c r="U131" s="20"/>
    </row>
    <row r="132" spans="1:21" ht="15.75" x14ac:dyDescent="0.25">
      <c r="A132" s="35">
        <v>88</v>
      </c>
      <c r="B132" s="32" t="s">
        <v>67</v>
      </c>
      <c r="C132" s="32" t="s">
        <v>254</v>
      </c>
      <c r="D132" s="33" t="s">
        <v>133</v>
      </c>
      <c r="E132" s="34" t="s">
        <v>148</v>
      </c>
      <c r="M132" s="12"/>
      <c r="N132" s="21"/>
      <c r="O132" s="23"/>
      <c r="P132" s="23"/>
      <c r="Q132" s="22"/>
      <c r="R132" s="22"/>
      <c r="S132" s="23"/>
      <c r="T132" s="24"/>
      <c r="U132" s="20"/>
    </row>
    <row r="133" spans="1:21" ht="15.75" x14ac:dyDescent="0.25">
      <c r="A133" s="30">
        <v>89</v>
      </c>
      <c r="B133" s="30" t="s">
        <v>70</v>
      </c>
      <c r="C133" s="30" t="s">
        <v>255</v>
      </c>
      <c r="D133" s="31" t="s">
        <v>133</v>
      </c>
      <c r="E133" s="31"/>
      <c r="M133" s="12"/>
      <c r="N133" s="21"/>
      <c r="O133" s="23"/>
      <c r="P133" s="23"/>
      <c r="Q133" s="22"/>
      <c r="R133" s="22"/>
      <c r="S133" s="23"/>
      <c r="T133" s="24"/>
      <c r="U133" s="20"/>
    </row>
    <row r="134" spans="1:21" ht="15.75" x14ac:dyDescent="0.25">
      <c r="A134" s="35">
        <v>90</v>
      </c>
      <c r="B134" s="32" t="s">
        <v>71</v>
      </c>
      <c r="C134" s="32" t="s">
        <v>256</v>
      </c>
      <c r="D134" s="33" t="s">
        <v>129</v>
      </c>
      <c r="E134" s="34" t="s">
        <v>148</v>
      </c>
      <c r="M134" s="12"/>
      <c r="N134" s="21"/>
      <c r="O134" s="23"/>
      <c r="P134" s="23"/>
      <c r="Q134" s="22"/>
      <c r="R134" s="22"/>
      <c r="S134" s="23"/>
      <c r="T134" s="24"/>
      <c r="U134" s="20"/>
    </row>
    <row r="135" spans="1:21" ht="15.75" x14ac:dyDescent="0.25">
      <c r="A135" s="30">
        <v>91</v>
      </c>
      <c r="B135" s="30" t="s">
        <v>140</v>
      </c>
      <c r="C135" s="30" t="s">
        <v>257</v>
      </c>
      <c r="D135" s="31" t="s">
        <v>129</v>
      </c>
      <c r="E135" s="31"/>
      <c r="M135" s="12"/>
      <c r="N135" s="21"/>
      <c r="O135" s="23"/>
      <c r="P135" s="23"/>
      <c r="Q135" s="22"/>
      <c r="R135" s="22"/>
      <c r="S135" s="23"/>
      <c r="T135" s="24"/>
      <c r="U135" s="20"/>
    </row>
    <row r="136" spans="1:21" ht="15.75" x14ac:dyDescent="0.25">
      <c r="A136" s="35">
        <v>92</v>
      </c>
      <c r="B136" s="32" t="s">
        <v>76</v>
      </c>
      <c r="C136" s="32" t="s">
        <v>258</v>
      </c>
      <c r="D136" s="33" t="s">
        <v>129</v>
      </c>
      <c r="E136" s="34" t="s">
        <v>148</v>
      </c>
      <c r="M136" s="12"/>
      <c r="N136" s="21"/>
      <c r="O136" s="23"/>
      <c r="P136" s="23"/>
      <c r="Q136" s="22"/>
      <c r="R136" s="22"/>
      <c r="S136" s="23"/>
      <c r="T136" s="24"/>
      <c r="U136" s="20"/>
    </row>
    <row r="137" spans="1:21" ht="15.75" x14ac:dyDescent="0.25">
      <c r="A137" s="29"/>
      <c r="B137" s="30"/>
      <c r="C137" s="30"/>
      <c r="D137" s="31"/>
      <c r="E137" s="31"/>
      <c r="M137" s="12"/>
      <c r="N137" s="21"/>
      <c r="O137" s="23"/>
      <c r="P137" s="23"/>
      <c r="Q137" s="22"/>
      <c r="R137" s="22"/>
      <c r="S137" s="23"/>
      <c r="T137" s="24"/>
      <c r="U137" s="20"/>
    </row>
    <row r="138" spans="1:21" ht="18.75" customHeight="1" x14ac:dyDescent="0.25">
      <c r="A138" s="39" t="s">
        <v>162</v>
      </c>
      <c r="B138" s="39"/>
      <c r="C138" s="39"/>
      <c r="D138" s="39"/>
      <c r="E138" s="39"/>
      <c r="M138" s="12"/>
      <c r="N138" s="23"/>
      <c r="O138" s="23"/>
      <c r="P138" s="23"/>
      <c r="Q138" s="22"/>
      <c r="R138" s="22"/>
      <c r="S138" s="23"/>
      <c r="T138" s="24"/>
      <c r="U138" s="20"/>
    </row>
    <row r="139" spans="1:21" ht="18.75" x14ac:dyDescent="0.3">
      <c r="A139" s="26" t="s">
        <v>166</v>
      </c>
      <c r="B139" s="27" t="s">
        <v>145</v>
      </c>
      <c r="C139" s="27" t="s">
        <v>165</v>
      </c>
      <c r="D139" s="28" t="s">
        <v>146</v>
      </c>
      <c r="E139" s="28" t="s">
        <v>147</v>
      </c>
      <c r="M139" s="12"/>
      <c r="N139" s="23"/>
      <c r="O139" s="23"/>
      <c r="P139" s="23"/>
      <c r="Q139" s="22"/>
      <c r="R139" s="22"/>
      <c r="S139" s="23"/>
      <c r="T139" s="24"/>
      <c r="U139" s="20"/>
    </row>
    <row r="140" spans="1:21" ht="15.75" x14ac:dyDescent="0.25">
      <c r="A140" s="30">
        <v>93</v>
      </c>
      <c r="B140" s="30" t="s">
        <v>75</v>
      </c>
      <c r="C140" s="30" t="s">
        <v>259</v>
      </c>
      <c r="D140" s="31" t="s">
        <v>129</v>
      </c>
      <c r="E140" s="31"/>
      <c r="M140" s="12"/>
      <c r="N140" s="23"/>
      <c r="O140" s="23"/>
      <c r="P140" s="23"/>
      <c r="Q140" s="22"/>
      <c r="R140" s="22"/>
      <c r="S140" s="23"/>
      <c r="T140" s="24"/>
      <c r="U140" s="20"/>
    </row>
    <row r="141" spans="1:21" ht="15.75" x14ac:dyDescent="0.25">
      <c r="A141" s="35">
        <v>94</v>
      </c>
      <c r="B141" s="32" t="s">
        <v>72</v>
      </c>
      <c r="C141" s="32" t="s">
        <v>260</v>
      </c>
      <c r="D141" s="33" t="s">
        <v>129</v>
      </c>
      <c r="E141" s="34" t="s">
        <v>148</v>
      </c>
      <c r="M141" s="12"/>
      <c r="N141" s="23"/>
      <c r="O141" s="23"/>
      <c r="P141" s="23"/>
      <c r="Q141" s="22"/>
      <c r="R141" s="22"/>
      <c r="S141" s="23"/>
      <c r="T141" s="24"/>
      <c r="U141" s="20"/>
    </row>
    <row r="142" spans="1:21" ht="15.75" x14ac:dyDescent="0.25">
      <c r="A142" s="30">
        <v>95</v>
      </c>
      <c r="B142" s="30" t="s">
        <v>69</v>
      </c>
      <c r="C142" s="30" t="s">
        <v>261</v>
      </c>
      <c r="D142" s="31" t="s">
        <v>129</v>
      </c>
      <c r="E142" s="31"/>
      <c r="M142" s="12"/>
      <c r="N142" s="23"/>
      <c r="O142" s="23"/>
      <c r="P142" s="23"/>
      <c r="Q142" s="22"/>
      <c r="R142" s="22"/>
      <c r="S142" s="23"/>
      <c r="T142" s="24"/>
      <c r="U142" s="20"/>
    </row>
    <row r="143" spans="1:21" ht="15.75" x14ac:dyDescent="0.25">
      <c r="A143" s="35">
        <v>96</v>
      </c>
      <c r="B143" s="32" t="s">
        <v>68</v>
      </c>
      <c r="C143" s="32" t="s">
        <v>262</v>
      </c>
      <c r="D143" s="33" t="s">
        <v>129</v>
      </c>
      <c r="E143" s="34" t="s">
        <v>148</v>
      </c>
      <c r="M143" s="12"/>
      <c r="N143" s="21"/>
      <c r="O143" s="23"/>
      <c r="P143" s="23"/>
      <c r="Q143" s="22"/>
      <c r="R143" s="22"/>
      <c r="S143" s="23"/>
      <c r="T143" s="24"/>
      <c r="U143" s="20"/>
    </row>
    <row r="144" spans="1:21" ht="15.75" x14ac:dyDescent="0.25">
      <c r="A144" s="30">
        <v>97</v>
      </c>
      <c r="B144" s="30" t="s">
        <v>63</v>
      </c>
      <c r="C144" s="30" t="s">
        <v>263</v>
      </c>
      <c r="D144" s="31" t="s">
        <v>133</v>
      </c>
      <c r="E144" s="31"/>
      <c r="M144" s="12"/>
      <c r="N144" s="21"/>
      <c r="O144" s="23"/>
      <c r="P144" s="23"/>
      <c r="Q144" s="22"/>
      <c r="R144" s="22"/>
      <c r="S144" s="23"/>
      <c r="T144" s="24"/>
      <c r="U144" s="20"/>
    </row>
    <row r="145" spans="1:21" ht="15.75" x14ac:dyDescent="0.25">
      <c r="A145" s="35">
        <v>98</v>
      </c>
      <c r="B145" s="32" t="s">
        <v>141</v>
      </c>
      <c r="C145" s="32" t="s">
        <v>264</v>
      </c>
      <c r="D145" s="33" t="s">
        <v>133</v>
      </c>
      <c r="E145" s="34" t="s">
        <v>148</v>
      </c>
      <c r="M145" s="12"/>
      <c r="N145" s="21"/>
      <c r="O145" s="23"/>
      <c r="P145" s="23"/>
      <c r="Q145" s="22"/>
      <c r="R145" s="22"/>
      <c r="S145" s="23"/>
      <c r="T145" s="24"/>
      <c r="U145" s="20"/>
    </row>
    <row r="146" spans="1:21" ht="15.75" x14ac:dyDescent="0.25">
      <c r="A146" s="30">
        <v>99</v>
      </c>
      <c r="B146" s="30" t="s">
        <v>142</v>
      </c>
      <c r="C146" s="30" t="s">
        <v>265</v>
      </c>
      <c r="D146" s="31" t="s">
        <v>129</v>
      </c>
      <c r="E146" s="31"/>
      <c r="M146" s="12"/>
      <c r="N146" s="21"/>
      <c r="O146" s="23"/>
      <c r="P146" s="23"/>
      <c r="Q146" s="22"/>
      <c r="R146" s="22"/>
      <c r="S146" s="23"/>
      <c r="T146" s="24"/>
      <c r="U146" s="20"/>
    </row>
    <row r="147" spans="1:21" ht="15.75" x14ac:dyDescent="0.25">
      <c r="A147" s="30"/>
      <c r="B147" s="30"/>
      <c r="C147" s="30"/>
      <c r="D147" s="31"/>
      <c r="E147" s="36"/>
      <c r="M147" s="12"/>
      <c r="N147" s="21"/>
      <c r="O147" s="23"/>
      <c r="P147" s="23"/>
      <c r="Q147" s="22"/>
      <c r="R147" s="22"/>
      <c r="S147" s="23"/>
      <c r="T147" s="24"/>
      <c r="U147" s="20"/>
    </row>
    <row r="148" spans="1:21" ht="18.75" customHeight="1" x14ac:dyDescent="0.25">
      <c r="A148" s="39" t="s">
        <v>163</v>
      </c>
      <c r="B148" s="39"/>
      <c r="C148" s="39"/>
      <c r="D148" s="39"/>
      <c r="E148" s="39"/>
      <c r="M148" s="12"/>
      <c r="N148" s="23"/>
      <c r="O148" s="23"/>
      <c r="P148" s="23"/>
      <c r="Q148" s="22"/>
      <c r="R148" s="22"/>
      <c r="S148" s="23"/>
      <c r="T148" s="24"/>
      <c r="U148" s="20"/>
    </row>
    <row r="149" spans="1:21" ht="18.75" x14ac:dyDescent="0.3">
      <c r="A149" s="26" t="s">
        <v>166</v>
      </c>
      <c r="B149" s="27" t="s">
        <v>145</v>
      </c>
      <c r="C149" s="27" t="s">
        <v>165</v>
      </c>
      <c r="D149" s="28" t="s">
        <v>146</v>
      </c>
      <c r="E149" s="28" t="s">
        <v>147</v>
      </c>
      <c r="M149" s="12"/>
      <c r="N149" s="23"/>
      <c r="O149" s="23"/>
      <c r="P149" s="23"/>
      <c r="Q149" s="22"/>
      <c r="R149" s="22"/>
      <c r="S149" s="23"/>
      <c r="T149" s="24"/>
      <c r="U149" s="20"/>
    </row>
    <row r="150" spans="1:21" ht="15.75" x14ac:dyDescent="0.25">
      <c r="A150" s="35">
        <v>100</v>
      </c>
      <c r="B150" s="32" t="s">
        <v>73</v>
      </c>
      <c r="C150" s="32" t="s">
        <v>266</v>
      </c>
      <c r="D150" s="33" t="s">
        <v>129</v>
      </c>
      <c r="E150" s="34" t="s">
        <v>148</v>
      </c>
      <c r="M150" s="12"/>
      <c r="N150" s="23"/>
      <c r="O150" s="23"/>
      <c r="P150" s="23"/>
      <c r="Q150" s="22"/>
      <c r="R150" s="22"/>
      <c r="S150" s="23"/>
      <c r="T150" s="24"/>
      <c r="U150" s="20"/>
    </row>
    <row r="151" spans="1:21" ht="15.75" x14ac:dyDescent="0.25">
      <c r="A151" s="30">
        <v>101</v>
      </c>
      <c r="B151" s="30" t="s">
        <v>74</v>
      </c>
      <c r="C151" s="30" t="s">
        <v>267</v>
      </c>
      <c r="D151" s="31" t="s">
        <v>129</v>
      </c>
      <c r="E151" s="31"/>
      <c r="M151" s="12"/>
      <c r="N151" s="23"/>
      <c r="O151" s="23"/>
      <c r="P151" s="23"/>
      <c r="Q151" s="22"/>
      <c r="R151" s="22"/>
      <c r="S151" s="23"/>
      <c r="T151" s="24"/>
      <c r="U151" s="20"/>
    </row>
    <row r="152" spans="1:21" ht="15.75" x14ac:dyDescent="0.25">
      <c r="A152" s="35">
        <v>102</v>
      </c>
      <c r="B152" s="32" t="s">
        <v>77</v>
      </c>
      <c r="C152" s="32" t="s">
        <v>268</v>
      </c>
      <c r="D152" s="33" t="s">
        <v>129</v>
      </c>
      <c r="E152" s="34" t="s">
        <v>148</v>
      </c>
      <c r="M152" s="12"/>
      <c r="N152" s="20"/>
      <c r="O152" s="20"/>
      <c r="P152" s="20"/>
      <c r="Q152" s="22"/>
      <c r="R152" s="22"/>
      <c r="S152" s="23"/>
      <c r="T152" s="24"/>
      <c r="U152" s="20"/>
    </row>
    <row r="153" spans="1:21" ht="15.75" x14ac:dyDescent="0.25">
      <c r="A153" s="30">
        <v>103</v>
      </c>
      <c r="B153" s="30" t="s">
        <v>78</v>
      </c>
      <c r="C153" s="30" t="s">
        <v>269</v>
      </c>
      <c r="D153" s="31" t="s">
        <v>129</v>
      </c>
      <c r="E153" s="31"/>
      <c r="M153" s="12"/>
      <c r="N153" s="20"/>
      <c r="O153" s="20"/>
      <c r="P153" s="21"/>
      <c r="Q153" s="22"/>
      <c r="R153" s="22"/>
      <c r="S153" s="23"/>
      <c r="T153" s="24"/>
      <c r="U153" s="20"/>
    </row>
    <row r="154" spans="1:21" ht="15.75" x14ac:dyDescent="0.25">
      <c r="A154" s="35">
        <v>104</v>
      </c>
      <c r="B154" s="32" t="s">
        <v>84</v>
      </c>
      <c r="C154" s="32" t="s">
        <v>270</v>
      </c>
      <c r="D154" s="33" t="s">
        <v>131</v>
      </c>
      <c r="E154" s="34"/>
      <c r="M154" s="12"/>
      <c r="N154" s="20"/>
      <c r="O154" s="20"/>
      <c r="P154" s="21"/>
      <c r="Q154" s="22"/>
      <c r="R154" s="22"/>
      <c r="S154" s="23"/>
      <c r="T154" s="24"/>
      <c r="U154" s="20"/>
    </row>
    <row r="155" spans="1:21" ht="15.75" x14ac:dyDescent="0.25">
      <c r="A155" s="30">
        <v>105</v>
      </c>
      <c r="B155" s="30" t="s">
        <v>83</v>
      </c>
      <c r="C155" s="30" t="s">
        <v>271</v>
      </c>
      <c r="D155" s="31" t="s">
        <v>131</v>
      </c>
      <c r="E155" s="31"/>
      <c r="M155" s="12"/>
      <c r="N155" s="20"/>
      <c r="O155" s="20"/>
      <c r="P155" s="21"/>
      <c r="Q155" s="22"/>
      <c r="R155" s="22"/>
      <c r="S155" s="23"/>
      <c r="T155" s="24"/>
      <c r="U155" s="20"/>
    </row>
    <row r="156" spans="1:21" ht="15.75" x14ac:dyDescent="0.25">
      <c r="A156" s="35">
        <v>106</v>
      </c>
      <c r="B156" s="32" t="s">
        <v>82</v>
      </c>
      <c r="C156" s="32" t="s">
        <v>272</v>
      </c>
      <c r="D156" s="33" t="s">
        <v>131</v>
      </c>
      <c r="E156" s="34"/>
      <c r="M156" s="12"/>
      <c r="N156" s="20"/>
      <c r="O156" s="20"/>
      <c r="P156" s="21"/>
      <c r="Q156" s="22"/>
      <c r="R156" s="22"/>
      <c r="S156" s="23"/>
      <c r="T156" s="24"/>
      <c r="U156" s="20"/>
    </row>
    <row r="157" spans="1:21" ht="15.75" x14ac:dyDescent="0.25">
      <c r="A157" s="30">
        <v>107</v>
      </c>
      <c r="B157" s="30" t="s">
        <v>81</v>
      </c>
      <c r="C157" s="30" t="s">
        <v>273</v>
      </c>
      <c r="D157" s="31" t="s">
        <v>131</v>
      </c>
      <c r="E157" s="31"/>
      <c r="M157" s="12"/>
      <c r="N157" s="20"/>
      <c r="O157" s="20"/>
      <c r="P157" s="21"/>
      <c r="Q157" s="22"/>
      <c r="R157" s="22"/>
      <c r="S157" s="23"/>
      <c r="T157" s="24"/>
      <c r="U157" s="20"/>
    </row>
    <row r="158" spans="1:21" ht="15.75" x14ac:dyDescent="0.25">
      <c r="A158" s="35">
        <v>108</v>
      </c>
      <c r="B158" s="32" t="s">
        <v>80</v>
      </c>
      <c r="C158" s="32" t="s">
        <v>274</v>
      </c>
      <c r="D158" s="33" t="s">
        <v>131</v>
      </c>
      <c r="E158" s="34"/>
      <c r="M158" s="12"/>
      <c r="N158" s="20"/>
      <c r="O158" s="23"/>
      <c r="P158" s="21"/>
      <c r="Q158" s="22"/>
      <c r="R158" s="22"/>
      <c r="S158" s="23"/>
      <c r="T158" s="24"/>
      <c r="U158" s="20"/>
    </row>
    <row r="159" spans="1:21" ht="15.75" x14ac:dyDescent="0.25">
      <c r="A159" s="30">
        <v>109</v>
      </c>
      <c r="B159" s="30" t="s">
        <v>79</v>
      </c>
      <c r="C159" s="30" t="s">
        <v>275</v>
      </c>
      <c r="D159" s="31" t="s">
        <v>131</v>
      </c>
      <c r="E159" s="31"/>
      <c r="M159" s="12"/>
      <c r="N159" s="20"/>
      <c r="O159" s="23"/>
      <c r="P159" s="21"/>
      <c r="Q159" s="22"/>
      <c r="R159" s="22"/>
      <c r="S159" s="23"/>
      <c r="T159" s="24"/>
      <c r="U159" s="20"/>
    </row>
    <row r="160" spans="1:21" ht="15.75" x14ac:dyDescent="0.25">
      <c r="A160" s="30"/>
      <c r="B160" s="30"/>
      <c r="C160" s="30"/>
      <c r="D160" s="31"/>
      <c r="E160" s="31"/>
      <c r="M160" s="12"/>
      <c r="N160" s="20"/>
      <c r="O160" s="23"/>
      <c r="P160" s="21"/>
      <c r="Q160" s="22"/>
      <c r="R160" s="22"/>
      <c r="S160" s="23"/>
      <c r="T160" s="24"/>
      <c r="U160" s="20"/>
    </row>
    <row r="161" spans="1:21" ht="18.75" customHeight="1" x14ac:dyDescent="0.25">
      <c r="A161" s="39" t="s">
        <v>164</v>
      </c>
      <c r="B161" s="39"/>
      <c r="C161" s="39"/>
      <c r="D161" s="39"/>
      <c r="E161" s="39"/>
      <c r="M161" s="12"/>
      <c r="N161" s="20"/>
      <c r="O161" s="23"/>
      <c r="P161" s="20"/>
      <c r="Q161" s="22"/>
      <c r="R161" s="22"/>
      <c r="S161" s="23"/>
      <c r="T161" s="24"/>
      <c r="U161" s="20"/>
    </row>
    <row r="162" spans="1:21" ht="18.75" x14ac:dyDescent="0.3">
      <c r="A162" s="26" t="s">
        <v>166</v>
      </c>
      <c r="B162" s="27" t="s">
        <v>145</v>
      </c>
      <c r="C162" s="27" t="s">
        <v>165</v>
      </c>
      <c r="D162" s="28" t="s">
        <v>146</v>
      </c>
      <c r="E162" s="28" t="s">
        <v>147</v>
      </c>
      <c r="M162" s="12"/>
      <c r="N162" s="20"/>
      <c r="O162" s="23"/>
      <c r="P162" s="20"/>
      <c r="Q162" s="22"/>
      <c r="R162" s="22"/>
      <c r="S162" s="23"/>
      <c r="T162" s="24"/>
      <c r="U162" s="20"/>
    </row>
    <row r="163" spans="1:21" ht="15.75" x14ac:dyDescent="0.25">
      <c r="A163" s="35">
        <v>110</v>
      </c>
      <c r="B163" s="32" t="s">
        <v>85</v>
      </c>
      <c r="C163" s="32" t="s">
        <v>276</v>
      </c>
      <c r="D163" s="33" t="s">
        <v>129</v>
      </c>
      <c r="E163" s="34" t="s">
        <v>148</v>
      </c>
      <c r="M163" s="12"/>
      <c r="N163" s="20"/>
      <c r="O163" s="23"/>
      <c r="P163" s="21"/>
      <c r="Q163" s="22"/>
      <c r="R163" s="22"/>
      <c r="S163" s="23"/>
      <c r="T163" s="24"/>
      <c r="U163" s="20"/>
    </row>
    <row r="164" spans="1:21" ht="15.75" x14ac:dyDescent="0.25">
      <c r="A164" s="30">
        <v>111</v>
      </c>
      <c r="B164" s="30" t="s">
        <v>86</v>
      </c>
      <c r="C164" s="30" t="s">
        <v>277</v>
      </c>
      <c r="D164" s="31" t="s">
        <v>129</v>
      </c>
      <c r="E164" s="31"/>
      <c r="M164" s="12"/>
      <c r="N164" s="20"/>
      <c r="O164" s="20"/>
      <c r="P164" s="21"/>
      <c r="Q164" s="22"/>
      <c r="R164" s="22"/>
      <c r="S164" s="23"/>
      <c r="T164" s="24"/>
      <c r="U164" s="20"/>
    </row>
    <row r="165" spans="1:21" ht="15.75" x14ac:dyDescent="0.25">
      <c r="A165" s="35">
        <v>112</v>
      </c>
      <c r="B165" s="32" t="s">
        <v>87</v>
      </c>
      <c r="C165" s="32" t="s">
        <v>278</v>
      </c>
      <c r="D165" s="33" t="s">
        <v>129</v>
      </c>
      <c r="E165" s="34" t="s">
        <v>148</v>
      </c>
      <c r="M165" s="12"/>
      <c r="N165" s="20"/>
      <c r="O165" s="20"/>
      <c r="P165" s="21"/>
      <c r="Q165" s="22"/>
      <c r="R165" s="22"/>
      <c r="S165" s="23"/>
      <c r="T165" s="24"/>
      <c r="U165" s="20"/>
    </row>
    <row r="166" spans="1:21" ht="15.75" x14ac:dyDescent="0.25">
      <c r="A166" s="30">
        <v>113</v>
      </c>
      <c r="B166" s="30" t="s">
        <v>88</v>
      </c>
      <c r="C166" s="30" t="s">
        <v>279</v>
      </c>
      <c r="D166" s="31" t="s">
        <v>129</v>
      </c>
      <c r="E166" s="31"/>
      <c r="M166" s="12"/>
      <c r="N166" s="20"/>
      <c r="O166" s="20"/>
      <c r="P166" s="21"/>
      <c r="Q166" s="22"/>
      <c r="R166" s="22"/>
      <c r="S166" s="23"/>
      <c r="T166" s="24"/>
      <c r="U166" s="20"/>
    </row>
    <row r="167" spans="1:21" ht="15.75" x14ac:dyDescent="0.25">
      <c r="A167" s="35">
        <v>114</v>
      </c>
      <c r="B167" s="32" t="s">
        <v>89</v>
      </c>
      <c r="C167" s="32" t="s">
        <v>280</v>
      </c>
      <c r="D167" s="33" t="s">
        <v>129</v>
      </c>
      <c r="E167" s="34" t="s">
        <v>148</v>
      </c>
      <c r="M167" s="12"/>
      <c r="N167" s="20"/>
      <c r="O167" s="20"/>
      <c r="P167" s="21"/>
      <c r="Q167" s="22"/>
      <c r="R167" s="22"/>
      <c r="S167" s="23"/>
      <c r="T167" s="24"/>
      <c r="U167" s="20"/>
    </row>
    <row r="168" spans="1:21" ht="15.75" x14ac:dyDescent="0.25">
      <c r="A168" s="30">
        <v>115</v>
      </c>
      <c r="B168" s="30" t="s">
        <v>90</v>
      </c>
      <c r="C168" s="30" t="s">
        <v>281</v>
      </c>
      <c r="D168" s="31" t="s">
        <v>129</v>
      </c>
      <c r="E168" s="31"/>
    </row>
    <row r="169" spans="1:21" ht="15.75" x14ac:dyDescent="0.25">
      <c r="A169" s="35">
        <v>116</v>
      </c>
      <c r="B169" s="32" t="s">
        <v>91</v>
      </c>
      <c r="C169" s="32" t="s">
        <v>285</v>
      </c>
      <c r="D169" s="33" t="s">
        <v>129</v>
      </c>
      <c r="E169" s="34" t="s">
        <v>148</v>
      </c>
    </row>
    <row r="170" spans="1:21" ht="15.75" x14ac:dyDescent="0.25">
      <c r="A170" s="30">
        <v>117</v>
      </c>
      <c r="B170" s="30" t="s">
        <v>92</v>
      </c>
      <c r="C170" s="30" t="s">
        <v>286</v>
      </c>
      <c r="D170" s="31" t="s">
        <v>129</v>
      </c>
      <c r="E170" s="31"/>
    </row>
    <row r="171" spans="1:21" ht="15.75" x14ac:dyDescent="0.25">
      <c r="A171" s="30"/>
      <c r="B171" s="30"/>
      <c r="C171" s="30"/>
      <c r="D171" s="31"/>
      <c r="E171" s="31"/>
    </row>
    <row r="172" spans="1:21" ht="15.75" x14ac:dyDescent="0.25">
      <c r="A172" s="29"/>
      <c r="B172" s="30"/>
      <c r="C172" s="30"/>
      <c r="D172" s="31"/>
      <c r="E172" s="31"/>
    </row>
    <row r="173" spans="1:21" x14ac:dyDescent="0.25">
      <c r="A173" s="16"/>
    </row>
    <row r="174" spans="1:21" x14ac:dyDescent="0.25">
      <c r="A174" s="16"/>
    </row>
    <row r="175" spans="1:21" x14ac:dyDescent="0.25">
      <c r="A175" s="16"/>
    </row>
    <row r="176" spans="1:21" x14ac:dyDescent="0.25">
      <c r="A176" s="7"/>
    </row>
  </sheetData>
  <mergeCells count="18">
    <mergeCell ref="A48:E48"/>
    <mergeCell ref="A57:E57"/>
    <mergeCell ref="A64:E64"/>
    <mergeCell ref="A73:E73"/>
    <mergeCell ref="A1:E1"/>
    <mergeCell ref="A10:E10"/>
    <mergeCell ref="A19:E19"/>
    <mergeCell ref="A30:E30"/>
    <mergeCell ref="A39:E39"/>
    <mergeCell ref="A161:E161"/>
    <mergeCell ref="A82:E82"/>
    <mergeCell ref="A91:E91"/>
    <mergeCell ref="A100:E100"/>
    <mergeCell ref="A109:E109"/>
    <mergeCell ref="A118:E118"/>
    <mergeCell ref="A128:E128"/>
    <mergeCell ref="A138:E138"/>
    <mergeCell ref="A148:E148"/>
  </mergeCells>
  <phoneticPr fontId="7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4"/>
  <sheetViews>
    <sheetView tabSelected="1" workbookViewId="0">
      <pane xSplit="1" ySplit="1" topLeftCell="D8" activePane="bottomRight" state="frozen"/>
      <selection pane="topRight" activeCell="B1" sqref="B1"/>
      <selection pane="bottomLeft" activeCell="A2" sqref="A2"/>
      <selection pane="bottomRight" activeCell="P8" sqref="P8"/>
    </sheetView>
  </sheetViews>
  <sheetFormatPr defaultRowHeight="15" x14ac:dyDescent="0.25"/>
  <cols>
    <col min="1" max="1" width="14.28515625" bestFit="1" customWidth="1"/>
    <col min="2" max="2" width="16.85546875" bestFit="1" customWidth="1"/>
    <col min="3" max="3" width="25" bestFit="1" customWidth="1"/>
    <col min="4" max="4" width="10.140625" bestFit="1" customWidth="1"/>
    <col min="5" max="5" width="10.28515625" bestFit="1" customWidth="1"/>
    <col min="6" max="6" width="13.140625" bestFit="1" customWidth="1"/>
    <col min="10" max="10" width="13.85546875" bestFit="1" customWidth="1"/>
    <col min="11" max="11" width="20.5703125" bestFit="1" customWidth="1"/>
    <col min="12" max="12" width="12.85546875" bestFit="1" customWidth="1"/>
    <col min="13" max="14" width="17.28515625" bestFit="1" customWidth="1"/>
    <col min="16" max="16" width="10.28515625" bestFit="1" customWidth="1"/>
  </cols>
  <sheetData>
    <row r="1" spans="1:21" x14ac:dyDescent="0.25">
      <c r="A1" s="4" t="s">
        <v>0</v>
      </c>
      <c r="B1" s="4" t="s">
        <v>137</v>
      </c>
      <c r="C1" s="4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4" t="s">
        <v>8</v>
      </c>
      <c r="K1" s="4" t="s">
        <v>9</v>
      </c>
      <c r="L1" s="4" t="s">
        <v>10</v>
      </c>
      <c r="M1" s="38" t="s">
        <v>11</v>
      </c>
      <c r="N1" s="4" t="s">
        <v>12</v>
      </c>
      <c r="O1" s="4" t="s">
        <v>13</v>
      </c>
      <c r="P1" s="4" t="s">
        <v>14</v>
      </c>
      <c r="Q1" s="5" t="s">
        <v>15</v>
      </c>
      <c r="R1" s="5" t="s">
        <v>16</v>
      </c>
      <c r="S1" s="5" t="s">
        <v>17</v>
      </c>
      <c r="T1" s="4" t="s">
        <v>18</v>
      </c>
    </row>
    <row r="2" spans="1:21" s="1" customFormat="1" ht="14.25" x14ac:dyDescent="0.2">
      <c r="A2" s="6" t="s">
        <v>135</v>
      </c>
      <c r="B2" s="6"/>
      <c r="C2" s="6"/>
      <c r="D2" s="7">
        <v>59.642499999999998</v>
      </c>
      <c r="E2" s="7">
        <v>-151.54830000000001</v>
      </c>
      <c r="F2" s="2"/>
      <c r="G2" s="2"/>
      <c r="H2" s="2"/>
      <c r="I2" s="2"/>
      <c r="J2" s="8">
        <f>SUM(F2:I2)</f>
        <v>0</v>
      </c>
      <c r="K2" s="8">
        <v>10</v>
      </c>
      <c r="L2" s="2">
        <f>T2/K2</f>
        <v>0</v>
      </c>
      <c r="M2" s="9"/>
      <c r="N2" s="9">
        <v>44324.833333333336</v>
      </c>
      <c r="O2" s="8">
        <f t="shared" ref="O2:O3" si="0">D2</f>
        <v>59.642499999999998</v>
      </c>
      <c r="P2" s="8">
        <f>E2</f>
        <v>-151.54830000000001</v>
      </c>
      <c r="Q2" s="2">
        <f t="shared" ref="Q2:R3" si="1">O2*PI()/180</f>
        <v>1.0409579991207178</v>
      </c>
      <c r="R2" s="2">
        <f t="shared" si="1"/>
        <v>-2.6450168108001226</v>
      </c>
      <c r="S2" s="2">
        <v>0</v>
      </c>
      <c r="T2" s="3">
        <v>0</v>
      </c>
      <c r="U2" s="10"/>
    </row>
    <row r="3" spans="1:21" s="1" customFormat="1" x14ac:dyDescent="0.25">
      <c r="A3" t="s">
        <v>93</v>
      </c>
      <c r="B3" s="18">
        <v>1</v>
      </c>
      <c r="C3" t="s">
        <v>132</v>
      </c>
      <c r="D3">
        <v>59.197000000000003</v>
      </c>
      <c r="E3">
        <v>-150.678</v>
      </c>
      <c r="F3" s="12">
        <v>0.33</v>
      </c>
      <c r="G3" s="12"/>
      <c r="H3" s="12">
        <v>0.5</v>
      </c>
      <c r="I3" s="12"/>
      <c r="J3" s="8">
        <f t="shared" ref="J3" si="2">SUM(F3:I3)</f>
        <v>0.83000000000000007</v>
      </c>
      <c r="K3" s="8">
        <v>10</v>
      </c>
      <c r="L3" s="2">
        <f>T3/K3</f>
        <v>3.7685294722305711</v>
      </c>
      <c r="M3" s="9">
        <f>N2+L3/24</f>
        <v>44324.990355394679</v>
      </c>
      <c r="N3" s="9">
        <f t="shared" ref="N3" si="3">M3+J3/24</f>
        <v>44325.024938728013</v>
      </c>
      <c r="O3" s="8">
        <f t="shared" si="0"/>
        <v>59.197000000000003</v>
      </c>
      <c r="P3" s="8">
        <f>E3</f>
        <v>-150.678</v>
      </c>
      <c r="Q3" s="2">
        <f t="shared" si="1"/>
        <v>1.0331825573030833</v>
      </c>
      <c r="R3" s="2">
        <f t="shared" si="1"/>
        <v>-2.6298272103200158</v>
      </c>
      <c r="S3" s="2">
        <f>R3-R2</f>
        <v>1.5189600480106868E-2</v>
      </c>
      <c r="T3" s="2">
        <f>ACOS((SIN(Q2)*SIN(Q3))+(COS(Q2)*COS(Q3)*COS(S3)))/(PI()/180)*60</f>
        <v>37.685294722305713</v>
      </c>
      <c r="U3" s="10"/>
    </row>
    <row r="4" spans="1:21" x14ac:dyDescent="0.25">
      <c r="A4" t="s">
        <v>94</v>
      </c>
      <c r="B4" s="19">
        <v>2</v>
      </c>
      <c r="C4" t="s">
        <v>130</v>
      </c>
      <c r="D4">
        <v>58.963999999999999</v>
      </c>
      <c r="E4">
        <v>-150.69300000000001</v>
      </c>
      <c r="F4" s="12">
        <v>0.33</v>
      </c>
      <c r="G4" s="2"/>
      <c r="H4" s="2"/>
      <c r="I4" s="12">
        <v>0.33</v>
      </c>
      <c r="J4" s="8">
        <f t="shared" ref="J4:J65" si="4">SUM(F4:I4)</f>
        <v>0.66</v>
      </c>
      <c r="K4" s="8">
        <v>10</v>
      </c>
      <c r="L4" s="2">
        <f t="shared" ref="L4:L65" si="5">T4/K4</f>
        <v>1.3987646591716754</v>
      </c>
      <c r="M4" s="9">
        <f t="shared" ref="M4:M28" si="6">N3+L4/24</f>
        <v>44325.083220588815</v>
      </c>
      <c r="N4" s="9">
        <f t="shared" ref="N4:N16" si="7">M4+J4/24</f>
        <v>44325.110720588811</v>
      </c>
      <c r="O4" s="8">
        <f t="shared" ref="O4:O16" si="8">D4</f>
        <v>58.963999999999999</v>
      </c>
      <c r="P4" s="8">
        <f t="shared" ref="P4:P16" si="9">E4</f>
        <v>-150.69300000000001</v>
      </c>
      <c r="Q4" s="2">
        <f t="shared" ref="Q4:Q16" si="10">O4*PI()/180</f>
        <v>1.0291159401459364</v>
      </c>
      <c r="R4" s="2">
        <f t="shared" ref="R4:R16" si="11">P4*PI()/180</f>
        <v>-2.6300890097078149</v>
      </c>
      <c r="S4" s="2">
        <f t="shared" ref="S4:S28" si="12">R4-R3</f>
        <v>-2.6179938779913314E-4</v>
      </c>
      <c r="T4" s="2">
        <f t="shared" ref="T4:T16" si="13">ACOS((SIN(Q3)*SIN(Q4))+(COS(Q3)*COS(Q4)*COS(S4)))/(PI()/180)*60</f>
        <v>13.987646591716754</v>
      </c>
    </row>
    <row r="5" spans="1:21" x14ac:dyDescent="0.25">
      <c r="A5" t="s">
        <v>95</v>
      </c>
      <c r="B5" s="19">
        <v>3</v>
      </c>
      <c r="C5" t="s">
        <v>130</v>
      </c>
      <c r="D5">
        <v>58.734999999999999</v>
      </c>
      <c r="E5">
        <v>-150.28800000000001</v>
      </c>
      <c r="F5" s="12">
        <v>0.33</v>
      </c>
      <c r="G5" s="2"/>
      <c r="H5" s="2"/>
      <c r="I5" s="12">
        <v>0.33</v>
      </c>
      <c r="J5" s="8">
        <f t="shared" si="4"/>
        <v>0.66</v>
      </c>
      <c r="K5" s="8">
        <v>10</v>
      </c>
      <c r="L5" s="2">
        <f t="shared" si="5"/>
        <v>1.8622364331571191</v>
      </c>
      <c r="M5" s="9">
        <f t="shared" si="6"/>
        <v>44325.188313773528</v>
      </c>
      <c r="N5" s="9">
        <f t="shared" si="7"/>
        <v>44325.215813773524</v>
      </c>
      <c r="O5" s="8">
        <f t="shared" si="8"/>
        <v>58.734999999999999</v>
      </c>
      <c r="P5" s="8">
        <f t="shared" si="9"/>
        <v>-150.28800000000001</v>
      </c>
      <c r="Q5" s="2">
        <f t="shared" si="10"/>
        <v>1.0251191361588694</v>
      </c>
      <c r="R5" s="2">
        <f t="shared" si="11"/>
        <v>-2.6230204262372383</v>
      </c>
      <c r="S5" s="2">
        <f t="shared" si="12"/>
        <v>7.0685834705765949E-3</v>
      </c>
      <c r="T5" s="2">
        <f t="shared" si="13"/>
        <v>18.622364331571191</v>
      </c>
    </row>
    <row r="6" spans="1:21" x14ac:dyDescent="0.25">
      <c r="A6" t="s">
        <v>96</v>
      </c>
      <c r="B6" s="18">
        <v>4</v>
      </c>
      <c r="C6" t="s">
        <v>130</v>
      </c>
      <c r="D6">
        <v>58.499000000000002</v>
      </c>
      <c r="E6">
        <v>-150.30600000000001</v>
      </c>
      <c r="F6" s="12">
        <v>0.33</v>
      </c>
      <c r="G6" s="2"/>
      <c r="H6" s="2"/>
      <c r="I6" s="12">
        <v>0.33</v>
      </c>
      <c r="J6" s="8">
        <f t="shared" si="4"/>
        <v>0.66</v>
      </c>
      <c r="K6" s="8">
        <v>10</v>
      </c>
      <c r="L6" s="2">
        <f t="shared" si="5"/>
        <v>1.4171164690024398</v>
      </c>
      <c r="M6" s="9">
        <f t="shared" si="6"/>
        <v>44325.274860293066</v>
      </c>
      <c r="N6" s="9">
        <f t="shared" si="7"/>
        <v>44325.302360293063</v>
      </c>
      <c r="O6" s="8">
        <f t="shared" si="8"/>
        <v>58.499000000000002</v>
      </c>
      <c r="P6" s="8">
        <f t="shared" si="9"/>
        <v>-150.30600000000001</v>
      </c>
      <c r="Q6" s="2">
        <f t="shared" si="10"/>
        <v>1.0210001591241629</v>
      </c>
      <c r="R6" s="2">
        <f t="shared" si="11"/>
        <v>-2.6233345855025973</v>
      </c>
      <c r="S6" s="2">
        <f t="shared" si="12"/>
        <v>-3.1415926535904859E-4</v>
      </c>
      <c r="T6" s="2">
        <f t="shared" si="13"/>
        <v>14.171164690024398</v>
      </c>
    </row>
    <row r="7" spans="1:21" x14ac:dyDescent="0.25">
      <c r="A7" t="s">
        <v>97</v>
      </c>
      <c r="B7" s="18">
        <v>5</v>
      </c>
      <c r="C7" t="s">
        <v>130</v>
      </c>
      <c r="D7">
        <v>58.728999999999999</v>
      </c>
      <c r="E7">
        <v>-150.71199999999999</v>
      </c>
      <c r="F7" s="12">
        <v>0.33</v>
      </c>
      <c r="G7" s="2"/>
      <c r="H7" s="2"/>
      <c r="I7" s="12">
        <v>0.33</v>
      </c>
      <c r="J7" s="8">
        <f t="shared" si="4"/>
        <v>0.66</v>
      </c>
      <c r="K7" s="8">
        <v>10</v>
      </c>
      <c r="L7" s="2">
        <f t="shared" si="5"/>
        <v>1.8745406238823126</v>
      </c>
      <c r="M7" s="9">
        <f t="shared" si="6"/>
        <v>44325.38046615239</v>
      </c>
      <c r="N7" s="9">
        <f t="shared" si="7"/>
        <v>44325.407966152387</v>
      </c>
      <c r="O7" s="8">
        <f t="shared" si="8"/>
        <v>58.728999999999999</v>
      </c>
      <c r="P7" s="8">
        <f t="shared" si="9"/>
        <v>-150.71199999999999</v>
      </c>
      <c r="Q7" s="2">
        <f t="shared" si="10"/>
        <v>1.0250144164037498</v>
      </c>
      <c r="R7" s="2">
        <f t="shared" si="11"/>
        <v>-2.6304206222656936</v>
      </c>
      <c r="S7" s="2">
        <f t="shared" si="12"/>
        <v>-7.0860367630962706E-3</v>
      </c>
      <c r="T7" s="2">
        <f t="shared" si="13"/>
        <v>18.745406238823126</v>
      </c>
    </row>
    <row r="8" spans="1:21" x14ac:dyDescent="0.25">
      <c r="A8" t="s">
        <v>98</v>
      </c>
      <c r="B8" s="19">
        <v>6</v>
      </c>
      <c r="C8" t="s">
        <v>130</v>
      </c>
      <c r="D8">
        <v>58.957999999999998</v>
      </c>
      <c r="E8">
        <v>-151.119</v>
      </c>
      <c r="F8" s="12">
        <v>0.33</v>
      </c>
      <c r="G8" s="2"/>
      <c r="H8" s="2"/>
      <c r="I8" s="12">
        <v>0.33</v>
      </c>
      <c r="J8" s="8">
        <f t="shared" si="4"/>
        <v>0.66</v>
      </c>
      <c r="K8" s="8">
        <v>10</v>
      </c>
      <c r="L8" s="2">
        <f t="shared" ca="1" si="5"/>
        <v>1.8665801302237139</v>
      </c>
      <c r="M8" s="9">
        <f t="shared" ca="1" si="6"/>
        <v>44325.485740324482</v>
      </c>
      <c r="N8" s="9">
        <f t="shared" ca="1" si="7"/>
        <v>44325.513240324479</v>
      </c>
      <c r="O8" s="8">
        <f t="shared" si="8"/>
        <v>58.957999999999998</v>
      </c>
      <c r="P8" s="8">
        <f ca="1">L8=E8</f>
        <v>0</v>
      </c>
      <c r="Q8" s="2">
        <f t="shared" si="10"/>
        <v>1.0290112203908168</v>
      </c>
      <c r="R8" s="2">
        <f t="shared" ca="1" si="11"/>
        <v>-2.6375241123213109</v>
      </c>
      <c r="S8" s="2">
        <f t="shared" ca="1" si="12"/>
        <v>-7.1034900556172786E-3</v>
      </c>
      <c r="T8" s="2">
        <f t="shared" ca="1" si="13"/>
        <v>18.665801302237139</v>
      </c>
    </row>
    <row r="9" spans="1:21" x14ac:dyDescent="0.25">
      <c r="A9" t="s">
        <v>99</v>
      </c>
      <c r="B9" s="19">
        <v>7</v>
      </c>
      <c r="C9" t="s">
        <v>130</v>
      </c>
      <c r="D9">
        <v>58.722999999999999</v>
      </c>
      <c r="E9">
        <v>-151.137</v>
      </c>
      <c r="F9" s="12">
        <v>0.33</v>
      </c>
      <c r="G9" s="2"/>
      <c r="H9" s="2"/>
      <c r="I9" s="12">
        <v>0.33</v>
      </c>
      <c r="J9" s="8">
        <f t="shared" si="4"/>
        <v>0.66</v>
      </c>
      <c r="K9" s="8">
        <v>10</v>
      </c>
      <c r="L9" s="2">
        <f t="shared" ca="1" si="5"/>
        <v>1.4111069106650018</v>
      </c>
      <c r="M9" s="15">
        <v>44325.989583333336</v>
      </c>
      <c r="N9" s="9">
        <f t="shared" si="7"/>
        <v>44326.017083333332</v>
      </c>
      <c r="O9" s="8">
        <f t="shared" si="8"/>
        <v>58.722999999999999</v>
      </c>
      <c r="P9" s="8">
        <f t="shared" si="9"/>
        <v>-151.137</v>
      </c>
      <c r="Q9" s="2">
        <f t="shared" si="10"/>
        <v>1.0249096966486302</v>
      </c>
      <c r="R9" s="2">
        <f t="shared" si="11"/>
        <v>-2.6378382715866695</v>
      </c>
      <c r="S9" s="2">
        <f t="shared" ca="1" si="12"/>
        <v>-3.141592653586045E-4</v>
      </c>
      <c r="T9" s="2">
        <f t="shared" ca="1" si="13"/>
        <v>14.111069106650019</v>
      </c>
    </row>
    <row r="10" spans="1:21" x14ac:dyDescent="0.25">
      <c r="A10" t="s">
        <v>100</v>
      </c>
      <c r="B10" s="18">
        <v>8</v>
      </c>
      <c r="C10" t="s">
        <v>130</v>
      </c>
      <c r="D10">
        <v>58.493000000000002</v>
      </c>
      <c r="E10">
        <v>-150.72900000000001</v>
      </c>
      <c r="F10" s="12">
        <v>0.33</v>
      </c>
      <c r="G10" s="2"/>
      <c r="H10" s="2"/>
      <c r="I10" s="12">
        <v>0.33</v>
      </c>
      <c r="J10" s="8">
        <f t="shared" si="4"/>
        <v>0.66</v>
      </c>
      <c r="K10" s="8">
        <v>10</v>
      </c>
      <c r="L10" s="2">
        <f t="shared" si="5"/>
        <v>1.8789243662752262</v>
      </c>
      <c r="M10" s="9">
        <f t="shared" si="6"/>
        <v>44326.095371848591</v>
      </c>
      <c r="N10" s="9">
        <f t="shared" si="7"/>
        <v>44326.122871848587</v>
      </c>
      <c r="O10" s="8">
        <f t="shared" si="8"/>
        <v>58.493000000000002</v>
      </c>
      <c r="P10" s="8">
        <f t="shared" si="9"/>
        <v>-150.72900000000001</v>
      </c>
      <c r="Q10" s="2">
        <f t="shared" si="10"/>
        <v>1.0208954393690433</v>
      </c>
      <c r="R10" s="2">
        <f t="shared" si="11"/>
        <v>-2.630717328238533</v>
      </c>
      <c r="S10" s="2">
        <f t="shared" si="12"/>
        <v>7.1209433481365103E-3</v>
      </c>
      <c r="T10" s="2">
        <f t="shared" si="13"/>
        <v>18.789243662752263</v>
      </c>
    </row>
    <row r="11" spans="1:21" x14ac:dyDescent="0.25">
      <c r="A11" t="s">
        <v>143</v>
      </c>
      <c r="B11" s="18">
        <v>9</v>
      </c>
      <c r="C11" t="s">
        <v>130</v>
      </c>
      <c r="D11">
        <v>58.262999999999998</v>
      </c>
      <c r="E11">
        <v>-150.32300000000001</v>
      </c>
      <c r="F11" s="12">
        <v>0.33</v>
      </c>
      <c r="G11" s="2"/>
      <c r="H11" s="2"/>
      <c r="I11" s="12">
        <v>0.33</v>
      </c>
      <c r="J11" s="8">
        <f t="shared" si="4"/>
        <v>0.66</v>
      </c>
      <c r="K11" s="8">
        <v>10</v>
      </c>
      <c r="L11" s="2">
        <f t="shared" si="5"/>
        <v>1.8803410322960747</v>
      </c>
      <c r="M11" s="9">
        <f t="shared" si="6"/>
        <v>44326.201219391602</v>
      </c>
      <c r="N11" s="9">
        <f t="shared" si="7"/>
        <v>44326.228719391598</v>
      </c>
      <c r="O11" s="8">
        <f t="shared" si="8"/>
        <v>58.262999999999998</v>
      </c>
      <c r="P11" s="8">
        <f t="shared" si="9"/>
        <v>-150.32300000000001</v>
      </c>
      <c r="Q11" s="2">
        <f t="shared" si="10"/>
        <v>1.0168811820894561</v>
      </c>
      <c r="R11" s="2">
        <f t="shared" si="11"/>
        <v>-2.6236312914754363</v>
      </c>
      <c r="S11" s="2">
        <f t="shared" si="12"/>
        <v>7.0860367630967147E-3</v>
      </c>
      <c r="T11" s="2">
        <f t="shared" si="13"/>
        <v>18.803410322960747</v>
      </c>
    </row>
    <row r="12" spans="1:21" x14ac:dyDescent="0.25">
      <c r="A12" t="s">
        <v>101</v>
      </c>
      <c r="B12" s="19">
        <v>10</v>
      </c>
      <c r="C12" t="s">
        <v>130</v>
      </c>
      <c r="D12">
        <v>58.256999999999998</v>
      </c>
      <c r="E12">
        <v>-150.744</v>
      </c>
      <c r="F12" s="12">
        <v>0.33</v>
      </c>
      <c r="G12" s="2"/>
      <c r="H12" s="2"/>
      <c r="I12" s="12">
        <v>0.33</v>
      </c>
      <c r="J12" s="8">
        <f t="shared" si="4"/>
        <v>0.66</v>
      </c>
      <c r="K12" s="8">
        <v>10</v>
      </c>
      <c r="L12" s="2">
        <f t="shared" si="5"/>
        <v>1.3293268426942224</v>
      </c>
      <c r="M12" s="9">
        <f t="shared" si="6"/>
        <v>44326.284108010041</v>
      </c>
      <c r="N12" s="9">
        <f t="shared" si="7"/>
        <v>44326.311608010037</v>
      </c>
      <c r="O12" s="8">
        <f t="shared" si="8"/>
        <v>58.256999999999998</v>
      </c>
      <c r="P12" s="8">
        <f t="shared" si="9"/>
        <v>-150.744</v>
      </c>
      <c r="Q12" s="2">
        <f t="shared" si="10"/>
        <v>1.0167764623343365</v>
      </c>
      <c r="R12" s="2">
        <f t="shared" si="11"/>
        <v>-2.6309791276263321</v>
      </c>
      <c r="S12" s="2">
        <f t="shared" si="12"/>
        <v>-7.3478361508958479E-3</v>
      </c>
      <c r="T12" s="2">
        <f t="shared" si="13"/>
        <v>13.293268426942223</v>
      </c>
    </row>
    <row r="13" spans="1:21" x14ac:dyDescent="0.25">
      <c r="A13" t="s">
        <v>102</v>
      </c>
      <c r="B13" s="19">
        <v>11</v>
      </c>
      <c r="C13" t="s">
        <v>130</v>
      </c>
      <c r="D13">
        <v>58.487000000000002</v>
      </c>
      <c r="E13">
        <v>-151.15199999999999</v>
      </c>
      <c r="F13" s="12">
        <v>0.33</v>
      </c>
      <c r="G13" s="2"/>
      <c r="H13" s="2"/>
      <c r="I13" s="12">
        <v>0.33</v>
      </c>
      <c r="J13" s="8">
        <f t="shared" si="4"/>
        <v>0.66</v>
      </c>
      <c r="K13" s="8">
        <v>10</v>
      </c>
      <c r="L13" s="2">
        <f t="shared" si="5"/>
        <v>1.8847689712925042</v>
      </c>
      <c r="M13" s="9">
        <f t="shared" si="6"/>
        <v>44326.390140050506</v>
      </c>
      <c r="N13" s="9">
        <f t="shared" si="7"/>
        <v>44326.417640050502</v>
      </c>
      <c r="O13" s="8">
        <f t="shared" si="8"/>
        <v>58.487000000000002</v>
      </c>
      <c r="P13" s="8">
        <f t="shared" si="9"/>
        <v>-151.15199999999999</v>
      </c>
      <c r="Q13" s="2">
        <f t="shared" si="10"/>
        <v>1.0207907196139234</v>
      </c>
      <c r="R13" s="2">
        <f t="shared" si="11"/>
        <v>-2.6381000709744686</v>
      </c>
      <c r="S13" s="2">
        <f t="shared" si="12"/>
        <v>-7.1209433481365103E-3</v>
      </c>
      <c r="T13" s="2">
        <f t="shared" si="13"/>
        <v>18.847689712925042</v>
      </c>
    </row>
    <row r="14" spans="1:21" x14ac:dyDescent="0.25">
      <c r="A14" t="s">
        <v>103</v>
      </c>
      <c r="B14" s="18">
        <v>12</v>
      </c>
      <c r="C14" t="s">
        <v>130</v>
      </c>
      <c r="D14">
        <v>58.716000000000001</v>
      </c>
      <c r="E14">
        <v>-151.56299999999999</v>
      </c>
      <c r="F14" s="12">
        <v>0.33</v>
      </c>
      <c r="I14" s="12">
        <v>0.33</v>
      </c>
      <c r="J14" s="8">
        <f t="shared" si="4"/>
        <v>0.66</v>
      </c>
      <c r="K14" s="8">
        <v>10</v>
      </c>
      <c r="L14" s="2">
        <f t="shared" si="5"/>
        <v>1.8810756109952016</v>
      </c>
      <c r="M14" s="9">
        <f t="shared" si="6"/>
        <v>44326.49601820096</v>
      </c>
      <c r="N14" s="9">
        <f t="shared" si="7"/>
        <v>44326.523518200956</v>
      </c>
      <c r="O14" s="8">
        <f t="shared" si="8"/>
        <v>58.716000000000001</v>
      </c>
      <c r="P14" s="8">
        <f t="shared" si="9"/>
        <v>-151.56299999999999</v>
      </c>
      <c r="Q14" s="2">
        <f t="shared" si="10"/>
        <v>1.0247875236009905</v>
      </c>
      <c r="R14" s="2">
        <f t="shared" si="11"/>
        <v>-2.6452733742001655</v>
      </c>
      <c r="S14" s="2">
        <f t="shared" si="12"/>
        <v>-7.1733032256968698E-3</v>
      </c>
      <c r="T14" s="2">
        <f t="shared" si="13"/>
        <v>18.810756109952017</v>
      </c>
    </row>
    <row r="15" spans="1:21" x14ac:dyDescent="0.25">
      <c r="A15" t="s">
        <v>104</v>
      </c>
      <c r="B15" s="18">
        <v>13</v>
      </c>
      <c r="C15" t="s">
        <v>129</v>
      </c>
      <c r="D15">
        <v>58.481000000000002</v>
      </c>
      <c r="E15">
        <v>-151.577</v>
      </c>
      <c r="F15" s="12">
        <v>0.33</v>
      </c>
      <c r="G15" s="2"/>
      <c r="H15" s="2"/>
      <c r="I15" s="2"/>
      <c r="J15" s="8">
        <f t="shared" si="4"/>
        <v>0.33</v>
      </c>
      <c r="K15" s="8">
        <v>10</v>
      </c>
      <c r="L15" s="2">
        <f t="shared" si="5"/>
        <v>1.4106790912546192</v>
      </c>
      <c r="M15" s="15">
        <v>44326.989583333336</v>
      </c>
      <c r="N15" s="9">
        <f t="shared" si="7"/>
        <v>44327.003333333334</v>
      </c>
      <c r="O15" s="8">
        <f t="shared" si="8"/>
        <v>58.481000000000002</v>
      </c>
      <c r="P15" s="8">
        <f t="shared" si="9"/>
        <v>-151.577</v>
      </c>
      <c r="Q15" s="2">
        <f t="shared" si="10"/>
        <v>1.0206859998588038</v>
      </c>
      <c r="R15" s="2">
        <f t="shared" si="11"/>
        <v>-2.645517720295445</v>
      </c>
      <c r="S15" s="2">
        <f t="shared" si="12"/>
        <v>-2.4434609527945739E-4</v>
      </c>
      <c r="T15" s="2">
        <f t="shared" si="13"/>
        <v>14.106790912546192</v>
      </c>
    </row>
    <row r="16" spans="1:21" x14ac:dyDescent="0.25">
      <c r="A16" t="s">
        <v>105</v>
      </c>
      <c r="B16" s="19">
        <v>14</v>
      </c>
      <c r="C16" t="s">
        <v>129</v>
      </c>
      <c r="D16">
        <v>58.244900000000001</v>
      </c>
      <c r="E16">
        <v>-151.59</v>
      </c>
      <c r="F16" s="12">
        <v>0.33</v>
      </c>
      <c r="J16" s="8">
        <f t="shared" si="4"/>
        <v>0.33</v>
      </c>
      <c r="K16" s="8">
        <v>10</v>
      </c>
      <c r="L16" s="2">
        <f t="shared" si="5"/>
        <v>1.4171907007012301</v>
      </c>
      <c r="M16" s="9">
        <f t="shared" si="6"/>
        <v>44327.062382945864</v>
      </c>
      <c r="N16" s="9">
        <f t="shared" si="7"/>
        <v>44327.076132945862</v>
      </c>
      <c r="O16" s="8">
        <f t="shared" si="8"/>
        <v>58.244900000000001</v>
      </c>
      <c r="P16" s="8">
        <f t="shared" si="9"/>
        <v>-151.59</v>
      </c>
      <c r="Q16" s="2">
        <f t="shared" si="10"/>
        <v>1.0165652774948453</v>
      </c>
      <c r="R16" s="2">
        <f t="shared" si="11"/>
        <v>-2.6457446130982043</v>
      </c>
      <c r="S16" s="2">
        <f t="shared" si="12"/>
        <v>-2.2689280275933754E-4</v>
      </c>
      <c r="T16" s="2">
        <f t="shared" si="13"/>
        <v>14.171907007012301</v>
      </c>
    </row>
    <row r="17" spans="1:20" x14ac:dyDescent="0.25">
      <c r="A17" t="s">
        <v>106</v>
      </c>
      <c r="B17" s="19">
        <v>15</v>
      </c>
      <c r="C17" t="s">
        <v>129</v>
      </c>
      <c r="D17" s="14">
        <v>58.136299999999999</v>
      </c>
      <c r="E17" s="13">
        <v>-150.96170000000001</v>
      </c>
      <c r="F17" s="12">
        <v>0.33</v>
      </c>
      <c r="J17" s="8">
        <f t="shared" ref="J17:J20" si="14">SUM(F17:I17)</f>
        <v>0.33</v>
      </c>
      <c r="K17" s="8">
        <v>11</v>
      </c>
      <c r="L17" s="2">
        <f t="shared" ref="L17:L19" si="15">T17/K17</f>
        <v>1.9010405450914336</v>
      </c>
      <c r="M17" s="9">
        <f t="shared" si="6"/>
        <v>44327.155342968574</v>
      </c>
      <c r="N17" s="9">
        <f t="shared" ref="N17:N19" si="16">M17+J17/24</f>
        <v>44327.169092968572</v>
      </c>
      <c r="O17" s="8">
        <f t="shared" ref="O17:O19" si="17">D17</f>
        <v>58.136299999999999</v>
      </c>
      <c r="P17" s="8">
        <f t="shared" ref="P17:P19" si="18">E17</f>
        <v>-150.96170000000001</v>
      </c>
      <c r="Q17" s="2">
        <f t="shared" ref="Q17:Q19" si="19">O17*PI()/180</f>
        <v>1.0146698499271793</v>
      </c>
      <c r="R17" s="2">
        <f t="shared" ref="R17:R19" si="20">P17*PI()/180</f>
        <v>-2.6347787094079238</v>
      </c>
      <c r="S17" s="2">
        <f t="shared" si="12"/>
        <v>1.0965903690280498E-2</v>
      </c>
      <c r="T17" s="2">
        <f t="shared" ref="T17:T19" si="21">ACOS((SIN(Q16)*SIN(Q17))+(COS(Q16)*COS(Q17)*COS(S17)))/(PI()/180)*60</f>
        <v>20.911445996005771</v>
      </c>
    </row>
    <row r="18" spans="1:20" x14ac:dyDescent="0.25">
      <c r="A18" t="s">
        <v>107</v>
      </c>
      <c r="B18" s="18">
        <v>16</v>
      </c>
      <c r="C18" t="s">
        <v>129</v>
      </c>
      <c r="D18">
        <v>58.021999999999998</v>
      </c>
      <c r="E18">
        <v>-150.75800000000001</v>
      </c>
      <c r="F18" s="12">
        <v>0.33</v>
      </c>
      <c r="G18" s="2"/>
      <c r="H18" s="2"/>
      <c r="I18" s="2"/>
      <c r="J18" s="8">
        <f t="shared" si="14"/>
        <v>0.33</v>
      </c>
      <c r="K18" s="8">
        <v>12</v>
      </c>
      <c r="L18" s="2">
        <f t="shared" si="15"/>
        <v>0.78525457309276303</v>
      </c>
      <c r="M18" s="9">
        <f t="shared" si="6"/>
        <v>44327.201811909115</v>
      </c>
      <c r="N18" s="9">
        <f t="shared" si="16"/>
        <v>44327.215561909114</v>
      </c>
      <c r="O18" s="8">
        <f t="shared" si="17"/>
        <v>58.021999999999998</v>
      </c>
      <c r="P18" s="8">
        <f t="shared" si="18"/>
        <v>-150.75800000000001</v>
      </c>
      <c r="Q18" s="2">
        <f t="shared" si="19"/>
        <v>1.0126749385921499</v>
      </c>
      <c r="R18" s="2">
        <f t="shared" si="20"/>
        <v>-2.6312234737216116</v>
      </c>
      <c r="S18" s="2">
        <f t="shared" si="12"/>
        <v>3.5552356863122192E-3</v>
      </c>
      <c r="T18" s="2">
        <f t="shared" si="21"/>
        <v>9.4230548771131559</v>
      </c>
    </row>
    <row r="19" spans="1:20" x14ac:dyDescent="0.25">
      <c r="A19" t="s">
        <v>108</v>
      </c>
      <c r="B19" s="18">
        <v>17</v>
      </c>
      <c r="C19" t="s">
        <v>129</v>
      </c>
      <c r="D19">
        <v>57.784999999999997</v>
      </c>
      <c r="E19">
        <v>-150.76</v>
      </c>
      <c r="F19" s="12">
        <v>0.33</v>
      </c>
      <c r="G19" s="2"/>
      <c r="H19" s="2"/>
      <c r="I19" s="2"/>
      <c r="J19" s="8">
        <f t="shared" si="14"/>
        <v>0.33</v>
      </c>
      <c r="K19" s="8">
        <v>13</v>
      </c>
      <c r="L19" s="2">
        <f t="shared" si="15"/>
        <v>1.0938571499332739</v>
      </c>
      <c r="M19" s="9">
        <f t="shared" si="6"/>
        <v>44327.261139290364</v>
      </c>
      <c r="N19" s="9">
        <f t="shared" si="16"/>
        <v>44327.274889290362</v>
      </c>
      <c r="O19" s="8">
        <f t="shared" si="17"/>
        <v>57.784999999999997</v>
      </c>
      <c r="P19" s="8">
        <f t="shared" si="18"/>
        <v>-150.76</v>
      </c>
      <c r="Q19" s="2">
        <f t="shared" si="19"/>
        <v>1.0085385082649232</v>
      </c>
      <c r="R19" s="2">
        <f t="shared" si="20"/>
        <v>-2.6312583803066509</v>
      </c>
      <c r="S19" s="2">
        <f t="shared" si="12"/>
        <v>-3.4906585039351512E-5</v>
      </c>
      <c r="T19" s="2">
        <f t="shared" si="21"/>
        <v>14.22014294913256</v>
      </c>
    </row>
    <row r="20" spans="1:20" x14ac:dyDescent="0.25">
      <c r="A20" t="s">
        <v>109</v>
      </c>
      <c r="B20" s="19">
        <v>18</v>
      </c>
      <c r="C20" t="s">
        <v>129</v>
      </c>
      <c r="D20">
        <v>58.015000000000001</v>
      </c>
      <c r="E20">
        <v>-151.179</v>
      </c>
      <c r="F20" s="12">
        <v>0.33</v>
      </c>
      <c r="J20" s="8">
        <f t="shared" si="14"/>
        <v>0.33</v>
      </c>
      <c r="K20" s="8">
        <v>15</v>
      </c>
      <c r="L20" s="2">
        <f t="shared" ref="L20:L22" si="22">T20/K20</f>
        <v>1.2804684381562559</v>
      </c>
      <c r="M20" s="9">
        <f t="shared" ref="M20:M22" si="23">N19+L20/24</f>
        <v>44327.32824214195</v>
      </c>
      <c r="N20" s="9">
        <f t="shared" ref="N20:N22" si="24">M20+J20/24</f>
        <v>44327.341992141948</v>
      </c>
      <c r="O20" s="8">
        <f t="shared" ref="O20:O22" si="25">D20</f>
        <v>58.015000000000001</v>
      </c>
      <c r="P20" s="8">
        <f t="shared" ref="P20:P22" si="26">E20</f>
        <v>-151.179</v>
      </c>
      <c r="Q20" s="2">
        <f t="shared" ref="Q20:Q22" si="27">O20*PI()/180</f>
        <v>1.0125527655445101</v>
      </c>
      <c r="R20" s="2">
        <f t="shared" ref="R20:R22" si="28">P20*PI()/180</f>
        <v>-2.6385713098725074</v>
      </c>
      <c r="S20" s="2">
        <f t="shared" ref="S20:S22" si="29">R20-R19</f>
        <v>-7.3129295658564963E-3</v>
      </c>
      <c r="T20" s="2">
        <f t="shared" ref="T20:T22" si="30">ACOS((SIN(Q19)*SIN(Q20))+(COS(Q19)*COS(Q20)*COS(S20)))/(PI()/180)*60</f>
        <v>19.207026572343839</v>
      </c>
    </row>
    <row r="21" spans="1:20" x14ac:dyDescent="0.25">
      <c r="A21" t="s">
        <v>110</v>
      </c>
      <c r="B21" s="19">
        <v>19</v>
      </c>
      <c r="C21" t="s">
        <v>129</v>
      </c>
      <c r="D21">
        <v>58.009</v>
      </c>
      <c r="E21">
        <v>-151.601</v>
      </c>
      <c r="F21" s="12">
        <v>0.33</v>
      </c>
      <c r="G21" s="2"/>
      <c r="H21" s="2"/>
      <c r="I21" s="2"/>
      <c r="J21" s="8">
        <f t="shared" si="4"/>
        <v>0.33</v>
      </c>
      <c r="K21" s="8">
        <v>10</v>
      </c>
      <c r="L21" s="2">
        <f t="shared" si="22"/>
        <v>1.3417866658102502</v>
      </c>
      <c r="M21" s="9">
        <f t="shared" si="23"/>
        <v>44327.397899919692</v>
      </c>
      <c r="N21" s="9">
        <f t="shared" si="24"/>
        <v>44327.41164991969</v>
      </c>
      <c r="O21" s="8">
        <f t="shared" si="25"/>
        <v>58.009</v>
      </c>
      <c r="P21" s="8">
        <f t="shared" si="26"/>
        <v>-151.601</v>
      </c>
      <c r="Q21" s="2">
        <f t="shared" si="27"/>
        <v>1.0124480457893907</v>
      </c>
      <c r="R21" s="2">
        <f t="shared" si="28"/>
        <v>-2.6459365993159234</v>
      </c>
      <c r="S21" s="2">
        <f t="shared" si="29"/>
        <v>-7.3652894434159677E-3</v>
      </c>
      <c r="T21" s="2">
        <f t="shared" si="30"/>
        <v>13.417866658102502</v>
      </c>
    </row>
    <row r="22" spans="1:20" x14ac:dyDescent="0.25">
      <c r="A22" t="s">
        <v>111</v>
      </c>
      <c r="B22" s="18">
        <v>20</v>
      </c>
      <c r="C22" t="s">
        <v>129</v>
      </c>
      <c r="D22">
        <v>57.78</v>
      </c>
      <c r="E22">
        <v>-151.19</v>
      </c>
      <c r="F22" s="12">
        <v>0.33</v>
      </c>
      <c r="J22" s="8">
        <f t="shared" si="4"/>
        <v>0.33</v>
      </c>
      <c r="K22" s="8">
        <v>10</v>
      </c>
      <c r="L22" s="2">
        <f t="shared" si="22"/>
        <v>1.8988418789907187</v>
      </c>
      <c r="M22" s="9">
        <f t="shared" si="23"/>
        <v>44327.490768331314</v>
      </c>
      <c r="N22" s="9">
        <f t="shared" si="24"/>
        <v>44327.504518331312</v>
      </c>
      <c r="O22" s="8">
        <f t="shared" si="25"/>
        <v>57.78</v>
      </c>
      <c r="P22" s="8">
        <f t="shared" si="26"/>
        <v>-151.19</v>
      </c>
      <c r="Q22" s="2">
        <f t="shared" si="27"/>
        <v>1.0084512418023235</v>
      </c>
      <c r="R22" s="2">
        <f t="shared" si="28"/>
        <v>-2.6387632960902265</v>
      </c>
      <c r="S22" s="2">
        <f t="shared" si="29"/>
        <v>7.1733032256968698E-3</v>
      </c>
      <c r="T22" s="2">
        <f t="shared" si="30"/>
        <v>18.988418789907186</v>
      </c>
    </row>
    <row r="23" spans="1:20" x14ac:dyDescent="0.25">
      <c r="A23" t="s">
        <v>112</v>
      </c>
      <c r="B23" s="18">
        <v>21</v>
      </c>
      <c r="C23" t="s">
        <v>129</v>
      </c>
      <c r="D23">
        <v>57.545000000000002</v>
      </c>
      <c r="E23">
        <v>-151.18600000000001</v>
      </c>
      <c r="F23" s="12">
        <v>0.33</v>
      </c>
      <c r="J23" s="8">
        <f t="shared" si="4"/>
        <v>0.33</v>
      </c>
      <c r="K23" s="8">
        <v>10</v>
      </c>
      <c r="L23" s="2">
        <f t="shared" si="5"/>
        <v>1.4100584404059251</v>
      </c>
      <c r="M23" s="15">
        <v>44327.989583333336</v>
      </c>
      <c r="N23" s="9">
        <f t="shared" ref="N23:N28" si="31">M23+J23/24</f>
        <v>44328.003333333334</v>
      </c>
      <c r="O23" s="8">
        <f t="shared" ref="O23:O28" si="32">D23</f>
        <v>57.545000000000002</v>
      </c>
      <c r="P23" s="8">
        <f t="shared" ref="P23:P28" si="33">E23</f>
        <v>-151.18600000000001</v>
      </c>
      <c r="Q23" s="2">
        <f t="shared" ref="Q23:Q28" si="34">O23*PI()/180</f>
        <v>1.0043497180601371</v>
      </c>
      <c r="R23" s="2">
        <f t="shared" ref="R23:R28" si="35">P23*PI()/180</f>
        <v>-2.6386934829201469</v>
      </c>
      <c r="S23" s="2">
        <f t="shared" si="12"/>
        <v>6.9813170079591202E-5</v>
      </c>
      <c r="T23" s="2">
        <f t="shared" ref="T23:T28" si="36">ACOS((SIN(Q22)*SIN(Q23))+(COS(Q22)*COS(Q23)*COS(S23)))/(PI()/180)*60</f>
        <v>14.100584404059251</v>
      </c>
    </row>
    <row r="24" spans="1:20" x14ac:dyDescent="0.25">
      <c r="A24" t="s">
        <v>113</v>
      </c>
      <c r="B24" s="19">
        <v>22</v>
      </c>
      <c r="C24" t="s">
        <v>129</v>
      </c>
      <c r="D24">
        <v>57.773000000000003</v>
      </c>
      <c r="E24">
        <v>-151.61099999999999</v>
      </c>
      <c r="F24" s="12">
        <v>0.33</v>
      </c>
      <c r="J24" s="8">
        <f t="shared" si="4"/>
        <v>0.33</v>
      </c>
      <c r="K24" s="8">
        <v>10</v>
      </c>
      <c r="L24" s="2">
        <f t="shared" si="5"/>
        <v>1.9319100534254077</v>
      </c>
      <c r="M24" s="9">
        <f t="shared" si="6"/>
        <v>44328.083829585557</v>
      </c>
      <c r="N24" s="9">
        <f t="shared" si="31"/>
        <v>44328.097579585556</v>
      </c>
      <c r="O24" s="8">
        <f t="shared" si="32"/>
        <v>57.773000000000003</v>
      </c>
      <c r="P24" s="8">
        <f t="shared" si="33"/>
        <v>-151.61099999999999</v>
      </c>
      <c r="Q24" s="2">
        <f t="shared" si="34"/>
        <v>1.008329068754684</v>
      </c>
      <c r="R24" s="2">
        <f t="shared" si="35"/>
        <v>-2.6461111322411228</v>
      </c>
      <c r="S24" s="2">
        <f t="shared" si="12"/>
        <v>-7.4176493209758831E-3</v>
      </c>
      <c r="T24" s="2">
        <f t="shared" si="36"/>
        <v>19.319100534254076</v>
      </c>
    </row>
    <row r="25" spans="1:20" x14ac:dyDescent="0.25">
      <c r="A25" t="s">
        <v>114</v>
      </c>
      <c r="B25" s="19">
        <v>23</v>
      </c>
      <c r="C25" t="s">
        <v>129</v>
      </c>
      <c r="D25">
        <v>58.003</v>
      </c>
      <c r="E25">
        <v>-152.02500000000001</v>
      </c>
      <c r="F25" s="12">
        <v>0.33</v>
      </c>
      <c r="J25" s="8">
        <f t="shared" si="4"/>
        <v>0.33</v>
      </c>
      <c r="K25" s="8">
        <v>10</v>
      </c>
      <c r="L25" s="2">
        <f t="shared" si="5"/>
        <v>1.9099534883051159</v>
      </c>
      <c r="M25" s="9">
        <f t="shared" si="6"/>
        <v>44328.1771609809</v>
      </c>
      <c r="N25" s="9">
        <f t="shared" si="31"/>
        <v>44328.190910980898</v>
      </c>
      <c r="O25" s="8">
        <f t="shared" si="32"/>
        <v>58.003</v>
      </c>
      <c r="P25" s="8">
        <f t="shared" si="33"/>
        <v>-152.02500000000001</v>
      </c>
      <c r="Q25" s="2">
        <f t="shared" si="34"/>
        <v>1.0123433260342709</v>
      </c>
      <c r="R25" s="2">
        <f t="shared" si="35"/>
        <v>-2.6533367953443796</v>
      </c>
      <c r="S25" s="2">
        <f t="shared" si="12"/>
        <v>-7.2256631032567853E-3</v>
      </c>
      <c r="T25" s="2">
        <f t="shared" si="36"/>
        <v>19.09953488305116</v>
      </c>
    </row>
    <row r="26" spans="1:20" x14ac:dyDescent="0.25">
      <c r="A26" t="s">
        <v>115</v>
      </c>
      <c r="B26" s="18">
        <v>24</v>
      </c>
      <c r="C26" t="s">
        <v>129</v>
      </c>
      <c r="D26">
        <v>57.767000000000003</v>
      </c>
      <c r="E26">
        <v>-152.03299999999999</v>
      </c>
      <c r="F26" s="12">
        <v>0.33</v>
      </c>
      <c r="G26" s="2"/>
      <c r="H26" s="2"/>
      <c r="I26" s="2"/>
      <c r="J26" s="8">
        <f t="shared" si="4"/>
        <v>0.33</v>
      </c>
      <c r="K26" s="8">
        <v>10</v>
      </c>
      <c r="L26" s="2">
        <f t="shared" si="5"/>
        <v>1.4162299068155666</v>
      </c>
      <c r="M26" s="9">
        <f t="shared" si="6"/>
        <v>44328.249920560353</v>
      </c>
      <c r="N26" s="9">
        <f t="shared" si="31"/>
        <v>44328.263670560351</v>
      </c>
      <c r="O26" s="8">
        <f t="shared" si="32"/>
        <v>57.767000000000003</v>
      </c>
      <c r="P26" s="8">
        <f t="shared" si="33"/>
        <v>-152.03299999999999</v>
      </c>
      <c r="Q26" s="2">
        <f t="shared" si="34"/>
        <v>1.0082243489995644</v>
      </c>
      <c r="R26" s="2">
        <f t="shared" si="35"/>
        <v>-2.6534764216845388</v>
      </c>
      <c r="S26" s="2">
        <f t="shared" si="12"/>
        <v>-1.396263401591824E-4</v>
      </c>
      <c r="T26" s="2">
        <f t="shared" si="36"/>
        <v>14.162299068155665</v>
      </c>
    </row>
    <row r="27" spans="1:20" x14ac:dyDescent="0.25">
      <c r="A27" t="s">
        <v>116</v>
      </c>
      <c r="B27" s="18">
        <v>25</v>
      </c>
      <c r="C27" t="s">
        <v>129</v>
      </c>
      <c r="D27">
        <v>57.537999999999997</v>
      </c>
      <c r="E27">
        <v>-151.619</v>
      </c>
      <c r="F27" s="12">
        <v>0.33</v>
      </c>
      <c r="G27" s="2"/>
      <c r="H27" s="2"/>
      <c r="I27" s="2"/>
      <c r="J27" s="8">
        <f t="shared" si="4"/>
        <v>0.33</v>
      </c>
      <c r="K27" s="8">
        <v>10</v>
      </c>
      <c r="L27" s="2">
        <f t="shared" si="5"/>
        <v>1.9116174999797255</v>
      </c>
      <c r="M27" s="9">
        <f t="shared" si="6"/>
        <v>44328.343321289518</v>
      </c>
      <c r="N27" s="9">
        <f t="shared" si="31"/>
        <v>44328.357071289516</v>
      </c>
      <c r="O27" s="8">
        <f t="shared" si="32"/>
        <v>57.537999999999997</v>
      </c>
      <c r="P27" s="8">
        <f t="shared" si="33"/>
        <v>-151.619</v>
      </c>
      <c r="Q27" s="2">
        <f t="shared" si="34"/>
        <v>1.0042275450124973</v>
      </c>
      <c r="R27" s="2">
        <f t="shared" si="35"/>
        <v>-2.6462507585812824</v>
      </c>
      <c r="S27" s="2">
        <f t="shared" si="12"/>
        <v>7.2256631032563412E-3</v>
      </c>
      <c r="T27" s="2">
        <f t="shared" si="36"/>
        <v>19.116174999797256</v>
      </c>
    </row>
    <row r="28" spans="1:20" x14ac:dyDescent="0.25">
      <c r="A28" t="s">
        <v>117</v>
      </c>
      <c r="B28" s="19">
        <v>26</v>
      </c>
      <c r="C28" t="s">
        <v>129</v>
      </c>
      <c r="D28">
        <v>57.304000000000002</v>
      </c>
      <c r="E28">
        <v>-151.61099999999999</v>
      </c>
      <c r="F28" s="12">
        <v>0.33</v>
      </c>
      <c r="G28" s="2"/>
      <c r="H28" s="2"/>
      <c r="I28" s="2"/>
      <c r="J28" s="8">
        <f t="shared" si="4"/>
        <v>0.33</v>
      </c>
      <c r="K28" s="8">
        <v>10</v>
      </c>
      <c r="L28" s="2">
        <f t="shared" si="5"/>
        <v>1.4042378776413682</v>
      </c>
      <c r="M28" s="9">
        <f t="shared" si="6"/>
        <v>44328.415581201087</v>
      </c>
      <c r="N28" s="9">
        <f t="shared" si="31"/>
        <v>44328.429331201085</v>
      </c>
      <c r="O28" s="8">
        <f t="shared" si="32"/>
        <v>57.304000000000002</v>
      </c>
      <c r="P28" s="8">
        <f t="shared" si="33"/>
        <v>-151.61099999999999</v>
      </c>
      <c r="Q28" s="2">
        <f t="shared" si="34"/>
        <v>1.0001434745628306</v>
      </c>
      <c r="R28" s="2">
        <f t="shared" si="35"/>
        <v>-2.6461111322411228</v>
      </c>
      <c r="S28" s="2">
        <f t="shared" si="12"/>
        <v>1.3962634015962649E-4</v>
      </c>
      <c r="T28" s="2">
        <f t="shared" si="36"/>
        <v>14.042378776413681</v>
      </c>
    </row>
    <row r="29" spans="1:20" x14ac:dyDescent="0.25">
      <c r="A29" t="s">
        <v>118</v>
      </c>
      <c r="B29" s="19">
        <v>27</v>
      </c>
      <c r="C29" t="s">
        <v>129</v>
      </c>
      <c r="D29">
        <v>57.531999999999996</v>
      </c>
      <c r="E29">
        <v>-152.04</v>
      </c>
      <c r="F29" s="12">
        <v>0.33</v>
      </c>
      <c r="G29" s="2"/>
      <c r="H29" s="2"/>
      <c r="I29" s="2"/>
      <c r="J29" s="8">
        <f t="shared" si="4"/>
        <v>0.33</v>
      </c>
      <c r="K29" s="8">
        <v>10</v>
      </c>
      <c r="L29" s="2">
        <f t="shared" si="5"/>
        <v>1.9474882265828903</v>
      </c>
      <c r="M29" s="15">
        <v>44328.989583333336</v>
      </c>
      <c r="N29" s="9">
        <f t="shared" ref="N29:N34" si="37">M29+J29/24</f>
        <v>44329.003333333334</v>
      </c>
      <c r="O29" s="8">
        <f t="shared" ref="O29:O34" si="38">D29</f>
        <v>57.531999999999996</v>
      </c>
      <c r="P29" s="8">
        <f t="shared" ref="P29:P34" si="39">E29</f>
        <v>-152.04</v>
      </c>
      <c r="Q29" s="2">
        <f t="shared" ref="Q29:Q34" si="40">O29*PI()/180</f>
        <v>1.0041228252573775</v>
      </c>
      <c r="R29" s="2">
        <f t="shared" ref="R29:R34" si="41">P29*PI()/180</f>
        <v>-2.6535985947321783</v>
      </c>
      <c r="S29" s="2">
        <f t="shared" ref="S29:S34" si="42">R29-R28</f>
        <v>-7.4874624910554743E-3</v>
      </c>
      <c r="T29" s="2">
        <f t="shared" ref="T29:T34" si="43">ACOS((SIN(Q28)*SIN(Q29))+(COS(Q28)*COS(Q29)*COS(S29)))/(PI()/180)*60</f>
        <v>19.474882265828903</v>
      </c>
    </row>
    <row r="30" spans="1:20" x14ac:dyDescent="0.25">
      <c r="A30" t="s">
        <v>120</v>
      </c>
      <c r="B30" s="18">
        <v>28</v>
      </c>
      <c r="C30" t="s">
        <v>129</v>
      </c>
      <c r="D30">
        <v>57.29</v>
      </c>
      <c r="E30">
        <v>-152.46600000000001</v>
      </c>
      <c r="F30" s="12">
        <v>0.33</v>
      </c>
      <c r="G30" s="12"/>
      <c r="H30" s="12"/>
      <c r="I30" s="12"/>
      <c r="J30" s="8">
        <f t="shared" si="4"/>
        <v>0.33</v>
      </c>
      <c r="K30" s="8">
        <v>10</v>
      </c>
      <c r="L30" s="2">
        <f t="shared" si="5"/>
        <v>2.0008835675565058</v>
      </c>
      <c r="M30" s="9">
        <f t="shared" ref="M30:M34" si="44">N29+L30/24</f>
        <v>44329.086703481982</v>
      </c>
      <c r="N30" s="9">
        <f t="shared" si="37"/>
        <v>44329.10045348198</v>
      </c>
      <c r="O30" s="8">
        <f t="shared" si="38"/>
        <v>57.29</v>
      </c>
      <c r="P30" s="8">
        <f t="shared" si="39"/>
        <v>-152.46600000000001</v>
      </c>
      <c r="Q30" s="2">
        <f t="shared" si="40"/>
        <v>0.99989912846755136</v>
      </c>
      <c r="R30" s="2">
        <f t="shared" si="41"/>
        <v>-2.6610336973456743</v>
      </c>
      <c r="S30" s="2">
        <f t="shared" si="42"/>
        <v>-7.435102613496003E-3</v>
      </c>
      <c r="T30" s="2">
        <f t="shared" si="43"/>
        <v>20.008835675565056</v>
      </c>
    </row>
    <row r="31" spans="1:20" s="17" customFormat="1" x14ac:dyDescent="0.25">
      <c r="A31" s="17" t="s">
        <v>119</v>
      </c>
      <c r="B31" s="18">
        <v>29</v>
      </c>
      <c r="C31" s="17" t="s">
        <v>130</v>
      </c>
      <c r="D31" s="17">
        <v>57.061</v>
      </c>
      <c r="E31" s="17">
        <v>-152.03700000000001</v>
      </c>
      <c r="F31" s="2">
        <v>0.33</v>
      </c>
      <c r="G31" s="2"/>
      <c r="H31" s="2"/>
      <c r="I31" s="2">
        <v>0.33</v>
      </c>
      <c r="J31" s="8">
        <f t="shared" si="4"/>
        <v>0.66</v>
      </c>
      <c r="K31" s="8">
        <v>10</v>
      </c>
      <c r="L31" s="2">
        <f t="shared" ref="L31" si="45">T31/K31</f>
        <v>1.9582288191547548</v>
      </c>
      <c r="M31" s="9">
        <f t="shared" si="44"/>
        <v>44329.182046349444</v>
      </c>
      <c r="N31" s="9">
        <f t="shared" si="37"/>
        <v>44329.209546349441</v>
      </c>
      <c r="O31" s="8">
        <f t="shared" si="38"/>
        <v>57.061</v>
      </c>
      <c r="P31" s="8">
        <f t="shared" si="39"/>
        <v>-152.03700000000001</v>
      </c>
      <c r="Q31" s="2">
        <f t="shared" si="40"/>
        <v>0.99590232448048432</v>
      </c>
      <c r="R31" s="2">
        <f t="shared" si="41"/>
        <v>-2.6535462348546188</v>
      </c>
      <c r="S31" s="2">
        <f t="shared" si="42"/>
        <v>7.4874624910554743E-3</v>
      </c>
      <c r="T31" s="2">
        <f t="shared" si="43"/>
        <v>19.582288191547548</v>
      </c>
    </row>
    <row r="32" spans="1:20" x14ac:dyDescent="0.25">
      <c r="A32" t="s">
        <v>121</v>
      </c>
      <c r="B32" s="19">
        <v>30</v>
      </c>
      <c r="C32" t="s">
        <v>130</v>
      </c>
      <c r="D32">
        <v>57.054000000000002</v>
      </c>
      <c r="E32">
        <v>-152.46899999999999</v>
      </c>
      <c r="F32" s="12">
        <v>0.33</v>
      </c>
      <c r="G32" s="2"/>
      <c r="H32" s="2"/>
      <c r="I32" s="12">
        <v>0.33</v>
      </c>
      <c r="J32" s="8">
        <f t="shared" si="4"/>
        <v>0.66</v>
      </c>
      <c r="K32" s="8">
        <v>10</v>
      </c>
      <c r="L32" s="2">
        <f t="shared" si="5"/>
        <v>1.4101453335231438</v>
      </c>
      <c r="M32" s="9">
        <f t="shared" si="44"/>
        <v>44329.268302405006</v>
      </c>
      <c r="N32" s="9">
        <f t="shared" si="37"/>
        <v>44329.295802405002</v>
      </c>
      <c r="O32" s="8">
        <f t="shared" si="38"/>
        <v>57.054000000000002</v>
      </c>
      <c r="P32" s="8">
        <f t="shared" si="39"/>
        <v>-152.46899999999999</v>
      </c>
      <c r="Q32" s="2">
        <f t="shared" si="40"/>
        <v>0.99578015143284482</v>
      </c>
      <c r="R32" s="2">
        <f t="shared" si="41"/>
        <v>-2.6610860572232342</v>
      </c>
      <c r="S32" s="2">
        <f t="shared" si="42"/>
        <v>-7.5398223686153898E-3</v>
      </c>
      <c r="T32" s="2">
        <f t="shared" si="43"/>
        <v>14.101453335231438</v>
      </c>
    </row>
    <row r="33" spans="1:20" x14ac:dyDescent="0.25">
      <c r="A33" t="s">
        <v>123</v>
      </c>
      <c r="B33" s="19">
        <v>31</v>
      </c>
      <c r="C33" t="s">
        <v>130</v>
      </c>
      <c r="D33">
        <v>57.048000000000002</v>
      </c>
      <c r="E33">
        <v>-152.88999999999999</v>
      </c>
      <c r="F33" s="12">
        <v>0.33</v>
      </c>
      <c r="G33" s="2"/>
      <c r="H33" s="2"/>
      <c r="I33" s="12">
        <v>0.33</v>
      </c>
      <c r="J33" s="8">
        <f t="shared" si="4"/>
        <v>0.66</v>
      </c>
      <c r="K33" s="8">
        <v>10</v>
      </c>
      <c r="L33" s="2">
        <f t="shared" si="5"/>
        <v>1.3743413569884657</v>
      </c>
      <c r="M33" s="9">
        <f t="shared" si="44"/>
        <v>44329.353066628209</v>
      </c>
      <c r="N33" s="9">
        <f t="shared" si="37"/>
        <v>44329.380566628206</v>
      </c>
      <c r="O33" s="8">
        <f t="shared" si="38"/>
        <v>57.048000000000002</v>
      </c>
      <c r="P33" s="8">
        <f t="shared" si="39"/>
        <v>-152.88999999999999</v>
      </c>
      <c r="Q33" s="2">
        <f t="shared" si="40"/>
        <v>0.9956754316777251</v>
      </c>
      <c r="R33" s="2">
        <f t="shared" si="41"/>
        <v>-2.6684338933741301</v>
      </c>
      <c r="S33" s="2">
        <f t="shared" si="42"/>
        <v>-7.3478361508958479E-3</v>
      </c>
      <c r="T33" s="2">
        <f t="shared" si="43"/>
        <v>13.743413569884657</v>
      </c>
    </row>
    <row r="34" spans="1:20" x14ac:dyDescent="0.25">
      <c r="A34" t="s">
        <v>122</v>
      </c>
      <c r="B34" s="18">
        <v>32</v>
      </c>
      <c r="C34" t="s">
        <v>130</v>
      </c>
      <c r="D34">
        <v>56.816000000000003</v>
      </c>
      <c r="E34">
        <v>-152.46299999999999</v>
      </c>
      <c r="F34" s="12">
        <v>0.33</v>
      </c>
      <c r="G34" s="2"/>
      <c r="H34" s="2"/>
      <c r="I34" s="12">
        <v>0.33</v>
      </c>
      <c r="J34" s="8">
        <f t="shared" ref="J34:J36" si="46">SUM(F34:I34)</f>
        <v>0.66</v>
      </c>
      <c r="K34" s="8">
        <v>10</v>
      </c>
      <c r="L34" s="2">
        <f t="shared" ref="L34:L36" si="47">T34/K34</f>
        <v>1.9727646932878873</v>
      </c>
      <c r="M34" s="9">
        <f t="shared" si="44"/>
        <v>44329.462765157092</v>
      </c>
      <c r="N34" s="9">
        <f t="shared" si="37"/>
        <v>44329.490265157088</v>
      </c>
      <c r="O34" s="8">
        <f t="shared" si="38"/>
        <v>56.816000000000003</v>
      </c>
      <c r="P34" s="8">
        <f t="shared" si="39"/>
        <v>-152.46299999999999</v>
      </c>
      <c r="Q34" s="2">
        <f t="shared" si="40"/>
        <v>0.99162626781309826</v>
      </c>
      <c r="R34" s="2">
        <f t="shared" si="41"/>
        <v>-2.6609813374681148</v>
      </c>
      <c r="S34" s="2">
        <f t="shared" si="42"/>
        <v>7.4525559060152347E-3</v>
      </c>
      <c r="T34" s="2">
        <f t="shared" si="43"/>
        <v>19.727646932878873</v>
      </c>
    </row>
    <row r="35" spans="1:20" x14ac:dyDescent="0.25">
      <c r="A35" t="s">
        <v>124</v>
      </c>
      <c r="B35" s="18">
        <v>33</v>
      </c>
      <c r="C35" t="s">
        <v>130</v>
      </c>
      <c r="D35" s="14">
        <v>56.811999999999998</v>
      </c>
      <c r="E35" s="13">
        <v>-152.88939999999999</v>
      </c>
      <c r="F35" s="12">
        <v>0.33</v>
      </c>
      <c r="G35" s="2"/>
      <c r="H35" s="2"/>
      <c r="I35" s="2">
        <v>0.33</v>
      </c>
      <c r="J35" s="8">
        <f t="shared" ref="J35" si="48">SUM(F35:I35)</f>
        <v>0.66</v>
      </c>
      <c r="K35" s="8">
        <v>10</v>
      </c>
      <c r="L35" s="2">
        <f t="shared" ref="L35" si="49">T35/K35</f>
        <v>1.400565999013609</v>
      </c>
      <c r="M35" s="15">
        <v>44329.989583333336</v>
      </c>
      <c r="N35" s="9">
        <f t="shared" ref="N35" si="50">M35+J35/24</f>
        <v>44330.017083333332</v>
      </c>
      <c r="O35" s="8">
        <f t="shared" ref="O35" si="51">D35</f>
        <v>56.811999999999998</v>
      </c>
      <c r="P35" s="8">
        <f t="shared" ref="P35" si="52">E35</f>
        <v>-152.88939999999999</v>
      </c>
      <c r="Q35" s="2">
        <f t="shared" ref="Q35" si="53">O35*PI()/180</f>
        <v>0.99155645464301856</v>
      </c>
      <c r="R35" s="2">
        <f t="shared" ref="R35" si="54">P35*PI()/180</f>
        <v>-2.6684234213986184</v>
      </c>
      <c r="S35" s="2">
        <f t="shared" ref="S35" si="55">R35-R34</f>
        <v>-7.4420839305036068E-3</v>
      </c>
      <c r="T35" s="2">
        <f t="shared" ref="T35" si="56">ACOS((SIN(Q34)*SIN(Q35))+(COS(Q34)*COS(Q35)*COS(S35)))/(PI()/180)*60</f>
        <v>14.00565999013609</v>
      </c>
    </row>
    <row r="36" spans="1:20" x14ac:dyDescent="0.25">
      <c r="A36" t="s">
        <v>125</v>
      </c>
      <c r="B36" s="19">
        <v>34</v>
      </c>
      <c r="C36" t="s">
        <v>130</v>
      </c>
      <c r="D36">
        <v>56.573</v>
      </c>
      <c r="E36">
        <v>-152.88300000000001</v>
      </c>
      <c r="F36" s="12">
        <v>0.33</v>
      </c>
      <c r="G36" s="2"/>
      <c r="H36" s="2"/>
      <c r="I36" s="12">
        <v>0.33</v>
      </c>
      <c r="J36" s="8">
        <f t="shared" si="46"/>
        <v>0.66</v>
      </c>
      <c r="K36" s="8">
        <v>10</v>
      </c>
      <c r="L36" s="2">
        <f t="shared" si="47"/>
        <v>1.4341550274738395</v>
      </c>
      <c r="M36" s="9">
        <f t="shared" ref="M36" si="57">N35+L36/24</f>
        <v>44330.076839792811</v>
      </c>
      <c r="N36" s="9">
        <f t="shared" ref="N36" si="58">M36+J36/24</f>
        <v>44330.104339792808</v>
      </c>
      <c r="O36" s="8">
        <f t="shared" ref="O36" si="59">D36</f>
        <v>56.573</v>
      </c>
      <c r="P36" s="8">
        <f t="shared" ref="P36" si="60">E36</f>
        <v>-152.88300000000001</v>
      </c>
      <c r="Q36" s="2">
        <f t="shared" ref="Q36" si="61">O36*PI()/180</f>
        <v>0.9873851177307521</v>
      </c>
      <c r="R36" s="2">
        <f t="shared" ref="R36" si="62">P36*PI()/180</f>
        <v>-2.668311720326491</v>
      </c>
      <c r="S36" s="2">
        <f t="shared" ref="S36" si="63">R36-R35</f>
        <v>1.1170107212743474E-4</v>
      </c>
      <c r="T36" s="2">
        <f t="shared" ref="T36" si="64">ACOS((SIN(Q35)*SIN(Q36))+(COS(Q35)*COS(Q36)*COS(S36)))/(PI()/180)*60</f>
        <v>14.341550274738395</v>
      </c>
    </row>
    <row r="37" spans="1:20" x14ac:dyDescent="0.25">
      <c r="A37" t="s">
        <v>126</v>
      </c>
      <c r="B37" s="19">
        <v>35</v>
      </c>
      <c r="C37" t="s">
        <v>130</v>
      </c>
      <c r="D37">
        <v>56.805999999999997</v>
      </c>
      <c r="E37">
        <v>-153.31</v>
      </c>
      <c r="F37" s="12">
        <v>0.33</v>
      </c>
      <c r="G37" s="2"/>
      <c r="H37" s="2"/>
      <c r="I37" s="12">
        <v>0.33</v>
      </c>
      <c r="J37" s="8">
        <f t="shared" si="4"/>
        <v>0.66</v>
      </c>
      <c r="K37" s="8">
        <v>10</v>
      </c>
      <c r="L37" s="2">
        <f t="shared" si="5"/>
        <v>1.9834297475144189</v>
      </c>
      <c r="M37" s="9">
        <f t="shared" ref="M37:M39" si="65">N36+L37/24</f>
        <v>44330.186982698957</v>
      </c>
      <c r="N37" s="9">
        <f t="shared" ref="N37:N39" si="66">M37+J37/24</f>
        <v>44330.214482698953</v>
      </c>
      <c r="O37" s="8">
        <f t="shared" ref="O37:O39" si="67">D37</f>
        <v>56.805999999999997</v>
      </c>
      <c r="P37" s="8">
        <f t="shared" ref="P37:P39" si="68">E37</f>
        <v>-153.31</v>
      </c>
      <c r="Q37" s="2">
        <f t="shared" ref="Q37:Q39" si="69">O37*PI()/180</f>
        <v>0.99145173488789884</v>
      </c>
      <c r="R37" s="2">
        <f t="shared" ref="R37:R39" si="70">P37*PI()/180</f>
        <v>-2.6757642762325067</v>
      </c>
      <c r="S37" s="2">
        <f t="shared" ref="S37:S39" si="71">R37-R36</f>
        <v>-7.4525559060156787E-3</v>
      </c>
      <c r="T37" s="2">
        <f t="shared" ref="T37:T39" si="72">ACOS((SIN(Q36)*SIN(Q37))+(COS(Q36)*COS(Q37)*COS(S37)))/(PI()/180)*60</f>
        <v>19.83429747514419</v>
      </c>
    </row>
    <row r="38" spans="1:20" x14ac:dyDescent="0.25">
      <c r="A38" t="s">
        <v>127</v>
      </c>
      <c r="B38" s="18">
        <v>36</v>
      </c>
      <c r="C38" t="s">
        <v>130</v>
      </c>
      <c r="D38">
        <v>56.57</v>
      </c>
      <c r="E38">
        <v>-153.30799999999999</v>
      </c>
      <c r="F38" s="12">
        <v>0.33</v>
      </c>
      <c r="G38" s="2"/>
      <c r="H38" s="2"/>
      <c r="I38" s="12">
        <v>0.33</v>
      </c>
      <c r="J38" s="8">
        <f t="shared" si="4"/>
        <v>0.66</v>
      </c>
      <c r="K38" s="8">
        <v>10</v>
      </c>
      <c r="L38" s="2">
        <f t="shared" si="5"/>
        <v>1.4160153362715548</v>
      </c>
      <c r="M38" s="9">
        <f t="shared" si="65"/>
        <v>44330.273483337965</v>
      </c>
      <c r="N38" s="9">
        <f t="shared" si="66"/>
        <v>44330.300983337962</v>
      </c>
      <c r="O38" s="8">
        <f t="shared" si="67"/>
        <v>56.57</v>
      </c>
      <c r="P38" s="8">
        <f t="shared" si="68"/>
        <v>-153.30799999999999</v>
      </c>
      <c r="Q38" s="2">
        <f t="shared" si="69"/>
        <v>0.98733275785319219</v>
      </c>
      <c r="R38" s="2">
        <f t="shared" si="70"/>
        <v>-2.6757293696474664</v>
      </c>
      <c r="S38" s="2">
        <f t="shared" si="71"/>
        <v>3.490658504023969E-5</v>
      </c>
      <c r="T38" s="2">
        <f t="shared" si="72"/>
        <v>14.160153362715548</v>
      </c>
    </row>
    <row r="39" spans="1:20" x14ac:dyDescent="0.25">
      <c r="A39" t="s">
        <v>128</v>
      </c>
      <c r="B39" s="18">
        <v>37</v>
      </c>
      <c r="C39" t="s">
        <v>130</v>
      </c>
      <c r="D39">
        <v>56.564</v>
      </c>
      <c r="E39">
        <v>-153.72800000000001</v>
      </c>
      <c r="F39" s="12">
        <v>0.33</v>
      </c>
      <c r="G39" s="2"/>
      <c r="H39" s="2"/>
      <c r="I39" s="12">
        <v>0.33</v>
      </c>
      <c r="J39" s="8">
        <f t="shared" si="4"/>
        <v>0.66</v>
      </c>
      <c r="K39" s="8">
        <v>10</v>
      </c>
      <c r="L39" s="2">
        <f t="shared" si="5"/>
        <v>1.3888874151670298</v>
      </c>
      <c r="M39" s="9">
        <f t="shared" si="65"/>
        <v>44330.358853646925</v>
      </c>
      <c r="N39" s="9">
        <f t="shared" si="66"/>
        <v>44330.386353646922</v>
      </c>
      <c r="O39" s="8">
        <f t="shared" si="67"/>
        <v>56.564</v>
      </c>
      <c r="P39" s="8">
        <f t="shared" si="68"/>
        <v>-153.72800000000001</v>
      </c>
      <c r="Q39" s="2">
        <f t="shared" si="69"/>
        <v>0.98722803809807258</v>
      </c>
      <c r="R39" s="2">
        <f t="shared" si="70"/>
        <v>-2.6830597525058431</v>
      </c>
      <c r="S39" s="2">
        <f t="shared" si="71"/>
        <v>-7.3303828583766162E-3</v>
      </c>
      <c r="T39" s="2">
        <f t="shared" si="72"/>
        <v>13.888874151670299</v>
      </c>
    </row>
    <row r="40" spans="1:20" x14ac:dyDescent="0.25">
      <c r="A40" t="s">
        <v>144</v>
      </c>
      <c r="B40" s="19">
        <v>38</v>
      </c>
      <c r="C40" t="s">
        <v>129</v>
      </c>
      <c r="D40">
        <v>56.328000000000003</v>
      </c>
      <c r="E40">
        <v>-153.72300000000001</v>
      </c>
      <c r="F40" s="12">
        <v>0.33</v>
      </c>
      <c r="G40" s="2"/>
      <c r="H40" s="2"/>
      <c r="I40" s="2"/>
      <c r="J40" s="8">
        <f t="shared" si="4"/>
        <v>0.33</v>
      </c>
      <c r="K40" s="8">
        <v>10</v>
      </c>
      <c r="L40" s="2">
        <f t="shared" si="5"/>
        <v>1.4160970831885276</v>
      </c>
      <c r="M40" s="9">
        <f t="shared" ref="M40:M100" si="73">N39+L40/24</f>
        <v>44330.445357692057</v>
      </c>
      <c r="N40" s="9">
        <f t="shared" ref="N40:N102" si="74">M40+J40/24</f>
        <v>44330.459107692055</v>
      </c>
      <c r="O40" s="8">
        <f t="shared" ref="O40:O102" si="75">D40</f>
        <v>56.328000000000003</v>
      </c>
      <c r="P40" s="8">
        <f t="shared" ref="P40:P102" si="76">E40</f>
        <v>-153.72300000000001</v>
      </c>
      <c r="Q40" s="2">
        <f t="shared" ref="Q40:Q102" si="77">O40*PI()/180</f>
        <v>0.98310906106336593</v>
      </c>
      <c r="R40" s="2">
        <f t="shared" ref="R40:R102" si="78">P40*PI()/180</f>
        <v>-2.6829724860432433</v>
      </c>
      <c r="S40" s="2">
        <f t="shared" ref="S40:S102" si="79">R40-R39</f>
        <v>8.7266462599711048E-5</v>
      </c>
      <c r="T40" s="2">
        <f t="shared" ref="T40:T102" si="80">ACOS((SIN(Q39)*SIN(Q40))+(COS(Q39)*COS(Q40)*COS(S40)))/(PI()/180)*60</f>
        <v>14.160970831885276</v>
      </c>
    </row>
    <row r="41" spans="1:20" x14ac:dyDescent="0.25">
      <c r="A41" t="s">
        <v>20</v>
      </c>
      <c r="B41" s="19">
        <v>39</v>
      </c>
      <c r="C41" t="s">
        <v>129</v>
      </c>
      <c r="D41">
        <v>55.069000000000003</v>
      </c>
      <c r="E41">
        <v>-159.15799999999999</v>
      </c>
      <c r="F41" s="12">
        <v>0.33</v>
      </c>
      <c r="G41" s="2"/>
      <c r="H41" s="2"/>
      <c r="I41" s="2"/>
      <c r="J41" s="8">
        <f t="shared" si="4"/>
        <v>0.33</v>
      </c>
      <c r="K41" s="8">
        <v>10</v>
      </c>
      <c r="L41" s="2">
        <f t="shared" si="5"/>
        <v>19.862369010801231</v>
      </c>
      <c r="M41" s="25">
        <f t="shared" si="73"/>
        <v>44331.286706400839</v>
      </c>
      <c r="N41" s="9">
        <f t="shared" si="74"/>
        <v>44331.300456400837</v>
      </c>
      <c r="O41" s="8">
        <f t="shared" si="75"/>
        <v>55.069000000000003</v>
      </c>
      <c r="P41" s="8">
        <f t="shared" si="76"/>
        <v>-159.15799999999999</v>
      </c>
      <c r="Q41" s="2">
        <f t="shared" si="77"/>
        <v>0.96113536578075742</v>
      </c>
      <c r="R41" s="2">
        <f t="shared" si="78"/>
        <v>-2.7778311308891346</v>
      </c>
      <c r="S41" s="2">
        <f t="shared" si="79"/>
        <v>-9.4858644845891238E-2</v>
      </c>
      <c r="T41" s="2">
        <f t="shared" si="80"/>
        <v>198.62369010801231</v>
      </c>
    </row>
    <row r="42" spans="1:20" x14ac:dyDescent="0.25">
      <c r="A42" t="s">
        <v>19</v>
      </c>
      <c r="B42" s="18">
        <v>40</v>
      </c>
      <c r="C42" t="s">
        <v>282</v>
      </c>
      <c r="D42">
        <v>54.9544</v>
      </c>
      <c r="E42">
        <v>-158.92930000000001</v>
      </c>
      <c r="F42" s="12">
        <v>0.33</v>
      </c>
      <c r="G42" s="2"/>
      <c r="H42" s="2">
        <v>0.5</v>
      </c>
      <c r="I42" s="2"/>
      <c r="J42" s="8">
        <f t="shared" si="4"/>
        <v>0.83000000000000007</v>
      </c>
      <c r="K42" s="8">
        <v>10</v>
      </c>
      <c r="L42" s="2">
        <f t="shared" si="5"/>
        <v>1.0449384630652969</v>
      </c>
      <c r="M42" s="9">
        <f t="shared" si="73"/>
        <v>44331.343995503463</v>
      </c>
      <c r="N42" s="9">
        <f t="shared" si="74"/>
        <v>44331.378578836797</v>
      </c>
      <c r="O42" s="8">
        <f t="shared" si="75"/>
        <v>54.9544</v>
      </c>
      <c r="P42" s="8">
        <f t="shared" si="76"/>
        <v>-158.92930000000001</v>
      </c>
      <c r="Q42" s="2">
        <f t="shared" si="77"/>
        <v>0.95913521845797178</v>
      </c>
      <c r="R42" s="2">
        <f t="shared" si="78"/>
        <v>-2.7738395628898243</v>
      </c>
      <c r="S42" s="2">
        <f t="shared" si="79"/>
        <v>3.9915679993103304E-3</v>
      </c>
      <c r="T42" s="2">
        <f t="shared" si="80"/>
        <v>10.44938463065297</v>
      </c>
    </row>
    <row r="43" spans="1:20" x14ac:dyDescent="0.25">
      <c r="A43" t="s">
        <v>22</v>
      </c>
      <c r="B43" s="18">
        <v>41</v>
      </c>
      <c r="C43" t="s">
        <v>129</v>
      </c>
      <c r="D43">
        <v>55.075400000000002</v>
      </c>
      <c r="E43">
        <v>-158.72909999999999</v>
      </c>
      <c r="F43" s="12">
        <v>0.33</v>
      </c>
      <c r="G43" s="2"/>
      <c r="H43" s="2"/>
      <c r="I43" s="2"/>
      <c r="J43" s="8">
        <f t="shared" si="4"/>
        <v>0.33</v>
      </c>
      <c r="K43" s="8">
        <v>10</v>
      </c>
      <c r="L43" s="2">
        <f t="shared" si="5"/>
        <v>1.0007074080983305</v>
      </c>
      <c r="M43" s="9">
        <f t="shared" si="73"/>
        <v>44331.420274978802</v>
      </c>
      <c r="N43" s="9">
        <f t="shared" si="74"/>
        <v>44331.4340249788</v>
      </c>
      <c r="O43" s="8">
        <f t="shared" si="75"/>
        <v>55.075400000000002</v>
      </c>
      <c r="P43" s="8">
        <f t="shared" si="76"/>
        <v>-158.72909999999999</v>
      </c>
      <c r="Q43" s="2">
        <f t="shared" si="77"/>
        <v>0.96124706685288497</v>
      </c>
      <c r="R43" s="2">
        <f t="shared" si="78"/>
        <v>-2.7703454137273309</v>
      </c>
      <c r="S43" s="2">
        <f t="shared" si="79"/>
        <v>3.4941491624933541E-3</v>
      </c>
      <c r="T43" s="2">
        <f t="shared" si="80"/>
        <v>10.007074080983305</v>
      </c>
    </row>
    <row r="44" spans="1:20" x14ac:dyDescent="0.25">
      <c r="A44" t="s">
        <v>21</v>
      </c>
      <c r="B44" s="19">
        <v>42</v>
      </c>
      <c r="C44" t="s">
        <v>129</v>
      </c>
      <c r="D44" s="14">
        <v>55.304900000000004</v>
      </c>
      <c r="E44" s="13">
        <v>-159.18629999999999</v>
      </c>
      <c r="F44" s="12">
        <v>0.33</v>
      </c>
      <c r="G44" s="2"/>
      <c r="H44" s="2"/>
      <c r="I44" s="2"/>
      <c r="J44" s="8">
        <f t="shared" ref="J44" si="81">SUM(F44:I44)</f>
        <v>0.33</v>
      </c>
      <c r="K44" s="8">
        <v>10</v>
      </c>
      <c r="L44" s="2">
        <f t="shared" ref="L44" si="82">T44/K44</f>
        <v>2.0852708532022626</v>
      </c>
      <c r="M44" s="9">
        <f t="shared" ref="M44" si="83">N43+L44/24</f>
        <v>44331.52091126435</v>
      </c>
      <c r="N44" s="9">
        <f t="shared" ref="N44" si="84">M44+J44/24</f>
        <v>44331.534661264348</v>
      </c>
      <c r="O44" s="8">
        <f t="shared" ref="O44" si="85">D44</f>
        <v>55.304900000000004</v>
      </c>
      <c r="P44" s="8">
        <f t="shared" ref="P44" si="86">E44</f>
        <v>-159.18629999999999</v>
      </c>
      <c r="Q44" s="2">
        <f t="shared" ref="Q44" si="87">O44*PI()/180</f>
        <v>0.96525259748621195</v>
      </c>
      <c r="R44" s="2">
        <f t="shared" ref="R44" si="88">P44*PI()/180</f>
        <v>-2.7783250590674493</v>
      </c>
      <c r="S44" s="2">
        <f t="shared" ref="S44" si="89">R44-R43</f>
        <v>-7.9796453401184131E-3</v>
      </c>
      <c r="T44" s="2">
        <f t="shared" ref="T44" si="90">ACOS((SIN(Q43)*SIN(Q44))+(COS(Q43)*COS(Q44)*COS(S44)))/(PI()/180)*60</f>
        <v>20.852708532022625</v>
      </c>
    </row>
    <row r="45" spans="1:20" x14ac:dyDescent="0.25">
      <c r="A45" t="s">
        <v>24</v>
      </c>
      <c r="B45" s="19">
        <v>43</v>
      </c>
      <c r="C45" t="s">
        <v>129</v>
      </c>
      <c r="D45">
        <v>55.311</v>
      </c>
      <c r="E45">
        <v>-158.756</v>
      </c>
      <c r="F45" s="12">
        <v>0.33</v>
      </c>
      <c r="G45" s="2"/>
      <c r="H45" s="2"/>
      <c r="I45" s="2"/>
      <c r="J45" s="8">
        <f t="shared" si="4"/>
        <v>0.33</v>
      </c>
      <c r="K45" s="8">
        <v>10</v>
      </c>
      <c r="L45" s="2">
        <f t="shared" si="5"/>
        <v>1.4699247262201112</v>
      </c>
      <c r="M45" s="15">
        <v>44331.989583333336</v>
      </c>
      <c r="N45" s="9">
        <f t="shared" si="74"/>
        <v>44332.003333333334</v>
      </c>
      <c r="O45" s="8">
        <f t="shared" si="75"/>
        <v>55.311</v>
      </c>
      <c r="P45" s="8">
        <f t="shared" si="76"/>
        <v>-158.756</v>
      </c>
      <c r="Q45" s="2">
        <f t="shared" si="77"/>
        <v>0.96535906257058357</v>
      </c>
      <c r="R45" s="2">
        <f t="shared" si="78"/>
        <v>-2.7708149072961179</v>
      </c>
      <c r="S45" s="2">
        <f t="shared" si="79"/>
        <v>7.5101517713314081E-3</v>
      </c>
      <c r="T45" s="2">
        <f t="shared" si="80"/>
        <v>14.699247262201112</v>
      </c>
    </row>
    <row r="46" spans="1:20" x14ac:dyDescent="0.25">
      <c r="A46" t="s">
        <v>23</v>
      </c>
      <c r="B46" s="18">
        <v>44</v>
      </c>
      <c r="C46" t="s">
        <v>129</v>
      </c>
      <c r="D46">
        <v>55.082000000000001</v>
      </c>
      <c r="E46">
        <v>-158.30099999999999</v>
      </c>
      <c r="F46" s="12">
        <v>0.33</v>
      </c>
      <c r="G46" s="2"/>
      <c r="H46" s="2"/>
      <c r="I46" s="2"/>
      <c r="J46" s="8">
        <f t="shared" si="4"/>
        <v>0.33</v>
      </c>
      <c r="K46" s="8">
        <v>10</v>
      </c>
      <c r="L46" s="2">
        <f t="shared" si="5"/>
        <v>2.0774466345369951</v>
      </c>
      <c r="M46" s="9">
        <f t="shared" ref="M46" si="91">N45+L46/24</f>
        <v>44332.089893609773</v>
      </c>
      <c r="N46" s="9">
        <f t="shared" ref="N46" si="92">M46+J46/24</f>
        <v>44332.103643609771</v>
      </c>
      <c r="O46" s="8">
        <f t="shared" ref="O46" si="93">D46</f>
        <v>55.082000000000001</v>
      </c>
      <c r="P46" s="8">
        <f t="shared" ref="P46" si="94">E46</f>
        <v>-158.30099999999999</v>
      </c>
      <c r="Q46" s="2">
        <f t="shared" ref="Q46" si="95">O46*PI()/180</f>
        <v>0.96136225858351654</v>
      </c>
      <c r="R46" s="2">
        <f t="shared" ref="R46" si="96">P46*PI()/180</f>
        <v>-2.7628736591995433</v>
      </c>
      <c r="S46" s="2">
        <f t="shared" ref="S46" si="97">R46-R45</f>
        <v>7.9412480965745935E-3</v>
      </c>
      <c r="T46" s="2">
        <f t="shared" ref="T46" si="98">ACOS((SIN(Q45)*SIN(Q46))+(COS(Q45)*COS(Q46)*COS(S46)))/(PI()/180)*60</f>
        <v>20.774466345369952</v>
      </c>
    </row>
    <row r="47" spans="1:20" x14ac:dyDescent="0.25">
      <c r="A47" t="s">
        <v>27</v>
      </c>
      <c r="B47" s="18">
        <v>45</v>
      </c>
      <c r="C47" t="s">
        <v>129</v>
      </c>
      <c r="D47">
        <v>55.082999999999998</v>
      </c>
      <c r="E47">
        <v>-157.88900000000001</v>
      </c>
      <c r="F47" s="12">
        <v>0.33</v>
      </c>
      <c r="G47" s="2"/>
      <c r="H47" s="2"/>
      <c r="I47" s="2"/>
      <c r="J47" s="8">
        <f t="shared" si="4"/>
        <v>0.33</v>
      </c>
      <c r="K47" s="8">
        <v>10</v>
      </c>
      <c r="L47" s="2">
        <f t="shared" si="5"/>
        <v>1.4149744433083451</v>
      </c>
      <c r="M47" s="9">
        <f t="shared" si="73"/>
        <v>44332.16260087824</v>
      </c>
      <c r="N47" s="9">
        <f t="shared" si="74"/>
        <v>44332.176350878239</v>
      </c>
      <c r="O47" s="8">
        <f t="shared" si="75"/>
        <v>55.082999999999998</v>
      </c>
      <c r="P47" s="8">
        <f t="shared" si="76"/>
        <v>-157.88900000000001</v>
      </c>
      <c r="Q47" s="2">
        <f t="shared" si="77"/>
        <v>0.96137971187603644</v>
      </c>
      <c r="R47" s="2">
        <f t="shared" si="78"/>
        <v>-2.7556829026813272</v>
      </c>
      <c r="S47" s="2">
        <f t="shared" si="79"/>
        <v>7.1907565182161015E-3</v>
      </c>
      <c r="T47" s="2">
        <f t="shared" si="80"/>
        <v>14.14974443308345</v>
      </c>
    </row>
    <row r="48" spans="1:20" x14ac:dyDescent="0.25">
      <c r="A48" t="s">
        <v>26</v>
      </c>
      <c r="B48" s="19">
        <v>46</v>
      </c>
      <c r="C48" t="s">
        <v>129</v>
      </c>
      <c r="D48">
        <v>55.317</v>
      </c>
      <c r="E48">
        <v>-158.327</v>
      </c>
      <c r="F48" s="12">
        <v>0.33</v>
      </c>
      <c r="G48" s="2"/>
      <c r="H48" s="2"/>
      <c r="I48" s="2"/>
      <c r="J48" s="8">
        <f t="shared" si="4"/>
        <v>0.33</v>
      </c>
      <c r="K48" s="8">
        <v>10</v>
      </c>
      <c r="L48" s="2">
        <f t="shared" si="5"/>
        <v>2.0544322482249582</v>
      </c>
      <c r="M48" s="9">
        <f t="shared" si="73"/>
        <v>44332.261952221917</v>
      </c>
      <c r="N48" s="9">
        <f t="shared" si="74"/>
        <v>44332.275702221916</v>
      </c>
      <c r="O48" s="8">
        <f t="shared" si="75"/>
        <v>55.317</v>
      </c>
      <c r="P48" s="8">
        <f t="shared" si="76"/>
        <v>-158.327</v>
      </c>
      <c r="Q48" s="2">
        <f t="shared" si="77"/>
        <v>0.96546378232570329</v>
      </c>
      <c r="R48" s="2">
        <f t="shared" si="78"/>
        <v>-2.763327444805062</v>
      </c>
      <c r="S48" s="2">
        <f t="shared" si="79"/>
        <v>-7.6445421237347766E-3</v>
      </c>
      <c r="T48" s="2">
        <f t="shared" si="80"/>
        <v>20.54432248224958</v>
      </c>
    </row>
    <row r="49" spans="1:20" x14ac:dyDescent="0.25">
      <c r="A49" t="s">
        <v>25</v>
      </c>
      <c r="B49" s="19">
        <v>47</v>
      </c>
      <c r="C49" t="s">
        <v>129</v>
      </c>
      <c r="D49">
        <v>55.546999999999997</v>
      </c>
      <c r="E49">
        <v>-158.78200000000001</v>
      </c>
      <c r="F49" s="12">
        <v>0.33</v>
      </c>
      <c r="G49" s="2"/>
      <c r="H49" s="2"/>
      <c r="I49" s="2"/>
      <c r="J49" s="8">
        <f t="shared" si="4"/>
        <v>0.33</v>
      </c>
      <c r="K49" s="8">
        <v>10</v>
      </c>
      <c r="L49" s="2">
        <f t="shared" si="5"/>
        <v>2.0745214287441014</v>
      </c>
      <c r="M49" s="9">
        <f t="shared" si="73"/>
        <v>44332.362140614779</v>
      </c>
      <c r="N49" s="9">
        <f t="shared" si="74"/>
        <v>44332.375890614778</v>
      </c>
      <c r="O49" s="8">
        <f t="shared" si="75"/>
        <v>55.546999999999997</v>
      </c>
      <c r="P49" s="8">
        <f t="shared" si="76"/>
        <v>-158.78200000000001</v>
      </c>
      <c r="Q49" s="2">
        <f t="shared" si="77"/>
        <v>0.96947803960529011</v>
      </c>
      <c r="R49" s="2">
        <f t="shared" si="78"/>
        <v>-2.7712686929016366</v>
      </c>
      <c r="S49" s="2">
        <f t="shared" si="79"/>
        <v>-7.9412480965745935E-3</v>
      </c>
      <c r="T49" s="2">
        <f t="shared" si="80"/>
        <v>20.745214287441016</v>
      </c>
    </row>
    <row r="50" spans="1:20" x14ac:dyDescent="0.25">
      <c r="A50" t="s">
        <v>30</v>
      </c>
      <c r="B50" s="18">
        <v>48</v>
      </c>
      <c r="C50" t="s">
        <v>129</v>
      </c>
      <c r="D50">
        <v>55.552999999999997</v>
      </c>
      <c r="E50">
        <v>-158.351</v>
      </c>
      <c r="F50" s="12">
        <v>0.33</v>
      </c>
      <c r="G50" s="2"/>
      <c r="H50" s="2"/>
      <c r="I50" s="2"/>
      <c r="J50" s="8">
        <f t="shared" ref="J50" si="99">SUM(F50:I50)</f>
        <v>0.33</v>
      </c>
      <c r="K50" s="8">
        <v>10</v>
      </c>
      <c r="L50" s="2">
        <f t="shared" ref="L50" si="100">T50/K50</f>
        <v>1.4633067061832421</v>
      </c>
      <c r="M50" s="9">
        <f t="shared" si="73"/>
        <v>44332.436861727532</v>
      </c>
      <c r="N50" s="9">
        <f t="shared" si="74"/>
        <v>44332.45061172753</v>
      </c>
      <c r="O50" s="8">
        <f t="shared" si="75"/>
        <v>55.552999999999997</v>
      </c>
      <c r="P50" s="8">
        <f t="shared" si="76"/>
        <v>-158.351</v>
      </c>
      <c r="Q50" s="2">
        <f t="shared" si="77"/>
        <v>0.96958275936040983</v>
      </c>
      <c r="R50" s="2">
        <f t="shared" si="78"/>
        <v>-2.7637463238255409</v>
      </c>
      <c r="S50" s="2">
        <f t="shared" si="79"/>
        <v>7.522369076095714E-3</v>
      </c>
      <c r="T50" s="2">
        <f t="shared" si="80"/>
        <v>14.633067061832421</v>
      </c>
    </row>
    <row r="51" spans="1:20" x14ac:dyDescent="0.25">
      <c r="A51" t="s">
        <v>31</v>
      </c>
      <c r="B51" s="18">
        <v>49</v>
      </c>
      <c r="C51" t="s">
        <v>130</v>
      </c>
      <c r="D51">
        <v>55.789000000000001</v>
      </c>
      <c r="E51">
        <v>-158.375</v>
      </c>
      <c r="F51" s="12">
        <v>0.33</v>
      </c>
      <c r="G51" s="2"/>
      <c r="H51" s="2"/>
      <c r="I51" s="12">
        <v>0.33</v>
      </c>
      <c r="J51" s="8">
        <f t="shared" si="4"/>
        <v>0.66</v>
      </c>
      <c r="K51" s="8">
        <v>10</v>
      </c>
      <c r="L51" s="2">
        <f t="shared" si="5"/>
        <v>1.4183267119697962</v>
      </c>
      <c r="M51" s="15">
        <v>44332.989583333336</v>
      </c>
      <c r="N51" s="9">
        <f t="shared" si="74"/>
        <v>44333.017083333332</v>
      </c>
      <c r="O51" s="8">
        <f t="shared" si="75"/>
        <v>55.789000000000001</v>
      </c>
      <c r="P51" s="8">
        <f t="shared" si="76"/>
        <v>-158.375</v>
      </c>
      <c r="Q51" s="2">
        <f t="shared" si="77"/>
        <v>0.97370173639511648</v>
      </c>
      <c r="R51" s="2">
        <f t="shared" si="78"/>
        <v>-2.7641652028460193</v>
      </c>
      <c r="S51" s="2">
        <f t="shared" si="79"/>
        <v>-4.1887902047843539E-4</v>
      </c>
      <c r="T51" s="2">
        <f t="shared" si="80"/>
        <v>14.183267119697962</v>
      </c>
    </row>
    <row r="52" spans="1:20" x14ac:dyDescent="0.25">
      <c r="A52" t="s">
        <v>138</v>
      </c>
      <c r="B52" s="19">
        <v>50</v>
      </c>
      <c r="C52" t="s">
        <v>130</v>
      </c>
      <c r="D52">
        <v>56.265999999999998</v>
      </c>
      <c r="E52">
        <v>-157.98500000000001</v>
      </c>
      <c r="F52" s="12">
        <v>0.33</v>
      </c>
      <c r="G52" s="2"/>
      <c r="H52" s="2"/>
      <c r="I52" s="12">
        <v>0.33</v>
      </c>
      <c r="J52" s="8">
        <f t="shared" si="4"/>
        <v>0.66</v>
      </c>
      <c r="K52" s="8">
        <v>10</v>
      </c>
      <c r="L52" s="2">
        <f t="shared" si="5"/>
        <v>3.1465425696626079</v>
      </c>
      <c r="M52" s="9">
        <f t="shared" si="73"/>
        <v>44333.148189273736</v>
      </c>
      <c r="N52" s="9">
        <f t="shared" si="74"/>
        <v>44333.175689273732</v>
      </c>
      <c r="O52" s="8">
        <f t="shared" si="75"/>
        <v>56.265999999999998</v>
      </c>
      <c r="P52" s="8">
        <f t="shared" si="76"/>
        <v>-157.98500000000001</v>
      </c>
      <c r="Q52" s="2">
        <f t="shared" si="77"/>
        <v>0.98202695692712938</v>
      </c>
      <c r="R52" s="2">
        <f t="shared" si="78"/>
        <v>-2.7573584187632418</v>
      </c>
      <c r="S52" s="2">
        <f t="shared" si="79"/>
        <v>6.8067840827774617E-3</v>
      </c>
      <c r="T52" s="2">
        <f t="shared" si="80"/>
        <v>31.465425696626081</v>
      </c>
    </row>
    <row r="53" spans="1:20" x14ac:dyDescent="0.25">
      <c r="A53" t="s">
        <v>39</v>
      </c>
      <c r="B53" s="19">
        <v>51</v>
      </c>
      <c r="C53" t="s">
        <v>130</v>
      </c>
      <c r="D53">
        <v>56.030999999999999</v>
      </c>
      <c r="E53">
        <v>-157.965</v>
      </c>
      <c r="F53" s="12">
        <v>0.33</v>
      </c>
      <c r="G53" s="2"/>
      <c r="H53" s="2"/>
      <c r="I53" s="12">
        <v>0.33</v>
      </c>
      <c r="J53" s="8">
        <f t="shared" si="4"/>
        <v>0.66</v>
      </c>
      <c r="K53" s="8">
        <v>10</v>
      </c>
      <c r="L53" s="2">
        <f t="shared" si="5"/>
        <v>1.4115835846272353</v>
      </c>
      <c r="M53" s="9">
        <f t="shared" si="73"/>
        <v>44333.234505256427</v>
      </c>
      <c r="N53" s="9">
        <f t="shared" si="74"/>
        <v>44333.262005256423</v>
      </c>
      <c r="O53" s="8">
        <f t="shared" si="75"/>
        <v>56.030999999999999</v>
      </c>
      <c r="P53" s="8">
        <f t="shared" si="76"/>
        <v>-157.965</v>
      </c>
      <c r="Q53" s="2">
        <f t="shared" si="77"/>
        <v>0.97792543318494285</v>
      </c>
      <c r="R53" s="2">
        <f t="shared" si="78"/>
        <v>-2.757009352912843</v>
      </c>
      <c r="S53" s="2">
        <f t="shared" si="79"/>
        <v>3.4906585039884419E-4</v>
      </c>
      <c r="T53" s="2">
        <f t="shared" si="80"/>
        <v>14.115835846272352</v>
      </c>
    </row>
    <row r="54" spans="1:20" x14ac:dyDescent="0.25">
      <c r="A54" t="s">
        <v>38</v>
      </c>
      <c r="B54" s="18">
        <v>52</v>
      </c>
      <c r="C54" t="s">
        <v>130</v>
      </c>
      <c r="D54">
        <v>55.795000000000002</v>
      </c>
      <c r="E54">
        <v>-157.94399999999999</v>
      </c>
      <c r="F54" s="12">
        <v>0.33</v>
      </c>
      <c r="G54" s="2"/>
      <c r="H54" s="2"/>
      <c r="I54" s="12">
        <v>0.33</v>
      </c>
      <c r="J54" s="8">
        <f t="shared" si="4"/>
        <v>0.66</v>
      </c>
      <c r="K54" s="8">
        <v>10</v>
      </c>
      <c r="L54" s="2">
        <f t="shared" si="5"/>
        <v>1.4177597415073249</v>
      </c>
      <c r="M54" s="9">
        <f t="shared" si="73"/>
        <v>44333.321078578985</v>
      </c>
      <c r="N54" s="9">
        <f t="shared" si="74"/>
        <v>44333.348578578982</v>
      </c>
      <c r="O54" s="8">
        <f t="shared" si="75"/>
        <v>55.795000000000002</v>
      </c>
      <c r="P54" s="8">
        <f t="shared" si="76"/>
        <v>-157.94399999999999</v>
      </c>
      <c r="Q54" s="2">
        <f t="shared" si="77"/>
        <v>0.9738064561502362</v>
      </c>
      <c r="R54" s="2">
        <f t="shared" si="78"/>
        <v>-2.7566428337699236</v>
      </c>
      <c r="S54" s="2">
        <f t="shared" si="79"/>
        <v>3.6651914291940813E-4</v>
      </c>
      <c r="T54" s="2">
        <f t="shared" si="80"/>
        <v>14.177597415073249</v>
      </c>
    </row>
    <row r="55" spans="1:20" x14ac:dyDescent="0.25">
      <c r="A55" t="s">
        <v>32</v>
      </c>
      <c r="B55" s="18">
        <v>53</v>
      </c>
      <c r="C55" t="s">
        <v>130</v>
      </c>
      <c r="D55">
        <v>55.558999999999997</v>
      </c>
      <c r="E55">
        <v>-157.922</v>
      </c>
      <c r="F55" s="12">
        <v>0.33</v>
      </c>
      <c r="G55" s="2"/>
      <c r="H55" s="2"/>
      <c r="I55" s="12">
        <v>0.33</v>
      </c>
      <c r="J55" s="8">
        <f t="shared" si="4"/>
        <v>0.66</v>
      </c>
      <c r="K55" s="8">
        <v>10</v>
      </c>
      <c r="L55" s="2">
        <f t="shared" si="5"/>
        <v>1.4179547413085607</v>
      </c>
      <c r="M55" s="9">
        <f t="shared" si="73"/>
        <v>44333.40766002654</v>
      </c>
      <c r="N55" s="9">
        <f t="shared" si="74"/>
        <v>44333.435160026536</v>
      </c>
      <c r="O55" s="8">
        <f t="shared" si="75"/>
        <v>55.558999999999997</v>
      </c>
      <c r="P55" s="8">
        <f t="shared" si="76"/>
        <v>-157.922</v>
      </c>
      <c r="Q55" s="2">
        <f t="shared" si="77"/>
        <v>0.96968747911552955</v>
      </c>
      <c r="R55" s="2">
        <f t="shared" si="78"/>
        <v>-2.7562588613344849</v>
      </c>
      <c r="S55" s="2">
        <f t="shared" si="79"/>
        <v>3.8397243543863979E-4</v>
      </c>
      <c r="T55" s="2">
        <f t="shared" si="80"/>
        <v>14.179547413085606</v>
      </c>
    </row>
    <row r="56" spans="1:20" x14ac:dyDescent="0.25">
      <c r="A56" t="s">
        <v>29</v>
      </c>
      <c r="B56" s="19">
        <v>54</v>
      </c>
      <c r="C56" t="s">
        <v>129</v>
      </c>
      <c r="D56">
        <v>55.323</v>
      </c>
      <c r="E56">
        <v>-157.899</v>
      </c>
      <c r="F56" s="12">
        <v>0.33</v>
      </c>
      <c r="G56" s="2"/>
      <c r="H56" s="2"/>
      <c r="I56" s="2"/>
      <c r="J56" s="8">
        <f t="shared" si="4"/>
        <v>0.33</v>
      </c>
      <c r="K56" s="8">
        <v>10</v>
      </c>
      <c r="L56" s="2">
        <f t="shared" si="5"/>
        <v>1.4181621458837967</v>
      </c>
      <c r="M56" s="9">
        <f t="shared" si="73"/>
        <v>44333.494250115946</v>
      </c>
      <c r="N56" s="9">
        <f t="shared" si="74"/>
        <v>44333.508000115944</v>
      </c>
      <c r="O56" s="8">
        <f t="shared" si="75"/>
        <v>55.323</v>
      </c>
      <c r="P56" s="8">
        <f t="shared" si="76"/>
        <v>-157.899</v>
      </c>
      <c r="Q56" s="2">
        <f t="shared" si="77"/>
        <v>0.9655685020808229</v>
      </c>
      <c r="R56" s="2">
        <f t="shared" si="78"/>
        <v>-2.7558574356065266</v>
      </c>
      <c r="S56" s="2">
        <f t="shared" si="79"/>
        <v>4.0142572795831555E-4</v>
      </c>
      <c r="T56" s="2">
        <f t="shared" si="80"/>
        <v>14.181621458837968</v>
      </c>
    </row>
    <row r="57" spans="1:20" x14ac:dyDescent="0.25">
      <c r="A57" t="s">
        <v>28</v>
      </c>
      <c r="B57" s="19">
        <v>55</v>
      </c>
      <c r="C57" t="s">
        <v>131</v>
      </c>
      <c r="D57">
        <v>55.094000000000001</v>
      </c>
      <c r="E57">
        <v>-157.44999999999999</v>
      </c>
      <c r="F57" s="12">
        <v>0.33</v>
      </c>
      <c r="G57" s="2"/>
      <c r="H57" s="2">
        <v>0.5</v>
      </c>
      <c r="I57" s="2"/>
      <c r="J57" s="8">
        <f t="shared" si="4"/>
        <v>0.83000000000000007</v>
      </c>
      <c r="K57" s="8">
        <v>10</v>
      </c>
      <c r="L57" s="2">
        <f t="shared" si="5"/>
        <v>2.0617345909496403</v>
      </c>
      <c r="M57" s="15">
        <v>44333.989583333336</v>
      </c>
      <c r="N57" s="9">
        <f t="shared" si="74"/>
        <v>44334.02416666667</v>
      </c>
      <c r="O57" s="8">
        <f t="shared" si="75"/>
        <v>55.094000000000001</v>
      </c>
      <c r="P57" s="8">
        <f t="shared" si="76"/>
        <v>-157.44999999999999</v>
      </c>
      <c r="Q57" s="2">
        <f t="shared" si="77"/>
        <v>0.96157169809375598</v>
      </c>
      <c r="R57" s="2">
        <f t="shared" si="78"/>
        <v>-2.7480209072650719</v>
      </c>
      <c r="S57" s="2">
        <f t="shared" si="79"/>
        <v>7.8365283414547626E-3</v>
      </c>
      <c r="T57" s="2">
        <f t="shared" si="80"/>
        <v>20.617345909496404</v>
      </c>
    </row>
    <row r="58" spans="1:20" x14ac:dyDescent="0.25">
      <c r="A58" t="s">
        <v>33</v>
      </c>
      <c r="B58" s="18">
        <v>56</v>
      </c>
      <c r="C58" t="s">
        <v>130</v>
      </c>
      <c r="D58">
        <v>55.33</v>
      </c>
      <c r="E58">
        <v>-157.47300000000001</v>
      </c>
      <c r="F58" s="12">
        <v>0.33</v>
      </c>
      <c r="G58" s="2"/>
      <c r="H58" s="2"/>
      <c r="I58" s="12">
        <v>0.33</v>
      </c>
      <c r="J58" s="8">
        <f t="shared" si="4"/>
        <v>0.66</v>
      </c>
      <c r="K58" s="8">
        <v>10</v>
      </c>
      <c r="L58" s="2">
        <f t="shared" si="5"/>
        <v>1.4181872568636518</v>
      </c>
      <c r="M58" s="9">
        <f t="shared" si="73"/>
        <v>44334.083257802369</v>
      </c>
      <c r="N58" s="9">
        <f t="shared" si="74"/>
        <v>44334.110757802366</v>
      </c>
      <c r="O58" s="8">
        <f t="shared" si="75"/>
        <v>55.33</v>
      </c>
      <c r="P58" s="8">
        <f t="shared" si="76"/>
        <v>-157.47300000000001</v>
      </c>
      <c r="Q58" s="2">
        <f t="shared" si="77"/>
        <v>0.96569067512846252</v>
      </c>
      <c r="R58" s="2">
        <f t="shared" si="78"/>
        <v>-2.7484223329930306</v>
      </c>
      <c r="S58" s="2">
        <f t="shared" si="79"/>
        <v>-4.0142572795875964E-4</v>
      </c>
      <c r="T58" s="2">
        <f t="shared" si="80"/>
        <v>14.181872568636518</v>
      </c>
    </row>
    <row r="59" spans="1:20" x14ac:dyDescent="0.25">
      <c r="A59" t="s">
        <v>37</v>
      </c>
      <c r="B59" s="18">
        <v>57</v>
      </c>
      <c r="C59" t="s">
        <v>130</v>
      </c>
      <c r="D59">
        <v>55.564999999999998</v>
      </c>
      <c r="E59">
        <v>-157.494</v>
      </c>
      <c r="F59" s="12">
        <v>0.33</v>
      </c>
      <c r="G59" s="2"/>
      <c r="H59" s="2"/>
      <c r="I59" s="12">
        <v>0.33</v>
      </c>
      <c r="J59" s="8">
        <f t="shared" si="4"/>
        <v>0.66</v>
      </c>
      <c r="K59" s="8">
        <v>10</v>
      </c>
      <c r="L59" s="2">
        <f t="shared" si="5"/>
        <v>1.411809763534686</v>
      </c>
      <c r="M59" s="9">
        <f t="shared" si="73"/>
        <v>44334.169583209179</v>
      </c>
      <c r="N59" s="9">
        <f t="shared" si="74"/>
        <v>44334.197083209176</v>
      </c>
      <c r="O59" s="8">
        <f t="shared" si="75"/>
        <v>55.564999999999998</v>
      </c>
      <c r="P59" s="8">
        <f t="shared" si="76"/>
        <v>-157.494</v>
      </c>
      <c r="Q59" s="2">
        <f t="shared" si="77"/>
        <v>0.96979219887064905</v>
      </c>
      <c r="R59" s="2">
        <f t="shared" si="78"/>
        <v>-2.7487888521359491</v>
      </c>
      <c r="S59" s="2">
        <f t="shared" si="79"/>
        <v>-3.6651914291851995E-4</v>
      </c>
      <c r="T59" s="2">
        <f t="shared" si="80"/>
        <v>14.11809763534686</v>
      </c>
    </row>
    <row r="60" spans="1:20" x14ac:dyDescent="0.25">
      <c r="A60" t="s">
        <v>40</v>
      </c>
      <c r="B60" s="19">
        <v>58</v>
      </c>
      <c r="C60" t="s">
        <v>130</v>
      </c>
      <c r="D60">
        <v>55.801000000000002</v>
      </c>
      <c r="E60">
        <v>-157.51499999999999</v>
      </c>
      <c r="F60" s="12">
        <v>0.33</v>
      </c>
      <c r="G60" s="2"/>
      <c r="H60" s="2"/>
      <c r="I60" s="12">
        <v>0.33</v>
      </c>
      <c r="J60" s="8">
        <f t="shared" si="4"/>
        <v>0.66</v>
      </c>
      <c r="K60" s="8">
        <v>10</v>
      </c>
      <c r="L60" s="2">
        <f t="shared" si="5"/>
        <v>1.4177806393179417</v>
      </c>
      <c r="M60" s="9">
        <f t="shared" si="73"/>
        <v>44334.25615740248</v>
      </c>
      <c r="N60" s="9">
        <f t="shared" si="74"/>
        <v>44334.283657402477</v>
      </c>
      <c r="O60" s="8">
        <f t="shared" si="75"/>
        <v>55.801000000000002</v>
      </c>
      <c r="P60" s="8">
        <f t="shared" si="76"/>
        <v>-157.51499999999999</v>
      </c>
      <c r="Q60" s="2">
        <f t="shared" si="77"/>
        <v>0.97391117590535592</v>
      </c>
      <c r="R60" s="2">
        <f t="shared" si="78"/>
        <v>-2.7491553712788681</v>
      </c>
      <c r="S60" s="2">
        <f t="shared" si="79"/>
        <v>-3.6651914291896404E-4</v>
      </c>
      <c r="T60" s="2">
        <f t="shared" si="80"/>
        <v>14.177806393179416</v>
      </c>
    </row>
    <row r="61" spans="1:20" x14ac:dyDescent="0.25">
      <c r="A61" t="s">
        <v>46</v>
      </c>
      <c r="B61" s="19">
        <v>59</v>
      </c>
      <c r="C61" t="s">
        <v>130</v>
      </c>
      <c r="D61">
        <v>56.036999999999999</v>
      </c>
      <c r="E61">
        <v>-157.535</v>
      </c>
      <c r="F61" s="12">
        <v>0.33</v>
      </c>
      <c r="G61" s="2"/>
      <c r="H61" s="2"/>
      <c r="I61" s="12">
        <v>0.33</v>
      </c>
      <c r="J61" s="8">
        <f t="shared" si="4"/>
        <v>0.66</v>
      </c>
      <c r="K61" s="8">
        <v>10</v>
      </c>
      <c r="L61" s="2">
        <f t="shared" si="5"/>
        <v>1.4175957357848585</v>
      </c>
      <c r="M61" s="9">
        <f t="shared" si="73"/>
        <v>44334.342723891466</v>
      </c>
      <c r="N61" s="9">
        <f t="shared" si="74"/>
        <v>44334.370223891463</v>
      </c>
      <c r="O61" s="8">
        <f t="shared" si="75"/>
        <v>56.036999999999999</v>
      </c>
      <c r="P61" s="8">
        <f t="shared" si="76"/>
        <v>-157.535</v>
      </c>
      <c r="Q61" s="2">
        <f t="shared" si="77"/>
        <v>0.97803015294006235</v>
      </c>
      <c r="R61" s="2">
        <f t="shared" si="78"/>
        <v>-2.749504437129267</v>
      </c>
      <c r="S61" s="2">
        <f t="shared" si="79"/>
        <v>-3.4906585039884419E-4</v>
      </c>
      <c r="T61" s="2">
        <f t="shared" si="80"/>
        <v>14.175957357848585</v>
      </c>
    </row>
    <row r="62" spans="1:20" x14ac:dyDescent="0.25">
      <c r="A62" t="s">
        <v>47</v>
      </c>
      <c r="B62" s="18">
        <v>60</v>
      </c>
      <c r="C62" t="s">
        <v>130</v>
      </c>
      <c r="D62">
        <v>56.273000000000003</v>
      </c>
      <c r="E62">
        <v>-157.553</v>
      </c>
      <c r="F62" s="12">
        <v>0.33</v>
      </c>
      <c r="G62" s="2"/>
      <c r="H62" s="2"/>
      <c r="I62" s="12">
        <v>0.33</v>
      </c>
      <c r="J62" s="8">
        <f t="shared" si="4"/>
        <v>0.66</v>
      </c>
      <c r="K62" s="8">
        <v>10</v>
      </c>
      <c r="L62" s="2">
        <f t="shared" si="5"/>
        <v>1.4172769774150435</v>
      </c>
      <c r="M62" s="9">
        <f t="shared" si="73"/>
        <v>44334.429277098854</v>
      </c>
      <c r="N62" s="9">
        <f t="shared" si="74"/>
        <v>44334.456777098851</v>
      </c>
      <c r="O62" s="8">
        <f t="shared" si="75"/>
        <v>56.273000000000003</v>
      </c>
      <c r="P62" s="8">
        <f t="shared" si="76"/>
        <v>-157.553</v>
      </c>
      <c r="Q62" s="2">
        <f t="shared" si="77"/>
        <v>0.98214912997476911</v>
      </c>
      <c r="R62" s="2">
        <f t="shared" si="78"/>
        <v>-2.749818596394626</v>
      </c>
      <c r="S62" s="2">
        <f t="shared" si="79"/>
        <v>-3.1415926535904859E-4</v>
      </c>
      <c r="T62" s="2">
        <f t="shared" si="80"/>
        <v>14.172769774150435</v>
      </c>
    </row>
    <row r="63" spans="1:20" x14ac:dyDescent="0.25">
      <c r="A63" t="s">
        <v>139</v>
      </c>
      <c r="B63" s="18">
        <v>61</v>
      </c>
      <c r="C63" t="s">
        <v>130</v>
      </c>
      <c r="D63">
        <v>56.508000000000003</v>
      </c>
      <c r="E63">
        <v>-157.57</v>
      </c>
      <c r="F63" s="12">
        <v>0.33</v>
      </c>
      <c r="G63" s="2"/>
      <c r="H63" s="2"/>
      <c r="I63" s="12">
        <v>0.33</v>
      </c>
      <c r="J63" s="8">
        <f t="shared" si="4"/>
        <v>0.66</v>
      </c>
      <c r="K63" s="8">
        <v>10</v>
      </c>
      <c r="L63" s="2">
        <f t="shared" si="5"/>
        <v>1.4111299371193435</v>
      </c>
      <c r="M63" s="15">
        <v>44334.989583333336</v>
      </c>
      <c r="N63" s="9">
        <f t="shared" si="74"/>
        <v>44335.017083333332</v>
      </c>
      <c r="O63" s="8">
        <f t="shared" si="75"/>
        <v>56.508000000000003</v>
      </c>
      <c r="P63" s="8">
        <f t="shared" si="76"/>
        <v>-157.57</v>
      </c>
      <c r="Q63" s="2">
        <f t="shared" si="77"/>
        <v>0.98625065371695575</v>
      </c>
      <c r="R63" s="2">
        <f t="shared" si="78"/>
        <v>-2.7501153023674649</v>
      </c>
      <c r="S63" s="2">
        <f t="shared" si="79"/>
        <v>-2.9670597283892874E-4</v>
      </c>
      <c r="T63" s="2">
        <f t="shared" si="80"/>
        <v>14.111299371193436</v>
      </c>
    </row>
    <row r="64" spans="1:20" x14ac:dyDescent="0.25">
      <c r="A64" t="s">
        <v>53</v>
      </c>
      <c r="B64" s="19">
        <v>62</v>
      </c>
      <c r="C64" t="s">
        <v>130</v>
      </c>
      <c r="D64">
        <v>56.279000000000003</v>
      </c>
      <c r="E64">
        <v>-157.12200000000001</v>
      </c>
      <c r="F64" s="12">
        <v>0.33</v>
      </c>
      <c r="G64" s="2"/>
      <c r="H64" s="2"/>
      <c r="I64" s="12">
        <v>0.33</v>
      </c>
      <c r="J64" s="8">
        <f t="shared" si="4"/>
        <v>0.66</v>
      </c>
      <c r="K64" s="8">
        <v>10</v>
      </c>
      <c r="L64" s="2">
        <f t="shared" si="5"/>
        <v>2.0251681866161748</v>
      </c>
      <c r="M64" s="9">
        <f t="shared" si="73"/>
        <v>44335.101465341111</v>
      </c>
      <c r="N64" s="9">
        <f t="shared" si="74"/>
        <v>44335.128965341108</v>
      </c>
      <c r="O64" s="8">
        <f t="shared" si="75"/>
        <v>56.279000000000003</v>
      </c>
      <c r="P64" s="8">
        <f t="shared" si="76"/>
        <v>-157.12200000000001</v>
      </c>
      <c r="Q64" s="2">
        <f t="shared" si="77"/>
        <v>0.98225384972988872</v>
      </c>
      <c r="R64" s="2">
        <f t="shared" si="78"/>
        <v>-2.7422962273185307</v>
      </c>
      <c r="S64" s="2">
        <f t="shared" si="79"/>
        <v>7.8190750489341987E-3</v>
      </c>
      <c r="T64" s="2">
        <f t="shared" si="80"/>
        <v>20.251681866161746</v>
      </c>
    </row>
    <row r="65" spans="1:20" x14ac:dyDescent="0.25">
      <c r="A65" t="s">
        <v>48</v>
      </c>
      <c r="B65" s="19">
        <v>63</v>
      </c>
      <c r="C65" t="s">
        <v>130</v>
      </c>
      <c r="D65">
        <v>56.042999999999999</v>
      </c>
      <c r="E65">
        <v>-157.10499999999999</v>
      </c>
      <c r="F65" s="12">
        <v>0.33</v>
      </c>
      <c r="G65" s="2"/>
      <c r="H65" s="2"/>
      <c r="I65" s="12">
        <v>0.33</v>
      </c>
      <c r="J65" s="8">
        <f t="shared" si="4"/>
        <v>0.66</v>
      </c>
      <c r="K65" s="8">
        <v>10</v>
      </c>
      <c r="L65" s="2">
        <f t="shared" si="5"/>
        <v>1.4171387321430466</v>
      </c>
      <c r="M65" s="9">
        <f t="shared" si="73"/>
        <v>44335.188012788283</v>
      </c>
      <c r="N65" s="9">
        <f t="shared" si="74"/>
        <v>44335.21551278828</v>
      </c>
      <c r="O65" s="8">
        <f t="shared" si="75"/>
        <v>56.042999999999999</v>
      </c>
      <c r="P65" s="8">
        <f t="shared" si="76"/>
        <v>-157.10499999999999</v>
      </c>
      <c r="Q65" s="2">
        <f t="shared" si="77"/>
        <v>0.97813487269518207</v>
      </c>
      <c r="R65" s="2">
        <f t="shared" si="78"/>
        <v>-2.7419995213456914</v>
      </c>
      <c r="S65" s="2">
        <f t="shared" si="79"/>
        <v>2.9670597283937283E-4</v>
      </c>
      <c r="T65" s="2">
        <f t="shared" si="80"/>
        <v>14.171387321430466</v>
      </c>
    </row>
    <row r="66" spans="1:20" x14ac:dyDescent="0.25">
      <c r="A66" t="s">
        <v>45</v>
      </c>
      <c r="B66" s="18">
        <v>64</v>
      </c>
      <c r="C66" t="s">
        <v>130</v>
      </c>
      <c r="D66">
        <v>55.807000000000002</v>
      </c>
      <c r="E66">
        <v>-157.08699999999999</v>
      </c>
      <c r="F66" s="12">
        <v>0.33</v>
      </c>
      <c r="G66" s="2"/>
      <c r="H66" s="2"/>
      <c r="I66" s="12">
        <v>0.33</v>
      </c>
      <c r="J66" s="8">
        <f t="shared" ref="J66:J119" si="101">SUM(F66:I66)</f>
        <v>0.66</v>
      </c>
      <c r="K66" s="8">
        <v>10</v>
      </c>
      <c r="L66" s="2">
        <f t="shared" ref="L66:L113" si="102">T66/K66</f>
        <v>1.4172922842662401</v>
      </c>
      <c r="M66" s="9">
        <f t="shared" si="73"/>
        <v>44335.274566633459</v>
      </c>
      <c r="N66" s="9">
        <f t="shared" si="74"/>
        <v>44335.302066633456</v>
      </c>
      <c r="O66" s="8">
        <f t="shared" si="75"/>
        <v>55.807000000000002</v>
      </c>
      <c r="P66" s="8">
        <f t="shared" si="76"/>
        <v>-157.08699999999999</v>
      </c>
      <c r="Q66" s="2">
        <f t="shared" si="77"/>
        <v>0.97401589566047542</v>
      </c>
      <c r="R66" s="2">
        <f t="shared" si="78"/>
        <v>-2.7416853620803323</v>
      </c>
      <c r="S66" s="2">
        <f t="shared" si="79"/>
        <v>3.1415926535904859E-4</v>
      </c>
      <c r="T66" s="2">
        <f t="shared" si="80"/>
        <v>14.172922842662402</v>
      </c>
    </row>
    <row r="67" spans="1:20" x14ac:dyDescent="0.25">
      <c r="A67" t="s">
        <v>41</v>
      </c>
      <c r="B67" s="18">
        <v>65</v>
      </c>
      <c r="C67" t="s">
        <v>130</v>
      </c>
      <c r="D67">
        <v>55.572000000000003</v>
      </c>
      <c r="E67">
        <v>-157.06800000000001</v>
      </c>
      <c r="F67" s="12">
        <v>0.33</v>
      </c>
      <c r="G67" s="2"/>
      <c r="H67" s="2"/>
      <c r="I67" s="12">
        <v>0.33</v>
      </c>
      <c r="J67" s="8">
        <f t="shared" si="101"/>
        <v>0.66</v>
      </c>
      <c r="K67" s="8">
        <v>10</v>
      </c>
      <c r="L67" s="2">
        <f t="shared" si="102"/>
        <v>1.4114634976386919</v>
      </c>
      <c r="M67" s="9">
        <f t="shared" si="73"/>
        <v>44335.360877612526</v>
      </c>
      <c r="N67" s="9">
        <f t="shared" si="74"/>
        <v>44335.388377612522</v>
      </c>
      <c r="O67" s="8">
        <f t="shared" si="75"/>
        <v>55.572000000000003</v>
      </c>
      <c r="P67" s="8">
        <f t="shared" si="76"/>
        <v>-157.06800000000001</v>
      </c>
      <c r="Q67" s="2">
        <f t="shared" si="77"/>
        <v>0.96991437191828878</v>
      </c>
      <c r="R67" s="2">
        <f t="shared" si="78"/>
        <v>-2.7413537495224536</v>
      </c>
      <c r="S67" s="2">
        <f t="shared" si="79"/>
        <v>3.3161255787872435E-4</v>
      </c>
      <c r="T67" s="2">
        <f t="shared" si="80"/>
        <v>14.11463497638692</v>
      </c>
    </row>
    <row r="68" spans="1:20" x14ac:dyDescent="0.25">
      <c r="A68" t="s">
        <v>36</v>
      </c>
      <c r="B68" s="19">
        <v>66</v>
      </c>
      <c r="C68" t="s">
        <v>130</v>
      </c>
      <c r="D68">
        <v>55.335999999999999</v>
      </c>
      <c r="E68">
        <v>-157.047</v>
      </c>
      <c r="F68" s="12">
        <v>0.33</v>
      </c>
      <c r="G68" s="2"/>
      <c r="H68" s="2"/>
      <c r="I68" s="12">
        <v>0.33</v>
      </c>
      <c r="J68" s="8">
        <f t="shared" si="101"/>
        <v>0.66</v>
      </c>
      <c r="K68" s="8">
        <v>10</v>
      </c>
      <c r="L68" s="2">
        <f t="shared" si="102"/>
        <v>1.4178015112970601</v>
      </c>
      <c r="M68" s="9">
        <f t="shared" si="73"/>
        <v>44335.447452675493</v>
      </c>
      <c r="N68" s="9">
        <f t="shared" si="74"/>
        <v>44335.474952675489</v>
      </c>
      <c r="O68" s="8">
        <f t="shared" si="75"/>
        <v>55.335999999999999</v>
      </c>
      <c r="P68" s="8">
        <f t="shared" si="76"/>
        <v>-157.047</v>
      </c>
      <c r="Q68" s="2">
        <f t="shared" si="77"/>
        <v>0.96579539488358224</v>
      </c>
      <c r="R68" s="2">
        <f t="shared" si="78"/>
        <v>-2.7409872303795346</v>
      </c>
      <c r="S68" s="2">
        <f t="shared" si="79"/>
        <v>3.6651914291896404E-4</v>
      </c>
      <c r="T68" s="2">
        <f t="shared" si="80"/>
        <v>14.178015112970602</v>
      </c>
    </row>
    <row r="69" spans="1:20" x14ac:dyDescent="0.25">
      <c r="A69" t="s">
        <v>34</v>
      </c>
      <c r="B69" s="19">
        <v>67</v>
      </c>
      <c r="C69" t="s">
        <v>130</v>
      </c>
      <c r="D69">
        <v>55.1</v>
      </c>
      <c r="E69">
        <v>-157.02600000000001</v>
      </c>
      <c r="F69" s="12">
        <v>0.33</v>
      </c>
      <c r="G69" s="2"/>
      <c r="H69" s="2"/>
      <c r="I69" s="12">
        <v>0.33</v>
      </c>
      <c r="J69" s="8">
        <f t="shared" si="101"/>
        <v>0.66</v>
      </c>
      <c r="K69" s="8">
        <v>10</v>
      </c>
      <c r="L69" s="2">
        <f t="shared" si="102"/>
        <v>1.4178230877199838</v>
      </c>
      <c r="M69" s="15">
        <v>44335.989583333336</v>
      </c>
      <c r="N69" s="9">
        <f t="shared" si="74"/>
        <v>44336.017083333332</v>
      </c>
      <c r="O69" s="8">
        <f t="shared" si="75"/>
        <v>55.1</v>
      </c>
      <c r="P69" s="8">
        <f t="shared" si="76"/>
        <v>-157.02600000000001</v>
      </c>
      <c r="Q69" s="2">
        <f t="shared" si="77"/>
        <v>0.96167641784887559</v>
      </c>
      <c r="R69" s="2">
        <f t="shared" si="78"/>
        <v>-2.7406207112366161</v>
      </c>
      <c r="S69" s="2">
        <f t="shared" si="79"/>
        <v>3.6651914291851995E-4</v>
      </c>
      <c r="T69" s="2">
        <f t="shared" si="80"/>
        <v>14.178230877199837</v>
      </c>
    </row>
    <row r="70" spans="1:20" x14ac:dyDescent="0.25">
      <c r="A70" t="s">
        <v>35</v>
      </c>
      <c r="B70" s="18">
        <v>68</v>
      </c>
      <c r="C70" t="s">
        <v>130</v>
      </c>
      <c r="D70">
        <v>55.106200000000001</v>
      </c>
      <c r="E70">
        <v>-156.60300000000001</v>
      </c>
      <c r="F70" s="12">
        <v>0.33</v>
      </c>
      <c r="G70" s="2"/>
      <c r="H70" s="2"/>
      <c r="I70" s="12">
        <v>0.33</v>
      </c>
      <c r="J70" s="8">
        <f t="shared" si="101"/>
        <v>0.66</v>
      </c>
      <c r="K70" s="8">
        <v>10</v>
      </c>
      <c r="L70" s="2">
        <f t="shared" si="102"/>
        <v>1.4524678324804898</v>
      </c>
      <c r="M70" s="9">
        <f t="shared" si="73"/>
        <v>44336.07760282635</v>
      </c>
      <c r="N70" s="9">
        <f t="shared" si="74"/>
        <v>44336.105102826346</v>
      </c>
      <c r="O70" s="8">
        <f t="shared" si="75"/>
        <v>55.106200000000001</v>
      </c>
      <c r="P70" s="8">
        <f t="shared" si="76"/>
        <v>-156.60300000000001</v>
      </c>
      <c r="Q70" s="2">
        <f t="shared" si="77"/>
        <v>0.96178462826249922</v>
      </c>
      <c r="R70" s="2">
        <f t="shared" si="78"/>
        <v>-2.73323796850068</v>
      </c>
      <c r="S70" s="2">
        <f t="shared" si="79"/>
        <v>7.3827427359360875E-3</v>
      </c>
      <c r="T70" s="2">
        <f t="shared" si="80"/>
        <v>14.524678324804897</v>
      </c>
    </row>
    <row r="71" spans="1:20" x14ac:dyDescent="0.25">
      <c r="A71" t="s">
        <v>42</v>
      </c>
      <c r="B71" s="18">
        <v>69</v>
      </c>
      <c r="C71" t="s">
        <v>130</v>
      </c>
      <c r="D71">
        <v>55.341999999999999</v>
      </c>
      <c r="E71">
        <v>-156.62299999999999</v>
      </c>
      <c r="F71" s="12">
        <v>0.33</v>
      </c>
      <c r="G71" s="2"/>
      <c r="H71" s="2"/>
      <c r="I71" s="12">
        <v>0.33</v>
      </c>
      <c r="J71" s="8">
        <f t="shared" si="101"/>
        <v>0.66</v>
      </c>
      <c r="K71" s="8">
        <v>10</v>
      </c>
      <c r="L71" s="2">
        <f t="shared" si="102"/>
        <v>1.4164545870649889</v>
      </c>
      <c r="M71" s="9">
        <f t="shared" si="73"/>
        <v>44336.164121767477</v>
      </c>
      <c r="N71" s="9">
        <f t="shared" si="74"/>
        <v>44336.191621767473</v>
      </c>
      <c r="O71" s="8">
        <f t="shared" si="75"/>
        <v>55.341999999999999</v>
      </c>
      <c r="P71" s="8">
        <f t="shared" si="76"/>
        <v>-156.62299999999999</v>
      </c>
      <c r="Q71" s="2">
        <f t="shared" si="77"/>
        <v>0.96590011463870173</v>
      </c>
      <c r="R71" s="2">
        <f t="shared" si="78"/>
        <v>-2.7335870343510789</v>
      </c>
      <c r="S71" s="2">
        <f t="shared" si="79"/>
        <v>-3.4906585039884419E-4</v>
      </c>
      <c r="T71" s="2">
        <f t="shared" si="80"/>
        <v>14.164545870649889</v>
      </c>
    </row>
    <row r="72" spans="1:20" x14ac:dyDescent="0.25">
      <c r="A72" t="s">
        <v>44</v>
      </c>
      <c r="B72" s="19">
        <v>70</v>
      </c>
      <c r="C72" t="s">
        <v>130</v>
      </c>
      <c r="D72">
        <v>55.578000000000003</v>
      </c>
      <c r="E72">
        <v>-156.642</v>
      </c>
      <c r="F72" s="12">
        <v>0.33</v>
      </c>
      <c r="G72" s="2"/>
      <c r="H72" s="2"/>
      <c r="I72" s="12">
        <v>0.33</v>
      </c>
      <c r="J72" s="8">
        <f t="shared" si="101"/>
        <v>0.66</v>
      </c>
      <c r="K72" s="8">
        <v>10</v>
      </c>
      <c r="L72" s="2">
        <f t="shared" si="102"/>
        <v>1.4174744280993268</v>
      </c>
      <c r="M72" s="9">
        <f t="shared" si="73"/>
        <v>44336.250683201979</v>
      </c>
      <c r="N72" s="9">
        <f t="shared" si="74"/>
        <v>44336.278183201975</v>
      </c>
      <c r="O72" s="8">
        <f t="shared" si="75"/>
        <v>55.578000000000003</v>
      </c>
      <c r="P72" s="8">
        <f t="shared" si="76"/>
        <v>-156.642</v>
      </c>
      <c r="Q72" s="2">
        <f t="shared" si="77"/>
        <v>0.9700190916734085</v>
      </c>
      <c r="R72" s="2">
        <f t="shared" si="78"/>
        <v>-2.7339186469089576</v>
      </c>
      <c r="S72" s="2">
        <f t="shared" si="79"/>
        <v>-3.3161255787872435E-4</v>
      </c>
      <c r="T72" s="2">
        <f t="shared" si="80"/>
        <v>14.174744280993268</v>
      </c>
    </row>
    <row r="73" spans="1:20" x14ac:dyDescent="0.25">
      <c r="A73" t="s">
        <v>49</v>
      </c>
      <c r="B73" s="19">
        <v>71</v>
      </c>
      <c r="C73" t="s">
        <v>130</v>
      </c>
      <c r="D73">
        <v>55.813000000000002</v>
      </c>
      <c r="E73">
        <v>-156.661</v>
      </c>
      <c r="F73" s="12">
        <v>0.33</v>
      </c>
      <c r="G73" s="2"/>
      <c r="H73" s="2"/>
      <c r="I73" s="12">
        <v>0.33</v>
      </c>
      <c r="J73" s="8">
        <f t="shared" si="101"/>
        <v>0.66</v>
      </c>
      <c r="K73" s="8">
        <v>10</v>
      </c>
      <c r="L73" s="2">
        <f t="shared" si="102"/>
        <v>1.4114630487322528</v>
      </c>
      <c r="M73" s="9">
        <f t="shared" si="73"/>
        <v>44336.336994162339</v>
      </c>
      <c r="N73" s="9">
        <f t="shared" si="74"/>
        <v>44336.364494162335</v>
      </c>
      <c r="O73" s="8">
        <f t="shared" si="75"/>
        <v>55.813000000000002</v>
      </c>
      <c r="P73" s="8">
        <f t="shared" si="76"/>
        <v>-156.661</v>
      </c>
      <c r="Q73" s="2">
        <f t="shared" si="77"/>
        <v>0.97412061541559514</v>
      </c>
      <c r="R73" s="2">
        <f t="shared" si="78"/>
        <v>-2.7342502594668368</v>
      </c>
      <c r="S73" s="2">
        <f t="shared" si="79"/>
        <v>-3.3161255787916843E-4</v>
      </c>
      <c r="T73" s="2">
        <f t="shared" si="80"/>
        <v>14.114630487322527</v>
      </c>
    </row>
    <row r="74" spans="1:20" x14ac:dyDescent="0.25">
      <c r="A74" t="s">
        <v>54</v>
      </c>
      <c r="B74" s="18">
        <v>72</v>
      </c>
      <c r="C74" t="s">
        <v>129</v>
      </c>
      <c r="D74">
        <v>56.284999999999997</v>
      </c>
      <c r="E74">
        <v>-156.69300000000001</v>
      </c>
      <c r="F74" s="12">
        <v>0.33</v>
      </c>
      <c r="G74" s="2"/>
      <c r="H74" s="2"/>
      <c r="I74" s="2"/>
      <c r="J74" s="8">
        <f t="shared" si="101"/>
        <v>0.33</v>
      </c>
      <c r="K74" s="8">
        <v>10</v>
      </c>
      <c r="L74" s="2">
        <f t="shared" si="102"/>
        <v>2.8340292050212055</v>
      </c>
      <c r="M74" s="9">
        <f t="shared" si="73"/>
        <v>44336.482578712545</v>
      </c>
      <c r="N74" s="9">
        <f t="shared" si="74"/>
        <v>44336.496328712543</v>
      </c>
      <c r="O74" s="8">
        <f t="shared" si="75"/>
        <v>56.284999999999997</v>
      </c>
      <c r="P74" s="8">
        <f t="shared" si="76"/>
        <v>-156.69300000000001</v>
      </c>
      <c r="Q74" s="2">
        <f t="shared" si="77"/>
        <v>0.98235856948500822</v>
      </c>
      <c r="R74" s="2">
        <f t="shared" si="78"/>
        <v>-2.7348087648274748</v>
      </c>
      <c r="S74" s="2">
        <f t="shared" si="79"/>
        <v>-5.5850536063806189E-4</v>
      </c>
      <c r="T74" s="2">
        <f t="shared" si="80"/>
        <v>28.340292050212053</v>
      </c>
    </row>
    <row r="75" spans="1:20" x14ac:dyDescent="0.25">
      <c r="A75" t="s">
        <v>59</v>
      </c>
      <c r="B75" s="18">
        <v>73</v>
      </c>
      <c r="C75" t="s">
        <v>133</v>
      </c>
      <c r="D75">
        <v>56.521000000000001</v>
      </c>
      <c r="E75">
        <v>-156.708</v>
      </c>
      <c r="F75" s="12">
        <v>0.33</v>
      </c>
      <c r="G75" s="12">
        <v>0.33</v>
      </c>
      <c r="H75" s="2"/>
      <c r="I75" s="2"/>
      <c r="J75" s="8">
        <f t="shared" si="101"/>
        <v>0.66</v>
      </c>
      <c r="K75" s="8">
        <v>10</v>
      </c>
      <c r="L75" s="2">
        <f t="shared" si="102"/>
        <v>1.4168754862455892</v>
      </c>
      <c r="M75" s="15">
        <v>44336.989583333336</v>
      </c>
      <c r="N75" s="9">
        <f t="shared" si="74"/>
        <v>44337.017083333332</v>
      </c>
      <c r="O75" s="8">
        <f t="shared" si="75"/>
        <v>56.521000000000001</v>
      </c>
      <c r="P75" s="8">
        <f t="shared" si="76"/>
        <v>-156.708</v>
      </c>
      <c r="Q75" s="2">
        <f t="shared" si="77"/>
        <v>0.98647754651971509</v>
      </c>
      <c r="R75" s="2">
        <f t="shared" si="78"/>
        <v>-2.7350705642152735</v>
      </c>
      <c r="S75" s="2">
        <f t="shared" si="79"/>
        <v>-2.6179938779868905E-4</v>
      </c>
      <c r="T75" s="2">
        <f t="shared" si="80"/>
        <v>14.168754862455891</v>
      </c>
    </row>
    <row r="76" spans="1:20" x14ac:dyDescent="0.25">
      <c r="A76" t="s">
        <v>60</v>
      </c>
      <c r="B76" s="19">
        <v>74</v>
      </c>
      <c r="C76" t="s">
        <v>134</v>
      </c>
      <c r="D76">
        <v>56.756</v>
      </c>
      <c r="E76">
        <v>-156.721</v>
      </c>
      <c r="F76" s="12">
        <v>0.33</v>
      </c>
      <c r="G76" s="12">
        <v>0.33</v>
      </c>
      <c r="H76" s="2">
        <v>0.5</v>
      </c>
      <c r="I76" s="2"/>
      <c r="J76" s="8">
        <f t="shared" si="101"/>
        <v>1.1600000000000001</v>
      </c>
      <c r="K76" s="8">
        <v>10</v>
      </c>
      <c r="L76" s="2">
        <f t="shared" si="102"/>
        <v>1.4106522788406504</v>
      </c>
      <c r="M76" s="9">
        <f t="shared" si="73"/>
        <v>44337.075860511621</v>
      </c>
      <c r="N76" s="9">
        <f t="shared" si="74"/>
        <v>44337.124193844953</v>
      </c>
      <c r="O76" s="8">
        <f t="shared" si="75"/>
        <v>56.756</v>
      </c>
      <c r="P76" s="8">
        <f t="shared" si="76"/>
        <v>-156.721</v>
      </c>
      <c r="Q76" s="2">
        <f t="shared" si="77"/>
        <v>0.99057907026190162</v>
      </c>
      <c r="R76" s="2">
        <f t="shared" si="78"/>
        <v>-2.7352974570180333</v>
      </c>
      <c r="S76" s="2">
        <f t="shared" si="79"/>
        <v>-2.2689280275978163E-4</v>
      </c>
      <c r="T76" s="2">
        <f t="shared" si="80"/>
        <v>14.106522788406505</v>
      </c>
    </row>
    <row r="77" spans="1:20" x14ac:dyDescent="0.25">
      <c r="A77" t="s">
        <v>66</v>
      </c>
      <c r="B77" s="19">
        <v>75</v>
      </c>
      <c r="C77" t="s">
        <v>133</v>
      </c>
      <c r="D77">
        <v>56.997999999999998</v>
      </c>
      <c r="E77">
        <v>-156.30099999999999</v>
      </c>
      <c r="F77" s="12">
        <v>0.33</v>
      </c>
      <c r="G77" s="12">
        <v>0.33</v>
      </c>
      <c r="H77" s="2"/>
      <c r="I77" s="2"/>
      <c r="J77" s="8">
        <f t="shared" si="101"/>
        <v>0.66</v>
      </c>
      <c r="K77" s="8">
        <v>10</v>
      </c>
      <c r="L77" s="2">
        <f t="shared" si="102"/>
        <v>2.0011174817659634</v>
      </c>
      <c r="M77" s="9">
        <f t="shared" si="73"/>
        <v>44337.20757374003</v>
      </c>
      <c r="N77" s="9">
        <f t="shared" si="74"/>
        <v>44337.235073740027</v>
      </c>
      <c r="O77" s="8">
        <f t="shared" si="75"/>
        <v>56.997999999999998</v>
      </c>
      <c r="P77" s="8">
        <f t="shared" si="76"/>
        <v>-156.30099999999999</v>
      </c>
      <c r="Q77" s="2">
        <f t="shared" si="77"/>
        <v>0.99480276705172788</v>
      </c>
      <c r="R77" s="2">
        <f t="shared" si="78"/>
        <v>-2.7279670741596567</v>
      </c>
      <c r="S77" s="2">
        <f t="shared" si="79"/>
        <v>7.3303828583766162E-3</v>
      </c>
      <c r="T77" s="2">
        <f t="shared" si="80"/>
        <v>20.011174817659633</v>
      </c>
    </row>
    <row r="78" spans="1:20" x14ac:dyDescent="0.25">
      <c r="A78" t="s">
        <v>65</v>
      </c>
      <c r="B78" s="18">
        <v>76</v>
      </c>
      <c r="C78" t="s">
        <v>133</v>
      </c>
      <c r="D78">
        <v>56.762999999999998</v>
      </c>
      <c r="E78">
        <v>-156.29</v>
      </c>
      <c r="F78" s="12">
        <v>0.33</v>
      </c>
      <c r="G78" s="12">
        <v>0.33</v>
      </c>
      <c r="H78" s="2"/>
      <c r="I78" s="2"/>
      <c r="J78" s="8">
        <f t="shared" si="101"/>
        <v>0.66</v>
      </c>
      <c r="K78" s="8">
        <v>10</v>
      </c>
      <c r="L78" s="2">
        <f t="shared" si="102"/>
        <v>1.4104610665715078</v>
      </c>
      <c r="M78" s="9">
        <f t="shared" si="73"/>
        <v>44337.293842951134</v>
      </c>
      <c r="N78" s="9">
        <f t="shared" si="74"/>
        <v>44337.321342951131</v>
      </c>
      <c r="O78" s="8">
        <f t="shared" si="75"/>
        <v>56.762999999999998</v>
      </c>
      <c r="P78" s="8">
        <f t="shared" si="76"/>
        <v>-156.29</v>
      </c>
      <c r="Q78" s="2">
        <f t="shared" si="77"/>
        <v>0.99070124330954124</v>
      </c>
      <c r="R78" s="2">
        <f t="shared" si="78"/>
        <v>-2.7277750879419376</v>
      </c>
      <c r="S78" s="2">
        <f t="shared" si="79"/>
        <v>1.9198621771909785E-4</v>
      </c>
      <c r="T78" s="2">
        <f t="shared" si="80"/>
        <v>14.104610665715079</v>
      </c>
    </row>
    <row r="79" spans="1:20" x14ac:dyDescent="0.25">
      <c r="A79" t="s">
        <v>61</v>
      </c>
      <c r="B79" s="18">
        <v>77</v>
      </c>
      <c r="C79" t="s">
        <v>134</v>
      </c>
      <c r="D79">
        <v>56.527000000000001</v>
      </c>
      <c r="E79">
        <v>-156.27799999999999</v>
      </c>
      <c r="F79" s="12">
        <v>0.33</v>
      </c>
      <c r="G79" s="12">
        <v>0.33</v>
      </c>
      <c r="H79" s="2">
        <v>0.5</v>
      </c>
      <c r="I79" s="2"/>
      <c r="J79" s="8">
        <f t="shared" si="101"/>
        <v>1.1600000000000001</v>
      </c>
      <c r="K79" s="8">
        <v>10</v>
      </c>
      <c r="L79" s="2">
        <f t="shared" si="102"/>
        <v>1.4165532619624137</v>
      </c>
      <c r="M79" s="9">
        <f t="shared" si="73"/>
        <v>44337.380366003716</v>
      </c>
      <c r="N79" s="9">
        <f t="shared" si="74"/>
        <v>44337.428699337048</v>
      </c>
      <c r="O79" s="8">
        <f t="shared" si="75"/>
        <v>56.527000000000001</v>
      </c>
      <c r="P79" s="8">
        <f t="shared" si="76"/>
        <v>-156.27799999999999</v>
      </c>
      <c r="Q79" s="2">
        <f t="shared" si="77"/>
        <v>0.98658226627483459</v>
      </c>
      <c r="R79" s="2">
        <f t="shared" si="78"/>
        <v>-2.7275656484316984</v>
      </c>
      <c r="S79" s="2">
        <f t="shared" si="79"/>
        <v>2.094395102392177E-4</v>
      </c>
      <c r="T79" s="2">
        <f t="shared" si="80"/>
        <v>14.165532619624138</v>
      </c>
    </row>
    <row r="80" spans="1:20" x14ac:dyDescent="0.25">
      <c r="A80" t="s">
        <v>58</v>
      </c>
      <c r="B80" s="19">
        <v>78</v>
      </c>
      <c r="C80" t="s">
        <v>133</v>
      </c>
      <c r="D80">
        <v>56.290999999999997</v>
      </c>
      <c r="E80">
        <v>-156.26499999999999</v>
      </c>
      <c r="F80" s="12">
        <v>0.33</v>
      </c>
      <c r="G80" s="12">
        <v>0.33</v>
      </c>
      <c r="H80" s="2"/>
      <c r="I80" s="2"/>
      <c r="J80" s="8">
        <f t="shared" si="101"/>
        <v>0.66</v>
      </c>
      <c r="K80" s="8">
        <v>10</v>
      </c>
      <c r="L80" s="2">
        <f t="shared" si="102"/>
        <v>1.4166574307342774</v>
      </c>
      <c r="M80" s="9">
        <f t="shared" si="73"/>
        <v>44337.487726729996</v>
      </c>
      <c r="N80" s="9">
        <f t="shared" si="74"/>
        <v>44337.515226729993</v>
      </c>
      <c r="O80" s="8">
        <f t="shared" si="75"/>
        <v>56.290999999999997</v>
      </c>
      <c r="P80" s="8">
        <f t="shared" si="76"/>
        <v>-156.26499999999999</v>
      </c>
      <c r="Q80" s="2">
        <f t="shared" si="77"/>
        <v>0.98246328924012793</v>
      </c>
      <c r="R80" s="2">
        <f t="shared" si="78"/>
        <v>-2.727338755628939</v>
      </c>
      <c r="S80" s="2">
        <f t="shared" si="79"/>
        <v>2.2689280275933754E-4</v>
      </c>
      <c r="T80" s="2">
        <f t="shared" si="80"/>
        <v>14.166574307342774</v>
      </c>
    </row>
    <row r="81" spans="1:20" x14ac:dyDescent="0.25">
      <c r="A81" t="s">
        <v>55</v>
      </c>
      <c r="B81" s="19">
        <v>79</v>
      </c>
      <c r="C81" t="s">
        <v>129</v>
      </c>
      <c r="D81">
        <v>56.055</v>
      </c>
      <c r="E81">
        <v>-156.251</v>
      </c>
      <c r="F81" s="12">
        <v>0.33</v>
      </c>
      <c r="G81" s="2"/>
      <c r="H81" s="2"/>
      <c r="I81" s="2"/>
      <c r="J81" s="8">
        <f t="shared" si="101"/>
        <v>0.33</v>
      </c>
      <c r="K81" s="8">
        <v>10</v>
      </c>
      <c r="L81" s="2">
        <f t="shared" si="102"/>
        <v>1.4167719063937034</v>
      </c>
      <c r="M81" s="15">
        <v>44337.989583333336</v>
      </c>
      <c r="N81" s="9">
        <f t="shared" si="74"/>
        <v>44338.003333333334</v>
      </c>
      <c r="O81" s="8">
        <f t="shared" si="75"/>
        <v>56.055</v>
      </c>
      <c r="P81" s="8">
        <f t="shared" si="76"/>
        <v>-156.251</v>
      </c>
      <c r="Q81" s="2">
        <f t="shared" si="77"/>
        <v>0.97834431220542128</v>
      </c>
      <c r="R81" s="2">
        <f t="shared" si="78"/>
        <v>-2.72709440953366</v>
      </c>
      <c r="S81" s="2">
        <f t="shared" si="79"/>
        <v>2.443460952790133E-4</v>
      </c>
      <c r="T81" s="2">
        <f t="shared" si="80"/>
        <v>14.167719063937033</v>
      </c>
    </row>
    <row r="82" spans="1:20" x14ac:dyDescent="0.25">
      <c r="A82" t="s">
        <v>52</v>
      </c>
      <c r="B82" s="18">
        <v>80</v>
      </c>
      <c r="C82" t="s">
        <v>129</v>
      </c>
      <c r="D82">
        <v>55.82</v>
      </c>
      <c r="E82">
        <v>-156.23500000000001</v>
      </c>
      <c r="F82" s="12">
        <v>0.33</v>
      </c>
      <c r="G82" s="2"/>
      <c r="H82" s="2"/>
      <c r="I82" s="2"/>
      <c r="J82" s="8">
        <f t="shared" si="101"/>
        <v>0.33</v>
      </c>
      <c r="K82" s="8">
        <v>10</v>
      </c>
      <c r="L82" s="2">
        <f t="shared" si="102"/>
        <v>1.4110248429103389</v>
      </c>
      <c r="M82" s="9">
        <f t="shared" si="73"/>
        <v>44338.062126035125</v>
      </c>
      <c r="N82" s="9">
        <f t="shared" si="74"/>
        <v>44338.075876035124</v>
      </c>
      <c r="O82" s="8">
        <f t="shared" si="75"/>
        <v>55.82</v>
      </c>
      <c r="P82" s="8">
        <f t="shared" si="76"/>
        <v>-156.23500000000001</v>
      </c>
      <c r="Q82" s="2">
        <f t="shared" si="77"/>
        <v>0.97424278846323475</v>
      </c>
      <c r="R82" s="2">
        <f t="shared" si="78"/>
        <v>-2.7268151568533412</v>
      </c>
      <c r="S82" s="2">
        <f t="shared" si="79"/>
        <v>2.792526803188089E-4</v>
      </c>
      <c r="T82" s="2">
        <f t="shared" si="80"/>
        <v>14.11024842910339</v>
      </c>
    </row>
    <row r="83" spans="1:20" x14ac:dyDescent="0.25">
      <c r="A83" t="s">
        <v>50</v>
      </c>
      <c r="B83" s="18">
        <v>81</v>
      </c>
      <c r="C83" t="s">
        <v>130</v>
      </c>
      <c r="D83">
        <v>55.584000000000003</v>
      </c>
      <c r="E83">
        <v>-156.21799999999999</v>
      </c>
      <c r="F83" s="12">
        <v>0.33</v>
      </c>
      <c r="G83" s="2"/>
      <c r="H83" s="2"/>
      <c r="I83" s="12">
        <v>0.33</v>
      </c>
      <c r="J83" s="8">
        <f t="shared" si="101"/>
        <v>0.66</v>
      </c>
      <c r="K83" s="8">
        <v>10</v>
      </c>
      <c r="L83" s="2">
        <f t="shared" si="102"/>
        <v>1.4171660234500805</v>
      </c>
      <c r="M83" s="9">
        <f t="shared" si="73"/>
        <v>44338.134924619437</v>
      </c>
      <c r="N83" s="9">
        <f t="shared" si="74"/>
        <v>44338.162424619433</v>
      </c>
      <c r="O83" s="8">
        <f t="shared" si="75"/>
        <v>55.584000000000003</v>
      </c>
      <c r="P83" s="8">
        <f t="shared" si="76"/>
        <v>-156.21799999999999</v>
      </c>
      <c r="Q83" s="2">
        <f t="shared" si="77"/>
        <v>0.9701238114285281</v>
      </c>
      <c r="R83" s="2">
        <f t="shared" si="78"/>
        <v>-2.7265184508805014</v>
      </c>
      <c r="S83" s="2">
        <f t="shared" si="79"/>
        <v>2.9670597283981692E-4</v>
      </c>
      <c r="T83" s="2">
        <f t="shared" si="80"/>
        <v>14.171660234500804</v>
      </c>
    </row>
    <row r="84" spans="1:20" s="1" customFormat="1" x14ac:dyDescent="0.25">
      <c r="A84" t="s">
        <v>43</v>
      </c>
      <c r="B84" s="19">
        <v>82</v>
      </c>
      <c r="C84" t="s">
        <v>130</v>
      </c>
      <c r="D84">
        <v>55.348100000000002</v>
      </c>
      <c r="E84">
        <v>-156.2004</v>
      </c>
      <c r="F84" s="12">
        <v>0.33</v>
      </c>
      <c r="G84" s="2"/>
      <c r="H84" s="2"/>
      <c r="I84" s="12">
        <v>0.33</v>
      </c>
      <c r="J84" s="8">
        <f t="shared" si="101"/>
        <v>0.66</v>
      </c>
      <c r="K84" s="8">
        <v>10</v>
      </c>
      <c r="L84" s="2">
        <f t="shared" si="102"/>
        <v>1.4166653902656183</v>
      </c>
      <c r="M84" s="9">
        <f t="shared" si="73"/>
        <v>44338.221452344027</v>
      </c>
      <c r="N84" s="9">
        <f t="shared" si="74"/>
        <v>44338.248952344024</v>
      </c>
      <c r="O84" s="8">
        <f t="shared" si="75"/>
        <v>55.348100000000002</v>
      </c>
      <c r="P84" s="8">
        <f t="shared" si="76"/>
        <v>-156.2004</v>
      </c>
      <c r="Q84" s="2">
        <f t="shared" si="77"/>
        <v>0.96600657972307347</v>
      </c>
      <c r="R84" s="2">
        <f t="shared" si="78"/>
        <v>-2.7262112729321508</v>
      </c>
      <c r="S84" s="2">
        <f t="shared" si="79"/>
        <v>3.0717794835055656E-4</v>
      </c>
      <c r="T84" s="2">
        <f t="shared" si="80"/>
        <v>14.166653902656183</v>
      </c>
    </row>
    <row r="85" spans="1:20" s="1" customFormat="1" x14ac:dyDescent="0.25">
      <c r="A85" t="s">
        <v>51</v>
      </c>
      <c r="B85" s="19">
        <v>83</v>
      </c>
      <c r="C85" t="s">
        <v>129</v>
      </c>
      <c r="D85">
        <v>55.59</v>
      </c>
      <c r="E85">
        <v>-155.79499999999999</v>
      </c>
      <c r="F85" s="12">
        <v>0.33</v>
      </c>
      <c r="G85" s="2"/>
      <c r="H85" s="2"/>
      <c r="I85" s="2"/>
      <c r="J85" s="8">
        <f t="shared" si="101"/>
        <v>0.33</v>
      </c>
      <c r="K85" s="8">
        <v>10</v>
      </c>
      <c r="L85" s="2">
        <f t="shared" si="102"/>
        <v>2.0019117369473456</v>
      </c>
      <c r="M85" s="9">
        <f t="shared" si="73"/>
        <v>44338.332365333066</v>
      </c>
      <c r="N85" s="9">
        <f t="shared" si="74"/>
        <v>44338.346115333065</v>
      </c>
      <c r="O85" s="8">
        <f t="shared" si="75"/>
        <v>55.59</v>
      </c>
      <c r="P85" s="8">
        <f t="shared" si="76"/>
        <v>-155.79499999999999</v>
      </c>
      <c r="Q85" s="2">
        <f t="shared" si="77"/>
        <v>0.97022853118364782</v>
      </c>
      <c r="R85" s="2">
        <f t="shared" si="78"/>
        <v>-2.7191357081445657</v>
      </c>
      <c r="S85" s="2">
        <f t="shared" si="79"/>
        <v>7.0755647875850869E-3</v>
      </c>
      <c r="T85" s="2">
        <f t="shared" si="80"/>
        <v>20.019117369473456</v>
      </c>
    </row>
    <row r="86" spans="1:20" s="1" customFormat="1" x14ac:dyDescent="0.25">
      <c r="A86" t="s">
        <v>56</v>
      </c>
      <c r="B86" s="18">
        <v>84</v>
      </c>
      <c r="C86" t="s">
        <v>129</v>
      </c>
      <c r="D86">
        <v>55.826000000000001</v>
      </c>
      <c r="E86">
        <v>-155.81100000000001</v>
      </c>
      <c r="F86" s="12">
        <v>0.33</v>
      </c>
      <c r="G86" s="2"/>
      <c r="H86" s="2"/>
      <c r="I86" s="2"/>
      <c r="J86" s="8">
        <f t="shared" si="101"/>
        <v>0.33</v>
      </c>
      <c r="K86" s="8">
        <v>10</v>
      </c>
      <c r="L86" s="2">
        <f t="shared" si="102"/>
        <v>1.4170326104059812</v>
      </c>
      <c r="M86" s="9">
        <f t="shared" si="73"/>
        <v>44338.405158358495</v>
      </c>
      <c r="N86" s="9">
        <f t="shared" si="74"/>
        <v>44338.418908358493</v>
      </c>
      <c r="O86" s="8">
        <f t="shared" si="75"/>
        <v>55.826000000000001</v>
      </c>
      <c r="P86" s="8">
        <f t="shared" si="76"/>
        <v>-155.81100000000001</v>
      </c>
      <c r="Q86" s="2">
        <f t="shared" si="77"/>
        <v>0.97434750821835447</v>
      </c>
      <c r="R86" s="2">
        <f t="shared" si="78"/>
        <v>-2.719414960824885</v>
      </c>
      <c r="S86" s="2">
        <f t="shared" si="79"/>
        <v>-2.7925268031925299E-4</v>
      </c>
      <c r="T86" s="2">
        <f t="shared" si="80"/>
        <v>14.170326104059811</v>
      </c>
    </row>
    <row r="87" spans="1:20" s="1" customFormat="1" x14ac:dyDescent="0.25">
      <c r="A87" t="s">
        <v>57</v>
      </c>
      <c r="B87" s="18">
        <v>85</v>
      </c>
      <c r="C87" t="s">
        <v>129</v>
      </c>
      <c r="D87">
        <v>56.061999999999998</v>
      </c>
      <c r="E87">
        <v>-155.82499999999999</v>
      </c>
      <c r="F87" s="12">
        <v>0.33</v>
      </c>
      <c r="G87" s="2"/>
      <c r="H87" s="2"/>
      <c r="I87" s="2"/>
      <c r="J87" s="8">
        <f t="shared" si="101"/>
        <v>0.33</v>
      </c>
      <c r="K87" s="8">
        <v>10</v>
      </c>
      <c r="L87" s="2">
        <f t="shared" si="102"/>
        <v>1.416781126719235</v>
      </c>
      <c r="M87" s="9">
        <f t="shared" si="73"/>
        <v>44338.477940905439</v>
      </c>
      <c r="N87" s="9">
        <f t="shared" si="74"/>
        <v>44338.491690905437</v>
      </c>
      <c r="O87" s="8">
        <f t="shared" si="75"/>
        <v>56.061999999999998</v>
      </c>
      <c r="P87" s="8">
        <f t="shared" si="76"/>
        <v>-155.82499999999999</v>
      </c>
      <c r="Q87" s="2">
        <f t="shared" si="77"/>
        <v>0.9784664852530609</v>
      </c>
      <c r="R87" s="2">
        <f t="shared" si="78"/>
        <v>-2.7196593069201636</v>
      </c>
      <c r="S87" s="2">
        <f t="shared" si="79"/>
        <v>-2.4434609527856921E-4</v>
      </c>
      <c r="T87" s="2">
        <f t="shared" si="80"/>
        <v>14.167811267192349</v>
      </c>
    </row>
    <row r="88" spans="1:20" s="1" customFormat="1" x14ac:dyDescent="0.25">
      <c r="A88" t="s">
        <v>62</v>
      </c>
      <c r="B88" s="19">
        <v>86</v>
      </c>
      <c r="C88" t="s">
        <v>134</v>
      </c>
      <c r="D88">
        <v>56.296999999999997</v>
      </c>
      <c r="E88">
        <v>-155.83799999999999</v>
      </c>
      <c r="F88" s="12">
        <v>0.33</v>
      </c>
      <c r="G88" s="12">
        <v>0.33</v>
      </c>
      <c r="H88" s="2">
        <v>0.5</v>
      </c>
      <c r="I88" s="2"/>
      <c r="J88" s="8">
        <f t="shared" si="101"/>
        <v>1.1600000000000001</v>
      </c>
      <c r="K88" s="8">
        <v>10</v>
      </c>
      <c r="L88" s="2">
        <f t="shared" si="102"/>
        <v>1.4106682021262438</v>
      </c>
      <c r="M88" s="15">
        <v>44338.989583333336</v>
      </c>
      <c r="N88" s="9">
        <f t="shared" si="74"/>
        <v>44339.037916666668</v>
      </c>
      <c r="O88" s="8">
        <f t="shared" si="75"/>
        <v>56.296999999999997</v>
      </c>
      <c r="P88" s="8">
        <f t="shared" si="76"/>
        <v>-155.83799999999999</v>
      </c>
      <c r="Q88" s="2">
        <f t="shared" si="77"/>
        <v>0.98256800899524765</v>
      </c>
      <c r="R88" s="2">
        <f t="shared" si="78"/>
        <v>-2.7198861997229233</v>
      </c>
      <c r="S88" s="2">
        <f t="shared" si="79"/>
        <v>-2.2689280275978163E-4</v>
      </c>
      <c r="T88" s="2">
        <f t="shared" si="80"/>
        <v>14.106682021262438</v>
      </c>
    </row>
    <row r="89" spans="1:20" s="1" customFormat="1" x14ac:dyDescent="0.25">
      <c r="A89" t="s">
        <v>64</v>
      </c>
      <c r="B89" s="19">
        <v>87</v>
      </c>
      <c r="C89" t="s">
        <v>133</v>
      </c>
      <c r="D89">
        <v>56.533000000000001</v>
      </c>
      <c r="E89">
        <v>-155.85</v>
      </c>
      <c r="F89" s="12">
        <v>0.33</v>
      </c>
      <c r="G89" s="12">
        <v>0.33</v>
      </c>
      <c r="H89" s="2"/>
      <c r="I89" s="2"/>
      <c r="J89" s="8">
        <f t="shared" si="101"/>
        <v>0.66</v>
      </c>
      <c r="K89" s="8">
        <v>10</v>
      </c>
      <c r="L89" s="2">
        <f t="shared" si="102"/>
        <v>1.4165600203090112</v>
      </c>
      <c r="M89" s="9">
        <f t="shared" si="73"/>
        <v>44339.096940000847</v>
      </c>
      <c r="N89" s="9">
        <f t="shared" si="74"/>
        <v>44339.124440000844</v>
      </c>
      <c r="O89" s="8">
        <f t="shared" si="75"/>
        <v>56.533000000000001</v>
      </c>
      <c r="P89" s="8">
        <f t="shared" si="76"/>
        <v>-155.85</v>
      </c>
      <c r="Q89" s="2">
        <f t="shared" si="77"/>
        <v>0.9866869860299543</v>
      </c>
      <c r="R89" s="2">
        <f t="shared" si="78"/>
        <v>-2.7200956392331626</v>
      </c>
      <c r="S89" s="2">
        <f t="shared" si="79"/>
        <v>-2.094395102392177E-4</v>
      </c>
      <c r="T89" s="2">
        <f t="shared" si="80"/>
        <v>14.165600203090111</v>
      </c>
    </row>
    <row r="90" spans="1:20" s="1" customFormat="1" x14ac:dyDescent="0.25">
      <c r="A90" t="s">
        <v>67</v>
      </c>
      <c r="B90" s="18">
        <v>88</v>
      </c>
      <c r="C90" t="s">
        <v>133</v>
      </c>
      <c r="D90">
        <v>56.768999999999998</v>
      </c>
      <c r="E90">
        <v>-155.86099999999999</v>
      </c>
      <c r="F90" s="12">
        <v>0.33</v>
      </c>
      <c r="G90" s="12">
        <v>0.33</v>
      </c>
      <c r="H90" s="2"/>
      <c r="I90" s="2"/>
      <c r="J90" s="8">
        <f t="shared" si="101"/>
        <v>0.66</v>
      </c>
      <c r="K90" s="8">
        <v>10</v>
      </c>
      <c r="L90" s="2">
        <f t="shared" si="102"/>
        <v>1.4164647603442937</v>
      </c>
      <c r="M90" s="9">
        <f t="shared" si="73"/>
        <v>44339.183459365857</v>
      </c>
      <c r="N90" s="9">
        <f t="shared" si="74"/>
        <v>44339.210959365853</v>
      </c>
      <c r="O90" s="8">
        <f t="shared" si="75"/>
        <v>56.768999999999998</v>
      </c>
      <c r="P90" s="8">
        <f t="shared" si="76"/>
        <v>-155.86099999999999</v>
      </c>
      <c r="Q90" s="2">
        <f t="shared" si="77"/>
        <v>0.99080596306466096</v>
      </c>
      <c r="R90" s="2">
        <f t="shared" si="78"/>
        <v>-2.7202876254508817</v>
      </c>
      <c r="S90" s="2">
        <f t="shared" si="79"/>
        <v>-1.9198621771909785E-4</v>
      </c>
      <c r="T90" s="2">
        <f t="shared" si="80"/>
        <v>14.164647603442937</v>
      </c>
    </row>
    <row r="91" spans="1:20" s="1" customFormat="1" x14ac:dyDescent="0.25">
      <c r="A91" t="s">
        <v>70</v>
      </c>
      <c r="B91" s="18">
        <v>89</v>
      </c>
      <c r="C91" t="s">
        <v>133</v>
      </c>
      <c r="D91">
        <v>57.003999999999998</v>
      </c>
      <c r="E91">
        <v>-155.87</v>
      </c>
      <c r="F91" s="12">
        <v>0.33</v>
      </c>
      <c r="G91" s="12">
        <v>0.33</v>
      </c>
      <c r="H91" s="2"/>
      <c r="I91" s="2"/>
      <c r="J91" s="8">
        <f t="shared" si="101"/>
        <v>0.66</v>
      </c>
      <c r="K91" s="8">
        <v>10</v>
      </c>
      <c r="L91" s="2">
        <f t="shared" si="102"/>
        <v>1.4103085654696315</v>
      </c>
      <c r="M91" s="9">
        <f t="shared" si="73"/>
        <v>44339.269722222751</v>
      </c>
      <c r="N91" s="9">
        <f t="shared" si="74"/>
        <v>44339.297222222747</v>
      </c>
      <c r="O91" s="8">
        <f t="shared" si="75"/>
        <v>57.003999999999998</v>
      </c>
      <c r="P91" s="8">
        <f t="shared" si="76"/>
        <v>-155.87</v>
      </c>
      <c r="Q91" s="2">
        <f t="shared" si="77"/>
        <v>0.9949074868068476</v>
      </c>
      <c r="R91" s="2">
        <f t="shared" si="78"/>
        <v>-2.7204447050835614</v>
      </c>
      <c r="S91" s="2">
        <f t="shared" si="79"/>
        <v>-1.5707963267974634E-4</v>
      </c>
      <c r="T91" s="2">
        <f t="shared" si="80"/>
        <v>14.103085654696315</v>
      </c>
    </row>
    <row r="92" spans="1:20" s="1" customFormat="1" x14ac:dyDescent="0.25">
      <c r="A92" t="s">
        <v>71</v>
      </c>
      <c r="B92" s="19">
        <v>90</v>
      </c>
      <c r="C92" t="s">
        <v>129</v>
      </c>
      <c r="D92">
        <v>57.24</v>
      </c>
      <c r="E92">
        <v>-155.87799999999999</v>
      </c>
      <c r="F92" s="12">
        <v>0.33</v>
      </c>
      <c r="G92" s="2"/>
      <c r="H92" s="2"/>
      <c r="I92" s="2"/>
      <c r="J92" s="8">
        <f t="shared" si="101"/>
        <v>0.33</v>
      </c>
      <c r="K92" s="8">
        <v>10</v>
      </c>
      <c r="L92" s="2">
        <f t="shared" si="102"/>
        <v>1.4162397233575479</v>
      </c>
      <c r="M92" s="9">
        <f t="shared" si="73"/>
        <v>44339.356232211219</v>
      </c>
      <c r="N92" s="9">
        <f t="shared" si="74"/>
        <v>44339.369982211218</v>
      </c>
      <c r="O92" s="8">
        <f t="shared" si="75"/>
        <v>57.24</v>
      </c>
      <c r="P92" s="8">
        <f t="shared" si="76"/>
        <v>-155.87799999999999</v>
      </c>
      <c r="Q92" s="2">
        <f t="shared" si="77"/>
        <v>0.99902646384155425</v>
      </c>
      <c r="R92" s="2">
        <f t="shared" si="78"/>
        <v>-2.7205843314237206</v>
      </c>
      <c r="S92" s="2">
        <f t="shared" si="79"/>
        <v>-1.396263401591824E-4</v>
      </c>
      <c r="T92" s="2">
        <f t="shared" si="80"/>
        <v>14.162397233575479</v>
      </c>
    </row>
    <row r="93" spans="1:20" s="1" customFormat="1" x14ac:dyDescent="0.25">
      <c r="A93" t="s">
        <v>140</v>
      </c>
      <c r="B93" s="19">
        <v>91</v>
      </c>
      <c r="C93" t="s">
        <v>129</v>
      </c>
      <c r="D93">
        <v>57.45</v>
      </c>
      <c r="E93">
        <v>-155.767</v>
      </c>
      <c r="F93" s="12">
        <v>0.33</v>
      </c>
      <c r="G93" s="2"/>
      <c r="H93" s="2"/>
      <c r="I93" s="2"/>
      <c r="J93" s="8">
        <f t="shared" si="101"/>
        <v>0.33</v>
      </c>
      <c r="K93" s="8">
        <v>10</v>
      </c>
      <c r="L93" s="2">
        <f t="shared" si="102"/>
        <v>1.3102435706806559</v>
      </c>
      <c r="M93" s="9">
        <f t="shared" si="73"/>
        <v>44339.424575693331</v>
      </c>
      <c r="N93" s="9">
        <f t="shared" si="74"/>
        <v>44339.438325693329</v>
      </c>
      <c r="O93" s="8">
        <f t="shared" si="75"/>
        <v>57.45</v>
      </c>
      <c r="P93" s="8">
        <f t="shared" si="76"/>
        <v>-155.767</v>
      </c>
      <c r="Q93" s="2">
        <f t="shared" si="77"/>
        <v>1.0026916552707423</v>
      </c>
      <c r="R93" s="2">
        <f t="shared" si="78"/>
        <v>-2.7186470159540073</v>
      </c>
      <c r="S93" s="2">
        <f t="shared" si="79"/>
        <v>1.9373154697133188E-3</v>
      </c>
      <c r="T93" s="2">
        <f t="shared" si="80"/>
        <v>13.10243570680656</v>
      </c>
    </row>
    <row r="94" spans="1:20" s="1" customFormat="1" x14ac:dyDescent="0.25">
      <c r="A94" t="s">
        <v>76</v>
      </c>
      <c r="B94" s="18">
        <v>92</v>
      </c>
      <c r="C94" t="s">
        <v>129</v>
      </c>
      <c r="D94">
        <v>57.481999999999999</v>
      </c>
      <c r="E94">
        <v>-155.452</v>
      </c>
      <c r="F94" s="12">
        <v>0.33</v>
      </c>
      <c r="G94" s="2"/>
      <c r="H94" s="2"/>
      <c r="I94" s="2"/>
      <c r="J94" s="8">
        <f t="shared" si="101"/>
        <v>0.33</v>
      </c>
      <c r="K94" s="8">
        <v>10</v>
      </c>
      <c r="L94" s="2">
        <f t="shared" si="102"/>
        <v>1.0344158908259264</v>
      </c>
      <c r="M94" s="9">
        <f t="shared" si="73"/>
        <v>44339.481426355444</v>
      </c>
      <c r="N94" s="9">
        <f t="shared" si="74"/>
        <v>44339.495176355442</v>
      </c>
      <c r="O94" s="8">
        <f t="shared" si="75"/>
        <v>57.481999999999999</v>
      </c>
      <c r="P94" s="8">
        <f t="shared" si="76"/>
        <v>-155.452</v>
      </c>
      <c r="Q94" s="2">
        <f t="shared" si="77"/>
        <v>1.0032501606313804</v>
      </c>
      <c r="R94" s="2">
        <f t="shared" si="78"/>
        <v>-2.713149228810225</v>
      </c>
      <c r="S94" s="2">
        <f t="shared" si="79"/>
        <v>5.4977871437822401E-3</v>
      </c>
      <c r="T94" s="2">
        <f t="shared" si="80"/>
        <v>10.344158908259265</v>
      </c>
    </row>
    <row r="95" spans="1:20" s="1" customFormat="1" x14ac:dyDescent="0.25">
      <c r="A95" t="s">
        <v>75</v>
      </c>
      <c r="B95" s="18">
        <v>93</v>
      </c>
      <c r="C95" t="s">
        <v>129</v>
      </c>
      <c r="D95">
        <v>57.246000000000002</v>
      </c>
      <c r="E95">
        <v>-155.447</v>
      </c>
      <c r="F95" s="12">
        <v>0.33</v>
      </c>
      <c r="G95" s="2"/>
      <c r="H95" s="2"/>
      <c r="I95" s="2"/>
      <c r="J95" s="8">
        <f t="shared" si="101"/>
        <v>0.33</v>
      </c>
      <c r="K95" s="8">
        <v>10</v>
      </c>
      <c r="L95" s="2">
        <f t="shared" si="102"/>
        <v>1.4160924253036253</v>
      </c>
      <c r="M95" s="15">
        <v>44339.989583333336</v>
      </c>
      <c r="N95" s="9">
        <f t="shared" si="74"/>
        <v>44340.003333333334</v>
      </c>
      <c r="O95" s="8">
        <f t="shared" si="75"/>
        <v>57.246000000000002</v>
      </c>
      <c r="P95" s="8">
        <f t="shared" si="76"/>
        <v>-155.447</v>
      </c>
      <c r="Q95" s="2">
        <f t="shared" si="77"/>
        <v>0.99913118359667397</v>
      </c>
      <c r="R95" s="2">
        <f t="shared" si="78"/>
        <v>-2.7130619623476253</v>
      </c>
      <c r="S95" s="2">
        <f t="shared" si="79"/>
        <v>8.7266462599711048E-5</v>
      </c>
      <c r="T95" s="2">
        <f t="shared" si="80"/>
        <v>14.160924253036253</v>
      </c>
    </row>
    <row r="96" spans="1:20" s="1" customFormat="1" x14ac:dyDescent="0.25">
      <c r="A96" t="s">
        <v>72</v>
      </c>
      <c r="B96" s="19">
        <v>94</v>
      </c>
      <c r="C96" t="s">
        <v>129</v>
      </c>
      <c r="D96">
        <v>57.011000000000003</v>
      </c>
      <c r="E96">
        <v>-155.44</v>
      </c>
      <c r="F96" s="12">
        <v>0.33</v>
      </c>
      <c r="G96" s="2"/>
      <c r="H96" s="2"/>
      <c r="I96" s="2"/>
      <c r="J96" s="8">
        <f t="shared" si="101"/>
        <v>0.33</v>
      </c>
      <c r="K96" s="8">
        <v>10</v>
      </c>
      <c r="L96" s="2">
        <f t="shared" si="102"/>
        <v>1.4101842580838488</v>
      </c>
      <c r="M96" s="9">
        <f t="shared" si="73"/>
        <v>44340.062091010754</v>
      </c>
      <c r="N96" s="9">
        <f t="shared" si="74"/>
        <v>44340.075841010752</v>
      </c>
      <c r="O96" s="8">
        <f t="shared" si="75"/>
        <v>57.011000000000003</v>
      </c>
      <c r="P96" s="8">
        <f t="shared" si="76"/>
        <v>-155.44</v>
      </c>
      <c r="Q96" s="2">
        <f t="shared" si="77"/>
        <v>0.99502965985448732</v>
      </c>
      <c r="R96" s="2">
        <f t="shared" si="78"/>
        <v>-2.7129397892999858</v>
      </c>
      <c r="S96" s="2">
        <f t="shared" si="79"/>
        <v>1.2217304763950665E-4</v>
      </c>
      <c r="T96" s="2">
        <f t="shared" si="80"/>
        <v>14.101842580838488</v>
      </c>
    </row>
    <row r="97" spans="1:20" s="1" customFormat="1" x14ac:dyDescent="0.25">
      <c r="A97" t="s">
        <v>69</v>
      </c>
      <c r="B97" s="19">
        <v>95</v>
      </c>
      <c r="C97" t="s">
        <v>133</v>
      </c>
      <c r="D97">
        <v>56.774999999999999</v>
      </c>
      <c r="E97">
        <v>-155.43199999999999</v>
      </c>
      <c r="F97" s="12">
        <v>0.33</v>
      </c>
      <c r="G97" s="12">
        <v>0.33</v>
      </c>
      <c r="H97" s="2"/>
      <c r="I97" s="2"/>
      <c r="J97" s="8">
        <f t="shared" si="101"/>
        <v>0.66</v>
      </c>
      <c r="K97" s="8">
        <v>10</v>
      </c>
      <c r="L97" s="2">
        <f t="shared" si="102"/>
        <v>1.4162426930190375</v>
      </c>
      <c r="M97" s="9">
        <f t="shared" si="73"/>
        <v>44340.134851122959</v>
      </c>
      <c r="N97" s="9">
        <f t="shared" si="74"/>
        <v>44340.162351122955</v>
      </c>
      <c r="O97" s="8">
        <f t="shared" si="75"/>
        <v>56.774999999999999</v>
      </c>
      <c r="P97" s="8">
        <f t="shared" si="76"/>
        <v>-155.43199999999999</v>
      </c>
      <c r="Q97" s="2">
        <f t="shared" si="77"/>
        <v>0.99091068281978056</v>
      </c>
      <c r="R97" s="2">
        <f t="shared" si="78"/>
        <v>-2.7128001629598257</v>
      </c>
      <c r="S97" s="2">
        <f t="shared" si="79"/>
        <v>1.3962634016007058E-4</v>
      </c>
      <c r="T97" s="2">
        <f t="shared" si="80"/>
        <v>14.162426930190374</v>
      </c>
    </row>
    <row r="98" spans="1:20" s="1" customFormat="1" x14ac:dyDescent="0.25">
      <c r="A98" t="s">
        <v>68</v>
      </c>
      <c r="B98" s="18">
        <v>96</v>
      </c>
      <c r="C98" t="s">
        <v>133</v>
      </c>
      <c r="D98">
        <v>56.539000000000001</v>
      </c>
      <c r="E98">
        <v>-155.423</v>
      </c>
      <c r="F98" s="12">
        <v>0.33</v>
      </c>
      <c r="G98" s="12">
        <v>0.33</v>
      </c>
      <c r="H98" s="2"/>
      <c r="I98" s="2"/>
      <c r="J98" s="8">
        <f t="shared" si="101"/>
        <v>0.66</v>
      </c>
      <c r="K98" s="8">
        <v>10</v>
      </c>
      <c r="L98" s="2">
        <f t="shared" si="102"/>
        <v>1.4163110384348983</v>
      </c>
      <c r="M98" s="9">
        <f t="shared" si="73"/>
        <v>44340.221364082892</v>
      </c>
      <c r="N98" s="9">
        <f t="shared" si="74"/>
        <v>44340.248864082889</v>
      </c>
      <c r="O98" s="8">
        <f t="shared" si="75"/>
        <v>56.539000000000001</v>
      </c>
      <c r="P98" s="8">
        <f t="shared" si="76"/>
        <v>-155.423</v>
      </c>
      <c r="Q98" s="2">
        <f t="shared" si="77"/>
        <v>0.98679170578507402</v>
      </c>
      <c r="R98" s="2">
        <f t="shared" si="78"/>
        <v>-2.7126430833271469</v>
      </c>
      <c r="S98" s="2">
        <f t="shared" si="79"/>
        <v>1.5707963267885816E-4</v>
      </c>
      <c r="T98" s="2">
        <f t="shared" si="80"/>
        <v>14.163110384348983</v>
      </c>
    </row>
    <row r="99" spans="1:20" s="1" customFormat="1" x14ac:dyDescent="0.25">
      <c r="A99" t="s">
        <v>63</v>
      </c>
      <c r="B99" s="18">
        <v>97</v>
      </c>
      <c r="C99" t="s">
        <v>129</v>
      </c>
      <c r="D99">
        <v>56.302999999999997</v>
      </c>
      <c r="E99">
        <v>-155.41300000000001</v>
      </c>
      <c r="F99" s="12">
        <v>0.33</v>
      </c>
      <c r="G99" s="2"/>
      <c r="H99" s="2"/>
      <c r="I99" s="2"/>
      <c r="J99" s="8">
        <f t="shared" si="101"/>
        <v>0.33</v>
      </c>
      <c r="K99" s="8">
        <v>10</v>
      </c>
      <c r="L99" s="2">
        <f t="shared" si="102"/>
        <v>1.4163888038315648</v>
      </c>
      <c r="M99" s="9">
        <f t="shared" si="73"/>
        <v>44340.30788028305</v>
      </c>
      <c r="N99" s="9">
        <f t="shared" si="74"/>
        <v>44340.321630283048</v>
      </c>
      <c r="O99" s="8">
        <f t="shared" si="75"/>
        <v>56.302999999999997</v>
      </c>
      <c r="P99" s="8">
        <f t="shared" si="76"/>
        <v>-155.41300000000001</v>
      </c>
      <c r="Q99" s="2">
        <f t="shared" si="77"/>
        <v>0.98267272875036726</v>
      </c>
      <c r="R99" s="2">
        <f t="shared" si="78"/>
        <v>-2.7124685504019475</v>
      </c>
      <c r="S99" s="2">
        <f t="shared" si="79"/>
        <v>1.745329251994221E-4</v>
      </c>
      <c r="T99" s="2">
        <f t="shared" si="80"/>
        <v>14.163888038315648</v>
      </c>
    </row>
    <row r="100" spans="1:20" x14ac:dyDescent="0.25">
      <c r="A100" t="s">
        <v>141</v>
      </c>
      <c r="B100" s="19">
        <v>98</v>
      </c>
      <c r="C100" t="s">
        <v>129</v>
      </c>
      <c r="D100">
        <v>56.067999999999998</v>
      </c>
      <c r="E100">
        <v>-155.40100000000001</v>
      </c>
      <c r="F100" s="12">
        <v>0.33</v>
      </c>
      <c r="G100" s="2"/>
      <c r="H100" s="2"/>
      <c r="I100" s="2"/>
      <c r="J100" s="8">
        <f t="shared" si="101"/>
        <v>0.33</v>
      </c>
      <c r="K100" s="8">
        <v>10</v>
      </c>
      <c r="L100" s="2">
        <f t="shared" si="102"/>
        <v>1.4105691976452395</v>
      </c>
      <c r="M100" s="9">
        <f t="shared" si="73"/>
        <v>44340.380403999618</v>
      </c>
      <c r="N100" s="9">
        <f t="shared" si="74"/>
        <v>44340.394153999616</v>
      </c>
      <c r="O100" s="8">
        <f t="shared" si="75"/>
        <v>56.067999999999998</v>
      </c>
      <c r="P100" s="8">
        <f t="shared" si="76"/>
        <v>-155.40100000000001</v>
      </c>
      <c r="Q100" s="2">
        <f t="shared" si="77"/>
        <v>0.97857120500818062</v>
      </c>
      <c r="R100" s="2">
        <f t="shared" si="78"/>
        <v>-2.7122591108917082</v>
      </c>
      <c r="S100" s="2">
        <f t="shared" si="79"/>
        <v>2.094395102392177E-4</v>
      </c>
      <c r="T100" s="2">
        <f t="shared" si="80"/>
        <v>14.105691976452395</v>
      </c>
    </row>
    <row r="101" spans="1:20" x14ac:dyDescent="0.25">
      <c r="A101" t="s">
        <v>142</v>
      </c>
      <c r="B101" s="19">
        <v>99</v>
      </c>
      <c r="C101" t="s">
        <v>129</v>
      </c>
      <c r="D101">
        <v>56.545000000000002</v>
      </c>
      <c r="E101">
        <v>-154.99799999999999</v>
      </c>
      <c r="F101" s="12">
        <v>0.33</v>
      </c>
      <c r="G101" s="2"/>
      <c r="H101" s="2"/>
      <c r="I101" s="2"/>
      <c r="J101" s="8">
        <f t="shared" si="101"/>
        <v>0.33</v>
      </c>
      <c r="K101" s="8">
        <v>10</v>
      </c>
      <c r="L101" s="2">
        <f t="shared" si="102"/>
        <v>3.1607394184483817</v>
      </c>
      <c r="M101" s="9">
        <f t="shared" ref="M101" si="103">N100+L101/24</f>
        <v>44340.525851475388</v>
      </c>
      <c r="N101" s="9">
        <f t="shared" ref="N101" si="104">M101+J101/24</f>
        <v>44340.539601475386</v>
      </c>
      <c r="O101" s="8">
        <f t="shared" ref="O101" si="105">D101</f>
        <v>56.545000000000002</v>
      </c>
      <c r="P101" s="8">
        <f t="shared" ref="P101" si="106">E101</f>
        <v>-154.99799999999999</v>
      </c>
      <c r="Q101" s="2">
        <f t="shared" ref="Q101" si="107">O101*PI()/180</f>
        <v>0.98689642554019363</v>
      </c>
      <c r="R101" s="2">
        <f t="shared" ref="R101" si="108">P101*PI()/180</f>
        <v>-2.7052254340061705</v>
      </c>
      <c r="S101" s="2">
        <f t="shared" ref="S101" si="109">R101-R100</f>
        <v>7.0336768855376874E-3</v>
      </c>
      <c r="T101" s="2">
        <f t="shared" ref="T101" si="110">ACOS((SIN(Q100)*SIN(Q101))+(COS(Q100)*COS(Q101)*COS(S101)))/(PI()/180)*60</f>
        <v>31.607394184483816</v>
      </c>
    </row>
    <row r="102" spans="1:20" x14ac:dyDescent="0.25">
      <c r="A102" t="s">
        <v>73</v>
      </c>
      <c r="B102" s="18">
        <v>100</v>
      </c>
      <c r="C102" t="s">
        <v>129</v>
      </c>
      <c r="D102">
        <v>56.780999999999999</v>
      </c>
      <c r="E102">
        <v>-155.005</v>
      </c>
      <c r="F102" s="12">
        <v>0.33</v>
      </c>
      <c r="G102" s="2"/>
      <c r="H102" s="2"/>
      <c r="I102" s="2"/>
      <c r="J102" s="8">
        <f t="shared" si="101"/>
        <v>0.33</v>
      </c>
      <c r="K102" s="8">
        <v>10</v>
      </c>
      <c r="L102" s="2">
        <f t="shared" si="102"/>
        <v>1.4161881073306459</v>
      </c>
      <c r="M102" s="15">
        <v>44340.989583333336</v>
      </c>
      <c r="N102" s="9">
        <f t="shared" si="74"/>
        <v>44341.003333333334</v>
      </c>
      <c r="O102" s="8">
        <f t="shared" si="75"/>
        <v>56.780999999999999</v>
      </c>
      <c r="P102" s="8">
        <f t="shared" si="76"/>
        <v>-155.005</v>
      </c>
      <c r="Q102" s="2">
        <f t="shared" si="77"/>
        <v>0.99101540257490028</v>
      </c>
      <c r="R102" s="2">
        <f t="shared" si="78"/>
        <v>-2.7053476070538101</v>
      </c>
      <c r="S102" s="2">
        <f t="shared" si="79"/>
        <v>-1.2217304763950665E-4</v>
      </c>
      <c r="T102" s="2">
        <f t="shared" si="80"/>
        <v>14.161881073306459</v>
      </c>
    </row>
    <row r="103" spans="1:20" x14ac:dyDescent="0.25">
      <c r="A103" t="s">
        <v>74</v>
      </c>
      <c r="B103" s="18">
        <v>101</v>
      </c>
      <c r="C103" t="s">
        <v>129</v>
      </c>
      <c r="D103">
        <v>57.017000000000003</v>
      </c>
      <c r="E103">
        <v>-155.012</v>
      </c>
      <c r="F103" s="12">
        <v>0.33</v>
      </c>
      <c r="J103" s="8">
        <f t="shared" si="101"/>
        <v>0.33</v>
      </c>
      <c r="K103" s="8">
        <v>10</v>
      </c>
      <c r="L103" s="2">
        <f t="shared" si="102"/>
        <v>1.41618575590105</v>
      </c>
      <c r="M103" s="9">
        <f t="shared" ref="M103:M113" si="111">N102+L103/24</f>
        <v>44341.062341073164</v>
      </c>
      <c r="N103" s="9">
        <f t="shared" ref="N103:N113" si="112">M103+J103/24</f>
        <v>44341.076091073162</v>
      </c>
      <c r="O103" s="8">
        <f t="shared" ref="O103:O113" si="113">D103</f>
        <v>57.017000000000003</v>
      </c>
      <c r="P103" s="8">
        <f t="shared" ref="P103:P113" si="114">E103</f>
        <v>-155.012</v>
      </c>
      <c r="Q103" s="2">
        <f t="shared" ref="Q103:Q113" si="115">O103*PI()/180</f>
        <v>0.99513437960960682</v>
      </c>
      <c r="R103" s="2">
        <f t="shared" ref="R103:R113" si="116">P103*PI()/180</f>
        <v>-2.70546978010145</v>
      </c>
      <c r="S103" s="2">
        <f t="shared" ref="S103:S113" si="117">R103-R102</f>
        <v>-1.2217304763995074E-4</v>
      </c>
      <c r="T103" s="2">
        <f t="shared" ref="T103:T113" si="118">ACOS((SIN(Q102)*SIN(Q103))+(COS(Q102)*COS(Q103)*COS(S103)))/(PI()/180)*60</f>
        <v>14.1618575590105</v>
      </c>
    </row>
    <row r="104" spans="1:20" x14ac:dyDescent="0.25">
      <c r="A104" t="s">
        <v>77</v>
      </c>
      <c r="B104" s="19">
        <v>102</v>
      </c>
      <c r="C104" t="s">
        <v>129</v>
      </c>
      <c r="D104">
        <v>57.252600000000001</v>
      </c>
      <c r="E104">
        <v>-155.01730000000001</v>
      </c>
      <c r="F104" s="12">
        <v>0.33</v>
      </c>
      <c r="I104" s="12"/>
      <c r="J104" s="8">
        <f t="shared" si="101"/>
        <v>0.33</v>
      </c>
      <c r="K104" s="8">
        <v>10</v>
      </c>
      <c r="L104" s="2">
        <f t="shared" si="102"/>
        <v>1.4137053268715154</v>
      </c>
      <c r="M104" s="9">
        <f t="shared" si="111"/>
        <v>44341.134995461784</v>
      </c>
      <c r="N104" s="9">
        <f t="shared" si="112"/>
        <v>44341.148745461782</v>
      </c>
      <c r="O104" s="8">
        <f t="shared" si="113"/>
        <v>57.252600000000001</v>
      </c>
      <c r="P104" s="8">
        <f t="shared" si="114"/>
        <v>-155.01730000000001</v>
      </c>
      <c r="Q104" s="2">
        <f t="shared" si="115"/>
        <v>0.99924637532730554</v>
      </c>
      <c r="R104" s="2">
        <f t="shared" si="116"/>
        <v>-2.705562282551806</v>
      </c>
      <c r="S104" s="2">
        <f t="shared" si="117"/>
        <v>-9.2502450355969046E-5</v>
      </c>
      <c r="T104" s="2">
        <f t="shared" si="118"/>
        <v>14.137053268715153</v>
      </c>
    </row>
    <row r="105" spans="1:20" x14ac:dyDescent="0.25">
      <c r="A105" t="s">
        <v>78</v>
      </c>
      <c r="B105" s="19">
        <v>103</v>
      </c>
      <c r="C105" t="s">
        <v>129</v>
      </c>
      <c r="D105">
        <v>57.488</v>
      </c>
      <c r="E105">
        <v>-155.02099999999999</v>
      </c>
      <c r="F105" s="12">
        <v>0.33</v>
      </c>
      <c r="I105" s="12"/>
      <c r="J105" s="8">
        <f t="shared" si="101"/>
        <v>0.33</v>
      </c>
      <c r="K105" s="8">
        <v>10</v>
      </c>
      <c r="L105" s="2">
        <f t="shared" si="102"/>
        <v>1.4124507244082554</v>
      </c>
      <c r="M105" s="9">
        <f t="shared" si="111"/>
        <v>44341.207597575296</v>
      </c>
      <c r="N105" s="9">
        <f t="shared" si="112"/>
        <v>44341.221347575294</v>
      </c>
      <c r="O105" s="8">
        <f t="shared" si="113"/>
        <v>57.488</v>
      </c>
      <c r="P105" s="8">
        <f t="shared" si="114"/>
        <v>-155.02099999999999</v>
      </c>
      <c r="Q105" s="2">
        <f t="shared" si="115"/>
        <v>1.0033548803865</v>
      </c>
      <c r="R105" s="2">
        <f t="shared" si="116"/>
        <v>-2.7056268597341293</v>
      </c>
      <c r="S105" s="2">
        <f t="shared" si="117"/>
        <v>-6.4577182323333204E-5</v>
      </c>
      <c r="T105" s="2">
        <f t="shared" si="118"/>
        <v>14.124507244082555</v>
      </c>
    </row>
    <row r="106" spans="1:20" x14ac:dyDescent="0.25">
      <c r="A106" t="s">
        <v>84</v>
      </c>
      <c r="B106" s="18">
        <v>104</v>
      </c>
      <c r="C106" t="s">
        <v>131</v>
      </c>
      <c r="D106">
        <v>57.52</v>
      </c>
      <c r="E106">
        <v>-154.78</v>
      </c>
      <c r="F106" s="12">
        <v>0.33</v>
      </c>
      <c r="H106" s="2">
        <v>0.5</v>
      </c>
      <c r="I106" s="12"/>
      <c r="J106" s="8">
        <f>SUM(F106:I106)</f>
        <v>0.83000000000000007</v>
      </c>
      <c r="K106" s="8">
        <v>10</v>
      </c>
      <c r="L106" s="2">
        <f t="shared" si="102"/>
        <v>0.80022453104364966</v>
      </c>
      <c r="M106" s="9">
        <f t="shared" si="111"/>
        <v>44341.25469026409</v>
      </c>
      <c r="N106" s="9">
        <f t="shared" si="112"/>
        <v>44341.289273597424</v>
      </c>
      <c r="O106" s="8">
        <f t="shared" si="113"/>
        <v>57.52</v>
      </c>
      <c r="P106" s="8">
        <f t="shared" si="114"/>
        <v>-154.78</v>
      </c>
      <c r="Q106" s="2">
        <f t="shared" si="115"/>
        <v>1.0039133857471385</v>
      </c>
      <c r="R106" s="2">
        <f t="shared" si="116"/>
        <v>-2.7014206162368231</v>
      </c>
      <c r="S106" s="2">
        <f t="shared" si="117"/>
        <v>4.2062434973062501E-3</v>
      </c>
      <c r="T106" s="2">
        <f t="shared" si="118"/>
        <v>8.0022453104364963</v>
      </c>
    </row>
    <row r="107" spans="1:20" x14ac:dyDescent="0.25">
      <c r="A107" t="s">
        <v>83</v>
      </c>
      <c r="B107" s="18">
        <v>105</v>
      </c>
      <c r="C107" t="s">
        <v>131</v>
      </c>
      <c r="D107">
        <v>57.55</v>
      </c>
      <c r="E107">
        <v>-154.88</v>
      </c>
      <c r="F107" s="12">
        <v>0.33</v>
      </c>
      <c r="H107" s="2">
        <v>0.5</v>
      </c>
      <c r="I107" s="12"/>
      <c r="J107" s="8">
        <f t="shared" si="101"/>
        <v>0.83000000000000007</v>
      </c>
      <c r="K107" s="8">
        <v>10</v>
      </c>
      <c r="L107" s="2">
        <f t="shared" si="102"/>
        <v>0.36895721099932105</v>
      </c>
      <c r="M107" s="9">
        <f t="shared" si="111"/>
        <v>44341.304646814548</v>
      </c>
      <c r="N107" s="9">
        <f t="shared" si="112"/>
        <v>44341.339230147882</v>
      </c>
      <c r="O107" s="8">
        <f t="shared" si="113"/>
        <v>57.55</v>
      </c>
      <c r="P107" s="8">
        <f t="shared" si="114"/>
        <v>-154.88</v>
      </c>
      <c r="Q107" s="2">
        <f t="shared" si="115"/>
        <v>1.0044369845227366</v>
      </c>
      <c r="R107" s="2">
        <f t="shared" si="116"/>
        <v>-2.7031659454888173</v>
      </c>
      <c r="S107" s="2">
        <f t="shared" si="117"/>
        <v>-1.745329251994221E-3</v>
      </c>
      <c r="T107" s="2">
        <f t="shared" si="118"/>
        <v>3.6895721099932106</v>
      </c>
    </row>
    <row r="108" spans="1:20" x14ac:dyDescent="0.25">
      <c r="A108" t="s">
        <v>82</v>
      </c>
      <c r="B108" s="19">
        <v>106</v>
      </c>
      <c r="C108" t="s">
        <v>131</v>
      </c>
      <c r="D108">
        <v>57.61</v>
      </c>
      <c r="E108">
        <v>-155.01</v>
      </c>
      <c r="F108" s="12">
        <v>0.33</v>
      </c>
      <c r="H108" s="2">
        <v>0.5</v>
      </c>
      <c r="I108" s="12"/>
      <c r="J108" s="8">
        <f t="shared" si="101"/>
        <v>0.83000000000000007</v>
      </c>
      <c r="K108" s="8">
        <v>10</v>
      </c>
      <c r="L108" s="2">
        <f t="shared" si="102"/>
        <v>0.55178795055393937</v>
      </c>
      <c r="M108" s="9">
        <f t="shared" si="111"/>
        <v>44341.362221312491</v>
      </c>
      <c r="N108" s="9">
        <f t="shared" si="112"/>
        <v>44341.396804645825</v>
      </c>
      <c r="O108" s="8">
        <f t="shared" si="113"/>
        <v>57.61</v>
      </c>
      <c r="P108" s="8">
        <f t="shared" si="114"/>
        <v>-155.01</v>
      </c>
      <c r="Q108" s="2">
        <f t="shared" si="115"/>
        <v>1.0054841820739331</v>
      </c>
      <c r="R108" s="2">
        <f t="shared" si="116"/>
        <v>-2.7054348735164102</v>
      </c>
      <c r="S108" s="2">
        <f t="shared" si="117"/>
        <v>-2.2689280275929313E-3</v>
      </c>
      <c r="T108" s="2">
        <f t="shared" si="118"/>
        <v>5.5178795055393932</v>
      </c>
    </row>
    <row r="109" spans="1:20" x14ac:dyDescent="0.25">
      <c r="A109" t="s">
        <v>81</v>
      </c>
      <c r="B109" s="19">
        <v>107</v>
      </c>
      <c r="C109" t="s">
        <v>131</v>
      </c>
      <c r="D109">
        <v>57.64</v>
      </c>
      <c r="E109">
        <v>-155.07</v>
      </c>
      <c r="F109" s="12">
        <v>0.33</v>
      </c>
      <c r="H109" s="2">
        <v>0.5</v>
      </c>
      <c r="J109" s="8">
        <f t="shared" si="101"/>
        <v>0.83000000000000007</v>
      </c>
      <c r="K109" s="8">
        <v>10</v>
      </c>
      <c r="L109" s="2">
        <f t="shared" si="102"/>
        <v>0.26373914393328962</v>
      </c>
      <c r="M109" s="9">
        <f t="shared" si="111"/>
        <v>44341.407793776823</v>
      </c>
      <c r="N109" s="9">
        <f t="shared" si="112"/>
        <v>44341.442377110157</v>
      </c>
      <c r="O109" s="8">
        <f t="shared" si="113"/>
        <v>57.64</v>
      </c>
      <c r="P109" s="8">
        <f t="shared" si="114"/>
        <v>-155.07</v>
      </c>
      <c r="Q109" s="2">
        <f t="shared" si="115"/>
        <v>1.0060077808495316</v>
      </c>
      <c r="R109" s="2">
        <f t="shared" si="116"/>
        <v>-2.7064820710676067</v>
      </c>
      <c r="S109" s="2">
        <f t="shared" si="117"/>
        <v>-1.0471975511965326E-3</v>
      </c>
      <c r="T109" s="2">
        <f t="shared" si="118"/>
        <v>2.6373914393328963</v>
      </c>
    </row>
    <row r="110" spans="1:20" x14ac:dyDescent="0.25">
      <c r="A110" t="s">
        <v>80</v>
      </c>
      <c r="B110" s="18">
        <v>108</v>
      </c>
      <c r="C110" t="s">
        <v>131</v>
      </c>
      <c r="D110">
        <v>57.68</v>
      </c>
      <c r="E110">
        <v>-155.16999999999999</v>
      </c>
      <c r="F110" s="12">
        <v>0.33</v>
      </c>
      <c r="H110" s="2">
        <v>0.5</v>
      </c>
      <c r="J110" s="8">
        <f t="shared" si="101"/>
        <v>0.83000000000000007</v>
      </c>
      <c r="K110" s="8">
        <v>10</v>
      </c>
      <c r="L110" s="2">
        <f t="shared" si="102"/>
        <v>0.40077266615509172</v>
      </c>
      <c r="M110" s="9">
        <f t="shared" si="111"/>
        <v>44341.459075971245</v>
      </c>
      <c r="N110" s="9">
        <f t="shared" si="112"/>
        <v>44341.493659304579</v>
      </c>
      <c r="O110" s="8">
        <f t="shared" si="113"/>
        <v>57.68</v>
      </c>
      <c r="P110" s="8">
        <f t="shared" si="114"/>
        <v>-155.16999999999999</v>
      </c>
      <c r="Q110" s="2">
        <f t="shared" si="115"/>
        <v>1.0067059125503293</v>
      </c>
      <c r="R110" s="2">
        <f t="shared" si="116"/>
        <v>-2.708227400319601</v>
      </c>
      <c r="S110" s="2">
        <f t="shared" si="117"/>
        <v>-1.745329251994221E-3</v>
      </c>
      <c r="T110" s="2">
        <f t="shared" si="118"/>
        <v>4.0077266615509171</v>
      </c>
    </row>
    <row r="111" spans="1:20" x14ac:dyDescent="0.25">
      <c r="A111" t="s">
        <v>79</v>
      </c>
      <c r="B111" s="18">
        <v>109</v>
      </c>
      <c r="C111" t="s">
        <v>131</v>
      </c>
      <c r="D111">
        <v>57.72</v>
      </c>
      <c r="E111">
        <v>-155.26</v>
      </c>
      <c r="F111" s="12">
        <v>0.33</v>
      </c>
      <c r="H111" s="2">
        <v>0.5</v>
      </c>
      <c r="I111" s="12"/>
      <c r="J111" s="8">
        <f t="shared" si="101"/>
        <v>0.83000000000000007</v>
      </c>
      <c r="K111" s="8">
        <v>10</v>
      </c>
      <c r="L111" s="2">
        <f t="shared" si="102"/>
        <v>0.37531482323418608</v>
      </c>
      <c r="M111" s="9">
        <f t="shared" si="111"/>
        <v>44341.509297422213</v>
      </c>
      <c r="N111" s="9">
        <f t="shared" si="112"/>
        <v>44341.543880755547</v>
      </c>
      <c r="O111" s="8">
        <f t="shared" si="113"/>
        <v>57.72</v>
      </c>
      <c r="P111" s="8">
        <f t="shared" si="114"/>
        <v>-155.26</v>
      </c>
      <c r="Q111" s="2">
        <f t="shared" si="115"/>
        <v>1.007404044251127</v>
      </c>
      <c r="R111" s="2">
        <f t="shared" si="116"/>
        <v>-2.7097981966463958</v>
      </c>
      <c r="S111" s="2">
        <f t="shared" si="117"/>
        <v>-1.5707963267947989E-3</v>
      </c>
      <c r="T111" s="2">
        <f t="shared" si="118"/>
        <v>3.7531482323418608</v>
      </c>
    </row>
    <row r="112" spans="1:20" x14ac:dyDescent="0.25">
      <c r="A112" t="s">
        <v>85</v>
      </c>
      <c r="B112" s="19">
        <v>110</v>
      </c>
      <c r="C112" t="s">
        <v>129</v>
      </c>
      <c r="D112">
        <v>57.609299999999998</v>
      </c>
      <c r="E112">
        <v>-154.8073</v>
      </c>
      <c r="F112" s="12">
        <v>0.33</v>
      </c>
      <c r="I112" s="12"/>
      <c r="J112" s="8">
        <f t="shared" si="101"/>
        <v>0.33</v>
      </c>
      <c r="K112" s="8">
        <v>10</v>
      </c>
      <c r="L112" s="2">
        <f t="shared" si="102"/>
        <v>1.5974498591641437</v>
      </c>
      <c r="M112" s="15">
        <v>44341.989583333336</v>
      </c>
      <c r="N112" s="9">
        <f t="shared" si="112"/>
        <v>44342.003333333334</v>
      </c>
      <c r="O112" s="8">
        <f t="shared" si="113"/>
        <v>57.609299999999998</v>
      </c>
      <c r="P112" s="8">
        <f t="shared" si="114"/>
        <v>-154.8073</v>
      </c>
      <c r="Q112" s="2">
        <f t="shared" si="115"/>
        <v>1.0054719647691692</v>
      </c>
      <c r="R112" s="2">
        <f t="shared" si="116"/>
        <v>-2.7018970911226177</v>
      </c>
      <c r="S112" s="2">
        <f t="shared" si="117"/>
        <v>7.9011055237780958E-3</v>
      </c>
      <c r="T112" s="2">
        <f t="shared" si="118"/>
        <v>15.974498591641437</v>
      </c>
    </row>
    <row r="113" spans="1:20" x14ac:dyDescent="0.25">
      <c r="A113" t="s">
        <v>86</v>
      </c>
      <c r="B113" s="19">
        <v>111</v>
      </c>
      <c r="C113" t="s">
        <v>129</v>
      </c>
      <c r="D113">
        <v>57.73</v>
      </c>
      <c r="E113">
        <v>-154.59299999999999</v>
      </c>
      <c r="F113" s="12">
        <v>0.33</v>
      </c>
      <c r="I113" s="12"/>
      <c r="J113" s="8">
        <f t="shared" si="101"/>
        <v>0.33</v>
      </c>
      <c r="K113" s="8">
        <v>10</v>
      </c>
      <c r="L113" s="2">
        <f t="shared" si="102"/>
        <v>0.99865939702164785</v>
      </c>
      <c r="M113" s="9">
        <f t="shared" si="111"/>
        <v>44342.04494414154</v>
      </c>
      <c r="N113" s="9">
        <f t="shared" si="112"/>
        <v>44342.058694141539</v>
      </c>
      <c r="O113" s="8">
        <f t="shared" si="113"/>
        <v>57.73</v>
      </c>
      <c r="P113" s="8">
        <f t="shared" si="114"/>
        <v>-154.59299999999999</v>
      </c>
      <c r="Q113" s="2">
        <f t="shared" si="115"/>
        <v>1.0075785771763264</v>
      </c>
      <c r="R113" s="2">
        <f t="shared" si="116"/>
        <v>-2.698156850535594</v>
      </c>
      <c r="S113" s="2">
        <f t="shared" si="117"/>
        <v>3.7402405870237132E-3</v>
      </c>
      <c r="T113" s="2">
        <f t="shared" si="118"/>
        <v>9.9865939702164788</v>
      </c>
    </row>
    <row r="114" spans="1:20" x14ac:dyDescent="0.25">
      <c r="A114" t="s">
        <v>87</v>
      </c>
      <c r="B114" s="18">
        <v>112</v>
      </c>
      <c r="C114" t="s">
        <v>129</v>
      </c>
      <c r="D114">
        <v>57.851199999999999</v>
      </c>
      <c r="E114">
        <v>-154.37729999999999</v>
      </c>
      <c r="F114" s="12">
        <v>0.33</v>
      </c>
      <c r="I114" s="12"/>
      <c r="J114" s="8">
        <f t="shared" si="101"/>
        <v>0.33</v>
      </c>
      <c r="K114" s="8">
        <v>10</v>
      </c>
      <c r="L114" s="2">
        <f t="shared" ref="L114" si="119">T114/K114</f>
        <v>1.0023376566844107</v>
      </c>
      <c r="M114" s="9">
        <f t="shared" ref="M114" si="120">N113+L114/24</f>
        <v>44342.100458210567</v>
      </c>
      <c r="N114" s="9">
        <f t="shared" ref="N114" si="121">M114+J114/24</f>
        <v>44342.114208210565</v>
      </c>
      <c r="O114" s="8">
        <f t="shared" ref="O114" si="122">D114</f>
        <v>57.851199999999999</v>
      </c>
      <c r="P114" s="8">
        <f t="shared" ref="P114" si="123">E114</f>
        <v>-154.37729999999999</v>
      </c>
      <c r="Q114" s="2">
        <f t="shared" ref="Q114" si="124">O114*PI()/180</f>
        <v>1.0096939162297434</v>
      </c>
      <c r="R114" s="2">
        <f t="shared" ref="R114" si="125">P114*PI()/180</f>
        <v>-2.6943921753390421</v>
      </c>
      <c r="S114" s="2">
        <f t="shared" ref="S114" si="126">R114-R113</f>
        <v>3.764675196551881E-3</v>
      </c>
      <c r="T114" s="2">
        <f t="shared" ref="T114" si="127">ACOS((SIN(Q113)*SIN(Q114))+(COS(Q113)*COS(Q114)*COS(S114)))/(PI()/180)*60</f>
        <v>10.023376566844107</v>
      </c>
    </row>
    <row r="115" spans="1:20" x14ac:dyDescent="0.25">
      <c r="A115" t="s">
        <v>88</v>
      </c>
      <c r="B115" s="18">
        <v>113</v>
      </c>
      <c r="C115" t="s">
        <v>129</v>
      </c>
      <c r="D115">
        <v>57.972000000000001</v>
      </c>
      <c r="E115">
        <v>-154.161</v>
      </c>
      <c r="F115" s="12">
        <v>0.33</v>
      </c>
      <c r="I115" s="12"/>
      <c r="J115" s="8">
        <f t="shared" si="101"/>
        <v>0.33</v>
      </c>
      <c r="K115" s="8">
        <v>10</v>
      </c>
      <c r="L115" s="2">
        <f t="shared" ref="L115:L120" si="128">T115/K115</f>
        <v>1.0003209423683095</v>
      </c>
      <c r="M115" s="9">
        <f t="shared" ref="M115:M120" si="129">N114+L115/24</f>
        <v>44342.155888249828</v>
      </c>
      <c r="N115" s="9">
        <f t="shared" ref="N115:N120" si="130">M115+J115/24</f>
        <v>44342.169638249827</v>
      </c>
      <c r="O115" s="8">
        <f t="shared" ref="O115:O120" si="131">D115</f>
        <v>57.972000000000001</v>
      </c>
      <c r="P115" s="8">
        <f t="shared" ref="P115:P120" si="132">E115</f>
        <v>-154.161</v>
      </c>
      <c r="Q115" s="2">
        <f t="shared" ref="Q115:Q120" si="133">O115*PI()/180</f>
        <v>1.0118022739661527</v>
      </c>
      <c r="R115" s="2">
        <f t="shared" ref="R115:R120" si="134">P115*PI()/180</f>
        <v>-2.6906170281669781</v>
      </c>
      <c r="S115" s="2">
        <f t="shared" ref="S115:S120" si="135">R115-R114</f>
        <v>3.7751471720639529E-3</v>
      </c>
      <c r="T115" s="2">
        <f t="shared" ref="T115:T120" si="136">ACOS((SIN(Q114)*SIN(Q115))+(COS(Q114)*COS(Q115)*COS(S115)))/(PI()/180)*60</f>
        <v>10.003209423683094</v>
      </c>
    </row>
    <row r="116" spans="1:20" x14ac:dyDescent="0.25">
      <c r="A116" t="s">
        <v>89</v>
      </c>
      <c r="B116" s="19">
        <v>114</v>
      </c>
      <c r="C116" t="s">
        <v>129</v>
      </c>
      <c r="D116" s="14">
        <v>58.0931</v>
      </c>
      <c r="E116" s="13">
        <v>-153.9444</v>
      </c>
      <c r="F116" s="12">
        <v>0.33</v>
      </c>
      <c r="I116" s="12"/>
      <c r="J116" s="8">
        <f t="shared" si="101"/>
        <v>0.33</v>
      </c>
      <c r="K116" s="8">
        <v>10</v>
      </c>
      <c r="L116" s="2">
        <f t="shared" si="128"/>
        <v>1.0006836863299529</v>
      </c>
      <c r="M116" s="9">
        <f t="shared" si="129"/>
        <v>44342.211333403422</v>
      </c>
      <c r="N116" s="9">
        <f t="shared" si="130"/>
        <v>44342.22508340342</v>
      </c>
      <c r="O116" s="8">
        <f t="shared" si="131"/>
        <v>58.0931</v>
      </c>
      <c r="P116" s="8">
        <f t="shared" si="132"/>
        <v>-153.9444</v>
      </c>
      <c r="Q116" s="2">
        <f t="shared" si="133"/>
        <v>1.0139158676903179</v>
      </c>
      <c r="R116" s="2">
        <f t="shared" si="134"/>
        <v>-2.6868366450071588</v>
      </c>
      <c r="S116" s="2">
        <f t="shared" si="135"/>
        <v>3.7803831598193227E-3</v>
      </c>
      <c r="T116" s="2">
        <f t="shared" si="136"/>
        <v>10.006836863299529</v>
      </c>
    </row>
    <row r="117" spans="1:20" x14ac:dyDescent="0.25">
      <c r="A117" t="s">
        <v>90</v>
      </c>
      <c r="B117" s="18">
        <v>115</v>
      </c>
      <c r="C117" t="s">
        <v>129</v>
      </c>
      <c r="D117" s="14">
        <v>58.214100000000002</v>
      </c>
      <c r="E117" s="13">
        <v>-153.7269</v>
      </c>
      <c r="F117" s="12">
        <v>0.33</v>
      </c>
      <c r="I117" s="12"/>
      <c r="J117" s="8">
        <f t="shared" si="101"/>
        <v>0.33</v>
      </c>
      <c r="K117" s="8">
        <v>10</v>
      </c>
      <c r="L117" s="2">
        <f t="shared" si="128"/>
        <v>1.0006047973776897</v>
      </c>
      <c r="M117" s="9">
        <f t="shared" si="129"/>
        <v>44342.266775269978</v>
      </c>
      <c r="N117" s="9">
        <f t="shared" si="130"/>
        <v>44342.280525269976</v>
      </c>
      <c r="O117" s="8">
        <f t="shared" si="131"/>
        <v>58.214100000000002</v>
      </c>
      <c r="P117" s="8">
        <f t="shared" si="132"/>
        <v>-153.7269</v>
      </c>
      <c r="Q117" s="2">
        <f t="shared" si="133"/>
        <v>1.0160277160852311</v>
      </c>
      <c r="R117" s="2">
        <f t="shared" si="134"/>
        <v>-2.6830405538840711</v>
      </c>
      <c r="S117" s="2">
        <f t="shared" si="135"/>
        <v>3.7960911230876526E-3</v>
      </c>
      <c r="T117" s="2">
        <f t="shared" si="136"/>
        <v>10.006047973776896</v>
      </c>
    </row>
    <row r="118" spans="1:20" x14ac:dyDescent="0.25">
      <c r="A118" t="s">
        <v>91</v>
      </c>
      <c r="B118" s="18">
        <v>116</v>
      </c>
      <c r="C118" t="s">
        <v>129</v>
      </c>
      <c r="D118" s="14">
        <v>58.456000000000003</v>
      </c>
      <c r="E118" s="13">
        <v>-153.2895</v>
      </c>
      <c r="F118" s="12">
        <v>0.33</v>
      </c>
      <c r="I118" s="12"/>
      <c r="J118" s="8">
        <f t="shared" si="101"/>
        <v>0.33</v>
      </c>
      <c r="K118" s="8">
        <v>10</v>
      </c>
      <c r="L118" s="2">
        <f t="shared" si="128"/>
        <v>2.001133892310218</v>
      </c>
      <c r="M118" s="9">
        <f t="shared" si="129"/>
        <v>44342.363905848826</v>
      </c>
      <c r="N118" s="9">
        <f t="shared" si="130"/>
        <v>44342.377655848824</v>
      </c>
      <c r="O118" s="8">
        <f t="shared" si="131"/>
        <v>58.456000000000003</v>
      </c>
      <c r="P118" s="8">
        <f t="shared" si="132"/>
        <v>-153.2895</v>
      </c>
      <c r="Q118" s="2">
        <f t="shared" si="133"/>
        <v>1.0202496675458053</v>
      </c>
      <c r="R118" s="2">
        <f t="shared" si="134"/>
        <v>-2.6754064837358476</v>
      </c>
      <c r="S118" s="2">
        <f t="shared" si="135"/>
        <v>7.6340701482235929E-3</v>
      </c>
      <c r="T118" s="2">
        <f t="shared" si="136"/>
        <v>20.01133892310218</v>
      </c>
    </row>
    <row r="119" spans="1:20" x14ac:dyDescent="0.25">
      <c r="A119" t="s">
        <v>92</v>
      </c>
      <c r="B119" s="19">
        <v>117</v>
      </c>
      <c r="C119" t="s">
        <v>129</v>
      </c>
      <c r="D119" s="14">
        <v>58.697899999999997</v>
      </c>
      <c r="E119" s="13">
        <v>-152.8492</v>
      </c>
      <c r="F119" s="12">
        <v>0.33</v>
      </c>
      <c r="I119" s="12"/>
      <c r="J119" s="8">
        <f t="shared" si="101"/>
        <v>0.33</v>
      </c>
      <c r="K119" s="8">
        <v>10</v>
      </c>
      <c r="L119" s="2">
        <f t="shared" si="128"/>
        <v>2.0008781339611859</v>
      </c>
      <c r="M119" s="9">
        <f t="shared" si="129"/>
        <v>44342.461025771074</v>
      </c>
      <c r="N119" s="9">
        <f t="shared" si="130"/>
        <v>44342.474775771072</v>
      </c>
      <c r="O119" s="8">
        <f t="shared" si="131"/>
        <v>58.697899999999997</v>
      </c>
      <c r="P119" s="8">
        <f t="shared" si="132"/>
        <v>-152.8492</v>
      </c>
      <c r="Q119" s="2">
        <f t="shared" si="133"/>
        <v>1.0244716190063794</v>
      </c>
      <c r="R119" s="2">
        <f t="shared" si="134"/>
        <v>-2.6677217990393167</v>
      </c>
      <c r="S119" s="2">
        <f t="shared" si="135"/>
        <v>7.6846846965308302E-3</v>
      </c>
      <c r="T119" s="2">
        <f t="shared" si="136"/>
        <v>20.008781339611858</v>
      </c>
    </row>
    <row r="120" spans="1:20" s="1" customFormat="1" ht="14.25" x14ac:dyDescent="0.2">
      <c r="A120" s="6" t="s">
        <v>136</v>
      </c>
      <c r="B120" s="6"/>
      <c r="C120" s="6"/>
      <c r="D120" s="7">
        <v>59.642499999999998</v>
      </c>
      <c r="E120" s="7">
        <v>-151.54830000000001</v>
      </c>
      <c r="F120" s="2"/>
      <c r="G120" s="2"/>
      <c r="H120" s="2"/>
      <c r="I120" s="2"/>
      <c r="J120" s="8">
        <f>SUM(F120:I120)</f>
        <v>0</v>
      </c>
      <c r="K120" s="8">
        <v>10</v>
      </c>
      <c r="L120" s="2">
        <f t="shared" si="128"/>
        <v>6.9368044010144461</v>
      </c>
      <c r="M120" s="9">
        <f t="shared" si="129"/>
        <v>44342.763809287782</v>
      </c>
      <c r="N120" s="9">
        <f t="shared" si="130"/>
        <v>44342.763809287782</v>
      </c>
      <c r="O120" s="8">
        <f t="shared" si="131"/>
        <v>59.642499999999998</v>
      </c>
      <c r="P120" s="8">
        <f t="shared" si="132"/>
        <v>-151.54830000000001</v>
      </c>
      <c r="Q120" s="2">
        <f t="shared" si="133"/>
        <v>1.0409579991207178</v>
      </c>
      <c r="R120" s="2">
        <f t="shared" si="134"/>
        <v>-2.6450168108001226</v>
      </c>
      <c r="S120" s="2">
        <f t="shared" si="135"/>
        <v>2.270498823919409E-2</v>
      </c>
      <c r="T120" s="2">
        <f t="shared" si="136"/>
        <v>69.368044010144459</v>
      </c>
    </row>
    <row r="121" spans="1:20" x14ac:dyDescent="0.25">
      <c r="F121" s="12"/>
      <c r="J121" s="8"/>
      <c r="K121" s="8"/>
      <c r="L121" s="2"/>
      <c r="M121" s="9"/>
      <c r="N121" s="9"/>
      <c r="O121" s="8"/>
      <c r="P121" s="8"/>
      <c r="Q121" s="2"/>
      <c r="R121" s="2"/>
      <c r="S121" s="2"/>
      <c r="T121" s="2"/>
    </row>
    <row r="122" spans="1:20" x14ac:dyDescent="0.25">
      <c r="F122" s="12"/>
      <c r="I122" s="12"/>
      <c r="J122" s="8"/>
      <c r="K122" s="8"/>
      <c r="L122" s="2"/>
      <c r="M122" s="9"/>
      <c r="N122" s="9"/>
      <c r="O122" s="8"/>
      <c r="P122" s="8"/>
      <c r="Q122" s="2"/>
      <c r="R122" s="2"/>
      <c r="S122" s="2"/>
      <c r="T122" s="2"/>
    </row>
    <row r="123" spans="1:20" x14ac:dyDescent="0.25">
      <c r="F123" s="12"/>
      <c r="I123" s="12"/>
      <c r="J123" s="8"/>
      <c r="K123" s="8"/>
      <c r="L123" s="2"/>
      <c r="M123" s="9"/>
      <c r="N123" s="9"/>
      <c r="O123" s="8"/>
      <c r="P123" s="8"/>
      <c r="Q123" s="2"/>
      <c r="R123" s="2"/>
      <c r="S123" s="2"/>
      <c r="T123" s="2"/>
    </row>
    <row r="124" spans="1:20" x14ac:dyDescent="0.25">
      <c r="F124" s="12"/>
      <c r="I124" s="12"/>
      <c r="J124" s="8"/>
      <c r="K124" s="8"/>
      <c r="L124" s="2"/>
      <c r="M124" s="9"/>
      <c r="N124" s="9"/>
      <c r="O124" s="8"/>
      <c r="P124" s="8"/>
      <c r="Q124" s="2"/>
      <c r="R124" s="2"/>
      <c r="S124" s="2"/>
      <c r="T124" s="2"/>
    </row>
    <row r="125" spans="1:20" x14ac:dyDescent="0.25">
      <c r="F125" s="12"/>
      <c r="I125" s="12"/>
      <c r="J125" s="8"/>
      <c r="K125" s="8"/>
      <c r="L125" s="2"/>
      <c r="M125" s="9"/>
      <c r="N125" s="9"/>
      <c r="O125" s="8"/>
      <c r="P125" s="8"/>
      <c r="Q125" s="2"/>
      <c r="R125" s="2"/>
      <c r="S125" s="2"/>
      <c r="T125" s="2"/>
    </row>
    <row r="126" spans="1:20" x14ac:dyDescent="0.25">
      <c r="F126" s="12"/>
      <c r="I126" s="12"/>
      <c r="J126" s="8"/>
      <c r="K126" s="8"/>
      <c r="L126" s="2"/>
      <c r="M126" s="9"/>
      <c r="N126" s="9"/>
      <c r="O126" s="8"/>
      <c r="P126" s="8"/>
      <c r="Q126" s="2"/>
      <c r="R126" s="2"/>
      <c r="S126" s="2"/>
      <c r="T126" s="2"/>
    </row>
    <row r="127" spans="1:20" x14ac:dyDescent="0.25">
      <c r="F127" s="12"/>
      <c r="I127" s="12"/>
      <c r="J127" s="8"/>
      <c r="K127" s="8"/>
      <c r="L127" s="2"/>
      <c r="M127" s="9"/>
      <c r="N127" s="9"/>
      <c r="O127" s="8"/>
      <c r="P127" s="8"/>
      <c r="Q127" s="2"/>
      <c r="R127" s="2"/>
      <c r="S127" s="2"/>
      <c r="T127" s="2"/>
    </row>
    <row r="128" spans="1:20" x14ac:dyDescent="0.25">
      <c r="F128" s="12"/>
      <c r="I128" s="12"/>
      <c r="J128" s="8"/>
      <c r="K128" s="8"/>
      <c r="L128" s="2"/>
      <c r="M128" s="9"/>
      <c r="N128" s="9"/>
      <c r="O128" s="8"/>
      <c r="P128" s="8"/>
      <c r="Q128" s="2"/>
      <c r="R128" s="2"/>
      <c r="S128" s="2"/>
      <c r="T128" s="2"/>
    </row>
    <row r="129" spans="6:20" x14ac:dyDescent="0.25">
      <c r="F129" s="12"/>
      <c r="I129" s="12"/>
      <c r="J129" s="8"/>
      <c r="K129" s="8"/>
      <c r="L129" s="2"/>
      <c r="M129" s="9"/>
      <c r="N129" s="9"/>
      <c r="O129" s="8"/>
      <c r="P129" s="8"/>
      <c r="Q129" s="2"/>
      <c r="R129" s="2"/>
      <c r="S129" s="2"/>
      <c r="T129" s="2"/>
    </row>
    <row r="130" spans="6:20" x14ac:dyDescent="0.25">
      <c r="F130" s="12"/>
      <c r="I130" s="12"/>
      <c r="J130" s="8"/>
      <c r="K130" s="8"/>
      <c r="L130" s="2"/>
      <c r="M130" s="9"/>
      <c r="N130" s="9"/>
      <c r="O130" s="8"/>
      <c r="P130" s="8"/>
      <c r="Q130" s="2"/>
      <c r="R130" s="2"/>
      <c r="S130" s="2"/>
      <c r="T130" s="2"/>
    </row>
    <row r="131" spans="6:20" x14ac:dyDescent="0.25">
      <c r="F131" s="12"/>
      <c r="J131" s="8"/>
      <c r="K131" s="8"/>
      <c r="L131" s="2"/>
      <c r="M131" s="9"/>
      <c r="N131" s="9"/>
      <c r="O131" s="8"/>
      <c r="P131" s="8"/>
      <c r="Q131" s="2"/>
      <c r="R131" s="2"/>
      <c r="S131" s="2"/>
      <c r="T131" s="2"/>
    </row>
    <row r="132" spans="6:20" x14ac:dyDescent="0.25">
      <c r="F132" s="12"/>
      <c r="G132" s="12"/>
      <c r="J132" s="8"/>
      <c r="K132" s="8"/>
      <c r="L132" s="2"/>
      <c r="M132" s="9"/>
      <c r="N132" s="9"/>
      <c r="O132" s="8"/>
      <c r="P132" s="8"/>
      <c r="Q132" s="2"/>
      <c r="R132" s="2"/>
      <c r="S132" s="2"/>
      <c r="T132" s="2"/>
    </row>
    <row r="133" spans="6:20" x14ac:dyDescent="0.25">
      <c r="F133" s="12"/>
      <c r="G133" s="12"/>
      <c r="J133" s="8"/>
      <c r="K133" s="8"/>
      <c r="L133" s="2"/>
      <c r="M133" s="9"/>
      <c r="N133" s="9"/>
      <c r="O133" s="8"/>
      <c r="P133" s="8"/>
      <c r="Q133" s="2"/>
      <c r="R133" s="2"/>
      <c r="S133" s="2"/>
      <c r="T133" s="2"/>
    </row>
    <row r="134" spans="6:20" x14ac:dyDescent="0.25">
      <c r="F134" s="12"/>
      <c r="G134" s="12"/>
      <c r="J134" s="8"/>
      <c r="K134" s="8"/>
      <c r="L134" s="2"/>
      <c r="M134" s="9"/>
      <c r="N134" s="9"/>
      <c r="O134" s="8"/>
      <c r="P134" s="8"/>
      <c r="Q134" s="2"/>
      <c r="R134" s="2"/>
      <c r="S134" s="2"/>
      <c r="T134" s="2"/>
    </row>
    <row r="135" spans="6:20" x14ac:dyDescent="0.25">
      <c r="F135" s="12"/>
      <c r="G135" s="12"/>
      <c r="J135" s="8"/>
      <c r="K135" s="8"/>
      <c r="L135" s="2"/>
      <c r="M135" s="9"/>
      <c r="N135" s="9"/>
      <c r="O135" s="8"/>
      <c r="P135" s="8"/>
      <c r="Q135" s="2"/>
      <c r="R135" s="2"/>
      <c r="S135" s="2"/>
      <c r="T135" s="2"/>
    </row>
    <row r="136" spans="6:20" x14ac:dyDescent="0.25">
      <c r="F136" s="12"/>
      <c r="G136" s="12"/>
      <c r="J136" s="8"/>
      <c r="K136" s="8"/>
      <c r="L136" s="2"/>
      <c r="M136" s="9"/>
      <c r="N136" s="9"/>
      <c r="O136" s="8"/>
      <c r="P136" s="8"/>
      <c r="Q136" s="2"/>
      <c r="R136" s="2"/>
      <c r="S136" s="2"/>
      <c r="T136" s="2"/>
    </row>
    <row r="137" spans="6:20" x14ac:dyDescent="0.25">
      <c r="F137" s="12"/>
      <c r="G137" s="12"/>
      <c r="J137" s="8"/>
      <c r="K137" s="8"/>
      <c r="L137" s="2"/>
      <c r="M137" s="9"/>
      <c r="N137" s="9"/>
      <c r="O137" s="8"/>
      <c r="P137" s="8"/>
      <c r="Q137" s="2"/>
      <c r="R137" s="2"/>
      <c r="S137" s="2"/>
      <c r="T137" s="2"/>
    </row>
    <row r="138" spans="6:20" x14ac:dyDescent="0.25">
      <c r="F138" s="12"/>
      <c r="J138" s="8"/>
      <c r="K138" s="8"/>
      <c r="L138" s="2"/>
      <c r="M138" s="9"/>
      <c r="N138" s="9"/>
      <c r="O138" s="8"/>
      <c r="P138" s="8"/>
      <c r="Q138" s="2"/>
      <c r="R138" s="2"/>
      <c r="S138" s="2"/>
      <c r="T138" s="2"/>
    </row>
    <row r="139" spans="6:20" x14ac:dyDescent="0.25">
      <c r="F139" s="12"/>
      <c r="J139" s="8"/>
      <c r="K139" s="8"/>
      <c r="L139" s="2"/>
      <c r="M139" s="9"/>
      <c r="N139" s="9"/>
      <c r="O139" s="8"/>
      <c r="P139" s="8"/>
      <c r="Q139" s="2"/>
      <c r="R139" s="2"/>
      <c r="S139" s="2"/>
      <c r="T139" s="2"/>
    </row>
    <row r="140" spans="6:20" x14ac:dyDescent="0.25">
      <c r="F140" s="12"/>
      <c r="I140" s="12"/>
      <c r="J140" s="8"/>
      <c r="K140" s="8"/>
      <c r="L140" s="2"/>
      <c r="M140" s="9"/>
      <c r="N140" s="9"/>
      <c r="O140" s="8"/>
      <c r="P140" s="8"/>
      <c r="Q140" s="2"/>
      <c r="R140" s="2"/>
      <c r="S140" s="2"/>
      <c r="T140" s="2"/>
    </row>
    <row r="141" spans="6:20" x14ac:dyDescent="0.25">
      <c r="F141" s="12"/>
      <c r="I141" s="12"/>
      <c r="J141" s="8"/>
      <c r="K141" s="8"/>
      <c r="L141" s="2"/>
      <c r="M141" s="9"/>
      <c r="N141" s="9"/>
      <c r="O141" s="8"/>
      <c r="P141" s="8"/>
      <c r="Q141" s="2"/>
      <c r="R141" s="2"/>
      <c r="S141" s="2"/>
      <c r="T141" s="2"/>
    </row>
    <row r="142" spans="6:20" x14ac:dyDescent="0.25">
      <c r="F142" s="12"/>
      <c r="J142" s="8"/>
      <c r="K142" s="8"/>
      <c r="L142" s="2"/>
      <c r="M142" s="9"/>
      <c r="N142" s="9"/>
      <c r="O142" s="8"/>
      <c r="P142" s="8"/>
      <c r="Q142" s="2"/>
      <c r="R142" s="2"/>
      <c r="S142" s="2"/>
      <c r="T142" s="2"/>
    </row>
    <row r="143" spans="6:20" x14ac:dyDescent="0.25">
      <c r="F143" s="12"/>
      <c r="J143" s="8"/>
      <c r="K143" s="8"/>
      <c r="L143" s="2"/>
      <c r="M143" s="9"/>
      <c r="N143" s="9"/>
      <c r="O143" s="8"/>
      <c r="P143" s="8"/>
      <c r="Q143" s="2"/>
      <c r="R143" s="2"/>
      <c r="S143" s="2"/>
      <c r="T143" s="2"/>
    </row>
    <row r="144" spans="6:20" x14ac:dyDescent="0.25">
      <c r="F144" s="12"/>
      <c r="J144" s="8"/>
      <c r="K144" s="8"/>
      <c r="L144" s="2"/>
      <c r="M144" s="9"/>
      <c r="N144" s="9"/>
      <c r="O144" s="8"/>
      <c r="P144" s="8"/>
      <c r="Q144" s="2"/>
      <c r="R144" s="2"/>
      <c r="S144" s="2"/>
      <c r="T144" s="2"/>
    </row>
    <row r="145" spans="6:20" x14ac:dyDescent="0.25">
      <c r="F145" s="12"/>
      <c r="G145" s="12"/>
      <c r="J145" s="8"/>
      <c r="K145" s="8"/>
      <c r="L145" s="2"/>
      <c r="M145" s="9"/>
      <c r="N145" s="9"/>
      <c r="O145" s="8"/>
      <c r="P145" s="8"/>
      <c r="Q145" s="2"/>
      <c r="R145" s="2"/>
      <c r="S145" s="2"/>
      <c r="T145" s="2"/>
    </row>
    <row r="146" spans="6:20" x14ac:dyDescent="0.25">
      <c r="F146" s="12"/>
      <c r="G146" s="12"/>
      <c r="J146" s="8"/>
      <c r="K146" s="8"/>
      <c r="L146" s="2"/>
      <c r="M146" s="9"/>
      <c r="N146" s="9"/>
      <c r="O146" s="8"/>
      <c r="P146" s="8"/>
      <c r="Q146" s="2"/>
      <c r="R146" s="2"/>
      <c r="S146" s="2"/>
      <c r="T146" s="2"/>
    </row>
    <row r="147" spans="6:20" x14ac:dyDescent="0.25">
      <c r="F147" s="12"/>
      <c r="G147" s="12"/>
      <c r="J147" s="8"/>
      <c r="K147" s="8"/>
      <c r="L147" s="2"/>
      <c r="M147" s="9"/>
      <c r="N147" s="9"/>
      <c r="O147" s="8"/>
      <c r="P147" s="8"/>
      <c r="Q147" s="2"/>
      <c r="R147" s="2"/>
      <c r="S147" s="2"/>
      <c r="T147" s="2"/>
    </row>
    <row r="148" spans="6:20" x14ac:dyDescent="0.25">
      <c r="F148" s="12"/>
      <c r="G148" s="12"/>
      <c r="J148" s="8"/>
      <c r="K148" s="8"/>
      <c r="L148" s="2"/>
      <c r="M148" s="9"/>
      <c r="N148" s="9"/>
      <c r="O148" s="8"/>
      <c r="P148" s="8"/>
      <c r="Q148" s="2"/>
      <c r="R148" s="2"/>
      <c r="S148" s="2"/>
      <c r="T148" s="2"/>
    </row>
    <row r="149" spans="6:20" x14ac:dyDescent="0.25">
      <c r="F149" s="12"/>
      <c r="J149" s="8"/>
      <c r="K149" s="8"/>
      <c r="L149" s="2"/>
      <c r="M149" s="9"/>
      <c r="N149" s="9"/>
      <c r="O149" s="8"/>
      <c r="P149" s="8"/>
      <c r="Q149" s="2"/>
      <c r="R149" s="2"/>
      <c r="S149" s="2"/>
      <c r="T149" s="2"/>
    </row>
    <row r="150" spans="6:20" x14ac:dyDescent="0.25">
      <c r="F150" s="12"/>
      <c r="J150" s="8"/>
      <c r="K150" s="8"/>
      <c r="L150" s="2"/>
      <c r="M150" s="9"/>
      <c r="N150" s="9"/>
      <c r="O150" s="8"/>
      <c r="P150" s="8"/>
      <c r="Q150" s="2"/>
      <c r="R150" s="2"/>
      <c r="S150" s="2"/>
      <c r="T150" s="2"/>
    </row>
    <row r="151" spans="6:20" x14ac:dyDescent="0.25">
      <c r="F151" s="12"/>
      <c r="J151" s="8"/>
      <c r="K151" s="8"/>
      <c r="L151" s="2"/>
      <c r="M151" s="9"/>
      <c r="N151" s="9"/>
      <c r="O151" s="8"/>
      <c r="P151" s="8"/>
      <c r="Q151" s="2"/>
      <c r="R151" s="2"/>
      <c r="S151" s="2"/>
      <c r="T151" s="2"/>
    </row>
    <row r="152" spans="6:20" x14ac:dyDescent="0.25">
      <c r="F152" s="12"/>
      <c r="J152" s="8"/>
      <c r="K152" s="8"/>
      <c r="L152" s="2"/>
      <c r="M152" s="9"/>
      <c r="N152" s="9"/>
      <c r="O152" s="8"/>
      <c r="P152" s="8"/>
      <c r="Q152" s="2"/>
      <c r="R152" s="2"/>
      <c r="S152" s="2"/>
      <c r="T152" s="2"/>
    </row>
    <row r="153" spans="6:20" x14ac:dyDescent="0.25">
      <c r="F153" s="12"/>
      <c r="J153" s="8"/>
      <c r="K153" s="8"/>
      <c r="L153" s="2"/>
      <c r="M153" s="9"/>
      <c r="N153" s="9"/>
      <c r="O153" s="8"/>
      <c r="P153" s="8"/>
      <c r="Q153" s="2"/>
      <c r="R153" s="2"/>
      <c r="S153" s="2"/>
      <c r="T153" s="2"/>
    </row>
    <row r="154" spans="6:20" x14ac:dyDescent="0.25">
      <c r="F154" s="12"/>
      <c r="G154" s="12"/>
      <c r="J154" s="8"/>
      <c r="K154" s="8"/>
      <c r="L154" s="2"/>
      <c r="M154" s="9"/>
      <c r="N154" s="9"/>
      <c r="O154" s="8"/>
      <c r="P154" s="8"/>
      <c r="Q154" s="2"/>
      <c r="R154" s="2"/>
      <c r="S154" s="2"/>
      <c r="T154" s="2"/>
    </row>
    <row r="155" spans="6:20" x14ac:dyDescent="0.25">
      <c r="F155" s="12"/>
      <c r="G155" s="12"/>
      <c r="J155" s="8"/>
      <c r="K155" s="8"/>
      <c r="L155" s="2"/>
      <c r="M155" s="9"/>
      <c r="N155" s="9"/>
      <c r="O155" s="8"/>
      <c r="P155" s="8"/>
      <c r="Q155" s="2"/>
      <c r="R155" s="2"/>
      <c r="S155" s="2"/>
      <c r="T155" s="2"/>
    </row>
    <row r="156" spans="6:20" x14ac:dyDescent="0.25">
      <c r="F156" s="12"/>
      <c r="J156" s="8"/>
      <c r="K156" s="8"/>
      <c r="L156" s="2"/>
      <c r="M156" s="9"/>
      <c r="N156" s="9"/>
      <c r="O156" s="8"/>
      <c r="P156" s="8"/>
      <c r="Q156" s="2"/>
      <c r="R156" s="2"/>
      <c r="S156" s="2"/>
      <c r="T156" s="2"/>
    </row>
    <row r="157" spans="6:20" x14ac:dyDescent="0.25">
      <c r="F157" s="12"/>
      <c r="J157" s="8"/>
      <c r="K157" s="8"/>
      <c r="L157" s="2"/>
      <c r="M157" s="9"/>
      <c r="N157" s="9"/>
      <c r="O157" s="8"/>
      <c r="P157" s="8"/>
      <c r="Q157" s="2"/>
      <c r="R157" s="2"/>
      <c r="S157" s="2"/>
      <c r="T157" s="2"/>
    </row>
    <row r="158" spans="6:20" x14ac:dyDescent="0.25">
      <c r="F158" s="12"/>
      <c r="J158" s="8"/>
      <c r="K158" s="8"/>
      <c r="L158" s="2"/>
      <c r="M158" s="9"/>
      <c r="N158" s="9"/>
      <c r="O158" s="8"/>
      <c r="P158" s="8"/>
      <c r="Q158" s="2"/>
      <c r="R158" s="2"/>
      <c r="S158" s="2"/>
      <c r="T158" s="2"/>
    </row>
    <row r="159" spans="6:20" x14ac:dyDescent="0.25">
      <c r="F159" s="12"/>
      <c r="J159" s="8"/>
      <c r="K159" s="8"/>
      <c r="L159" s="2"/>
      <c r="M159" s="9"/>
      <c r="N159" s="9"/>
      <c r="O159" s="8"/>
      <c r="P159" s="8"/>
      <c r="Q159" s="2"/>
      <c r="R159" s="2"/>
      <c r="S159" s="2"/>
      <c r="T159" s="2"/>
    </row>
    <row r="160" spans="6:20" x14ac:dyDescent="0.25">
      <c r="F160" s="12"/>
      <c r="J160" s="8"/>
      <c r="K160" s="8"/>
      <c r="L160" s="2"/>
      <c r="M160" s="9"/>
      <c r="N160" s="9"/>
      <c r="O160" s="8"/>
      <c r="P160" s="8"/>
      <c r="Q160" s="2"/>
      <c r="R160" s="2"/>
      <c r="S160" s="2"/>
      <c r="T160" s="2"/>
    </row>
    <row r="161" spans="1:20" x14ac:dyDescent="0.25">
      <c r="F161" s="12"/>
      <c r="J161" s="8"/>
      <c r="K161" s="8"/>
      <c r="L161" s="2"/>
      <c r="M161" s="9"/>
      <c r="N161" s="9"/>
      <c r="O161" s="8"/>
      <c r="P161" s="8"/>
      <c r="Q161" s="2"/>
      <c r="R161" s="2"/>
      <c r="S161" s="2"/>
      <c r="T161" s="2"/>
    </row>
    <row r="162" spans="1:20" x14ac:dyDescent="0.25">
      <c r="F162" s="12"/>
      <c r="J162" s="8"/>
      <c r="K162" s="8"/>
      <c r="L162" s="2"/>
      <c r="M162" s="9"/>
      <c r="N162" s="9"/>
      <c r="O162" s="8"/>
      <c r="P162" s="8"/>
      <c r="Q162" s="2"/>
      <c r="R162" s="2"/>
      <c r="S162" s="2"/>
      <c r="T162" s="2"/>
    </row>
    <row r="163" spans="1:20" x14ac:dyDescent="0.25">
      <c r="F163" s="12"/>
      <c r="J163" s="8"/>
      <c r="K163" s="8"/>
      <c r="L163" s="2"/>
      <c r="M163" s="9"/>
      <c r="N163" s="9"/>
      <c r="O163" s="8"/>
      <c r="P163" s="8"/>
      <c r="Q163" s="2"/>
      <c r="R163" s="2"/>
      <c r="S163" s="2"/>
      <c r="T163" s="2"/>
    </row>
    <row r="164" spans="1:20" x14ac:dyDescent="0.25">
      <c r="F164" s="12"/>
      <c r="J164" s="8"/>
      <c r="K164" s="8"/>
      <c r="L164" s="2"/>
      <c r="M164" s="9"/>
      <c r="N164" s="9"/>
      <c r="O164" s="8"/>
      <c r="P164" s="8"/>
      <c r="Q164" s="2"/>
      <c r="R164" s="2"/>
      <c r="S164" s="2"/>
      <c r="T164" s="2"/>
    </row>
    <row r="165" spans="1:20" x14ac:dyDescent="0.25">
      <c r="F165" s="12"/>
      <c r="J165" s="8"/>
      <c r="K165" s="8"/>
      <c r="L165" s="2"/>
      <c r="M165" s="9"/>
      <c r="N165" s="9"/>
      <c r="O165" s="8"/>
      <c r="P165" s="8"/>
      <c r="Q165" s="2"/>
      <c r="R165" s="2"/>
      <c r="S165" s="2"/>
      <c r="T165" s="2"/>
    </row>
    <row r="166" spans="1:20" x14ac:dyDescent="0.25">
      <c r="F166" s="12"/>
      <c r="J166" s="8"/>
      <c r="K166" s="8"/>
      <c r="L166" s="2"/>
      <c r="M166" s="9"/>
      <c r="N166" s="9"/>
      <c r="O166" s="8"/>
      <c r="P166" s="8"/>
      <c r="Q166" s="2"/>
      <c r="R166" s="2"/>
      <c r="S166" s="2"/>
      <c r="T166" s="2"/>
    </row>
    <row r="167" spans="1:20" x14ac:dyDescent="0.25">
      <c r="F167" s="12"/>
      <c r="J167" s="8"/>
      <c r="K167" s="8"/>
      <c r="L167" s="2"/>
      <c r="M167" s="9"/>
      <c r="N167" s="9"/>
      <c r="O167" s="8"/>
      <c r="P167" s="8"/>
      <c r="Q167" s="2"/>
      <c r="R167" s="2"/>
      <c r="S167" s="2"/>
      <c r="T167" s="2"/>
    </row>
    <row r="168" spans="1:20" x14ac:dyDescent="0.25">
      <c r="F168" s="12"/>
      <c r="J168" s="8"/>
      <c r="K168" s="8"/>
      <c r="L168" s="2"/>
      <c r="M168" s="9"/>
      <c r="N168" s="9"/>
      <c r="O168" s="8"/>
      <c r="P168" s="8"/>
      <c r="Q168" s="2"/>
      <c r="R168" s="2"/>
      <c r="S168" s="2"/>
      <c r="T168" s="2"/>
    </row>
    <row r="169" spans="1:20" x14ac:dyDescent="0.25">
      <c r="F169" s="12"/>
      <c r="J169" s="8"/>
      <c r="K169" s="8"/>
      <c r="L169" s="2"/>
      <c r="M169" s="9"/>
      <c r="N169" s="9"/>
      <c r="O169" s="8"/>
      <c r="P169" s="8"/>
      <c r="Q169" s="2"/>
      <c r="R169" s="2"/>
      <c r="S169" s="2"/>
      <c r="T169" s="2"/>
    </row>
    <row r="170" spans="1:20" x14ac:dyDescent="0.25">
      <c r="F170" s="12"/>
      <c r="J170" s="8"/>
      <c r="K170" s="8"/>
      <c r="L170" s="2"/>
      <c r="M170" s="9"/>
      <c r="N170" s="9"/>
      <c r="O170" s="8"/>
      <c r="P170" s="8"/>
      <c r="Q170" s="2"/>
      <c r="R170" s="2"/>
      <c r="S170" s="2"/>
      <c r="T170" s="2"/>
    </row>
    <row r="171" spans="1:20" x14ac:dyDescent="0.25">
      <c r="F171" s="12"/>
      <c r="J171" s="8"/>
      <c r="K171" s="8"/>
      <c r="L171" s="2"/>
      <c r="M171" s="9"/>
      <c r="N171" s="9"/>
      <c r="O171" s="8"/>
      <c r="P171" s="8"/>
      <c r="Q171" s="2"/>
      <c r="R171" s="2"/>
      <c r="S171" s="2"/>
      <c r="T171" s="2"/>
    </row>
    <row r="172" spans="1:20" x14ac:dyDescent="0.25">
      <c r="F172" s="12"/>
      <c r="J172" s="8"/>
      <c r="K172" s="8"/>
      <c r="L172" s="2"/>
      <c r="M172" s="9"/>
      <c r="N172" s="9"/>
      <c r="O172" s="8"/>
      <c r="P172" s="8"/>
      <c r="Q172" s="2"/>
      <c r="R172" s="2"/>
      <c r="S172" s="2"/>
      <c r="T172" s="2"/>
    </row>
    <row r="173" spans="1:20" x14ac:dyDescent="0.25">
      <c r="A173" s="6"/>
      <c r="B173" s="6"/>
      <c r="C173" s="6"/>
      <c r="D173" s="7"/>
      <c r="E173" s="7"/>
      <c r="F173" s="2"/>
      <c r="G173" s="2"/>
      <c r="H173" s="2"/>
      <c r="I173" s="2"/>
      <c r="J173" s="8"/>
      <c r="K173" s="8"/>
      <c r="L173" s="2"/>
      <c r="M173" s="9"/>
      <c r="N173" s="9"/>
      <c r="O173" s="8"/>
      <c r="P173" s="8"/>
      <c r="Q173" s="2"/>
      <c r="R173" s="2"/>
      <c r="S173" s="2"/>
      <c r="T173" s="2"/>
    </row>
    <row r="201" spans="1:20" x14ac:dyDescent="0.25">
      <c r="A201" s="13"/>
      <c r="B201" s="11"/>
      <c r="D201" s="14"/>
      <c r="E201" s="13"/>
      <c r="F201" s="12"/>
      <c r="G201" s="2"/>
      <c r="H201" s="2"/>
      <c r="I201" s="2"/>
      <c r="J201" s="8"/>
      <c r="K201" s="8"/>
      <c r="L201" s="2"/>
      <c r="M201" s="9"/>
      <c r="N201" s="9"/>
      <c r="O201" s="8"/>
      <c r="P201" s="8"/>
      <c r="Q201" s="2"/>
      <c r="R201" s="2"/>
      <c r="S201" s="2"/>
      <c r="T201" s="2"/>
    </row>
    <row r="202" spans="1:20" x14ac:dyDescent="0.25">
      <c r="A202" s="13"/>
      <c r="B202" s="11"/>
      <c r="D202" s="14"/>
      <c r="E202" s="13"/>
      <c r="F202" s="12"/>
      <c r="G202" s="2"/>
      <c r="H202" s="2"/>
      <c r="I202" s="2"/>
      <c r="J202" s="8"/>
      <c r="K202" s="8"/>
      <c r="L202" s="2"/>
      <c r="M202" s="9"/>
      <c r="N202" s="9"/>
      <c r="O202" s="8"/>
      <c r="P202" s="8"/>
      <c r="Q202" s="2"/>
      <c r="R202" s="2"/>
      <c r="S202" s="2"/>
      <c r="T202" s="2"/>
    </row>
    <row r="203" spans="1:20" x14ac:dyDescent="0.25">
      <c r="A203" s="13"/>
      <c r="B203" s="11"/>
      <c r="D203" s="14"/>
      <c r="E203" s="13"/>
      <c r="F203" s="12"/>
      <c r="G203" s="2"/>
      <c r="H203" s="2"/>
      <c r="I203" s="2"/>
      <c r="J203" s="8"/>
      <c r="K203" s="8"/>
      <c r="L203" s="2"/>
      <c r="M203" s="9"/>
      <c r="N203" s="9"/>
      <c r="O203" s="8"/>
      <c r="P203" s="8"/>
      <c r="Q203" s="2"/>
      <c r="R203" s="2"/>
      <c r="S203" s="2"/>
      <c r="T203" s="2"/>
    </row>
    <row r="204" spans="1:20" x14ac:dyDescent="0.25">
      <c r="A204" s="13"/>
      <c r="B204" s="11"/>
      <c r="D204" s="14"/>
      <c r="E204" s="13"/>
      <c r="F204" s="12"/>
      <c r="G204" s="2"/>
      <c r="H204" s="2"/>
      <c r="I204" s="2"/>
      <c r="J204" s="8"/>
      <c r="K204" s="8"/>
      <c r="L204" s="2"/>
      <c r="M204" s="9"/>
      <c r="N204" s="9"/>
      <c r="O204" s="8"/>
      <c r="P204" s="8"/>
      <c r="Q204" s="2"/>
      <c r="R204" s="2"/>
      <c r="S204" s="2"/>
      <c r="T204" s="2"/>
    </row>
    <row r="205" spans="1:20" x14ac:dyDescent="0.25">
      <c r="A205" s="13"/>
      <c r="B205" s="11"/>
      <c r="D205" s="14"/>
      <c r="E205" s="13"/>
      <c r="F205" s="12"/>
      <c r="G205" s="2"/>
      <c r="H205" s="2"/>
      <c r="I205" s="2"/>
      <c r="J205" s="8"/>
      <c r="K205" s="8"/>
      <c r="L205" s="2"/>
      <c r="M205" s="9"/>
      <c r="N205" s="9"/>
      <c r="O205" s="8"/>
      <c r="P205" s="8"/>
      <c r="Q205" s="2"/>
      <c r="R205" s="2"/>
      <c r="S205" s="2"/>
      <c r="T205" s="2"/>
    </row>
    <row r="206" spans="1:20" x14ac:dyDescent="0.25">
      <c r="A206" s="13"/>
      <c r="B206" s="11"/>
      <c r="D206" s="14"/>
      <c r="E206" s="13"/>
      <c r="F206" s="12"/>
      <c r="G206" s="2"/>
      <c r="H206" s="2"/>
      <c r="I206" s="2"/>
      <c r="J206" s="8"/>
      <c r="K206" s="8"/>
      <c r="L206" s="2"/>
      <c r="M206" s="9"/>
      <c r="N206" s="9"/>
      <c r="O206" s="8"/>
      <c r="P206" s="8"/>
      <c r="Q206" s="2"/>
      <c r="R206" s="2"/>
      <c r="S206" s="2"/>
      <c r="T206" s="2"/>
    </row>
    <row r="207" spans="1:20" x14ac:dyDescent="0.25">
      <c r="A207" s="13"/>
      <c r="B207" s="11"/>
      <c r="D207" s="14"/>
      <c r="E207" s="13"/>
      <c r="F207" s="12"/>
      <c r="G207" s="2"/>
      <c r="H207" s="2"/>
      <c r="I207" s="2"/>
      <c r="J207" s="8"/>
      <c r="K207" s="8"/>
      <c r="L207" s="2"/>
      <c r="M207" s="9"/>
      <c r="N207" s="9"/>
      <c r="O207" s="8"/>
      <c r="P207" s="8"/>
      <c r="Q207" s="2"/>
      <c r="R207" s="2"/>
      <c r="S207" s="2"/>
      <c r="T207" s="2"/>
    </row>
    <row r="208" spans="1:20" x14ac:dyDescent="0.25">
      <c r="A208" s="13"/>
      <c r="B208" s="11"/>
      <c r="D208" s="14"/>
      <c r="E208" s="13"/>
      <c r="F208" s="12"/>
      <c r="G208" s="2"/>
      <c r="H208" s="2"/>
      <c r="I208" s="2"/>
      <c r="J208" s="8"/>
      <c r="K208" s="8"/>
      <c r="L208" s="2"/>
      <c r="M208" s="9"/>
      <c r="N208" s="9"/>
      <c r="O208" s="8"/>
      <c r="P208" s="8"/>
      <c r="Q208" s="2"/>
      <c r="R208" s="2"/>
      <c r="S208" s="2"/>
      <c r="T208" s="2"/>
    </row>
    <row r="209" spans="1:20" x14ac:dyDescent="0.25">
      <c r="A209" s="13"/>
      <c r="B209" s="11"/>
      <c r="D209" s="14"/>
      <c r="E209" s="13"/>
      <c r="F209" s="12"/>
      <c r="G209" s="2"/>
      <c r="H209" s="2"/>
      <c r="I209" s="2"/>
      <c r="J209" s="8"/>
      <c r="K209" s="8"/>
      <c r="L209" s="2"/>
      <c r="M209" s="9"/>
      <c r="N209" s="9"/>
      <c r="O209" s="8"/>
      <c r="P209" s="8"/>
      <c r="Q209" s="2"/>
      <c r="R209" s="2"/>
      <c r="S209" s="2"/>
      <c r="T209" s="2"/>
    </row>
    <row r="210" spans="1:20" x14ac:dyDescent="0.25">
      <c r="A210" s="13"/>
      <c r="B210" s="11"/>
      <c r="D210" s="14"/>
      <c r="E210" s="13"/>
      <c r="F210" s="12"/>
      <c r="G210" s="2"/>
      <c r="H210" s="2"/>
      <c r="I210" s="2"/>
      <c r="J210" s="8"/>
      <c r="K210" s="8"/>
      <c r="L210" s="2"/>
      <c r="M210" s="9"/>
      <c r="N210" s="9"/>
      <c r="O210" s="8"/>
      <c r="P210" s="8"/>
      <c r="Q210" s="2"/>
      <c r="R210" s="2"/>
      <c r="S210" s="2"/>
      <c r="T210" s="2"/>
    </row>
    <row r="211" spans="1:20" s="1" customFormat="1" x14ac:dyDescent="0.25">
      <c r="A211" s="13"/>
      <c r="B211" s="11"/>
      <c r="C211"/>
      <c r="D211" s="14"/>
      <c r="E211" s="13"/>
      <c r="F211" s="12"/>
      <c r="G211" s="2"/>
      <c r="H211" s="2"/>
      <c r="I211" s="2"/>
      <c r="J211" s="8"/>
      <c r="K211" s="8"/>
      <c r="L211" s="2"/>
      <c r="M211" s="9"/>
      <c r="N211" s="9"/>
      <c r="O211" s="8"/>
      <c r="P211" s="8"/>
      <c r="Q211" s="2"/>
      <c r="R211" s="2"/>
      <c r="S211" s="2"/>
      <c r="T211" s="2"/>
    </row>
    <row r="212" spans="1:20" s="1" customFormat="1" x14ac:dyDescent="0.25">
      <c r="A212" s="13"/>
      <c r="B212" s="11"/>
      <c r="C212"/>
      <c r="D212" s="14"/>
      <c r="E212" s="13"/>
      <c r="F212" s="12"/>
      <c r="G212" s="2"/>
      <c r="H212" s="2"/>
      <c r="I212" s="2"/>
      <c r="J212" s="8"/>
      <c r="K212" s="8"/>
      <c r="L212" s="2"/>
      <c r="M212" s="9"/>
      <c r="N212" s="9"/>
      <c r="O212" s="8"/>
      <c r="P212" s="8"/>
      <c r="Q212" s="2"/>
      <c r="R212" s="2"/>
      <c r="S212" s="2"/>
      <c r="T212" s="2"/>
    </row>
    <row r="213" spans="1:20" s="1" customFormat="1" x14ac:dyDescent="0.25">
      <c r="A213" s="13"/>
      <c r="B213" s="11"/>
      <c r="C213"/>
      <c r="D213" s="14"/>
      <c r="E213" s="13"/>
      <c r="F213" s="12"/>
      <c r="G213" s="2"/>
      <c r="H213" s="2"/>
      <c r="I213" s="2"/>
      <c r="J213" s="8"/>
      <c r="K213" s="8"/>
      <c r="L213" s="2"/>
      <c r="M213" s="9"/>
      <c r="N213" s="9"/>
      <c r="O213" s="8"/>
      <c r="P213" s="8"/>
      <c r="Q213" s="2"/>
      <c r="R213" s="2"/>
      <c r="S213" s="2"/>
      <c r="T213" s="2"/>
    </row>
    <row r="214" spans="1:20" s="1" customFormat="1" x14ac:dyDescent="0.25">
      <c r="A214" s="13"/>
      <c r="B214" s="11"/>
      <c r="C214"/>
      <c r="D214" s="14"/>
      <c r="E214" s="13"/>
      <c r="F214" s="12"/>
      <c r="G214" s="2"/>
      <c r="H214" s="2"/>
      <c r="I214" s="2"/>
      <c r="J214" s="8"/>
      <c r="K214" s="8"/>
      <c r="L214" s="2"/>
      <c r="M214" s="9"/>
      <c r="N214" s="9"/>
      <c r="O214" s="8"/>
      <c r="P214" s="8"/>
      <c r="Q214" s="2"/>
      <c r="R214" s="2"/>
      <c r="S214" s="2"/>
      <c r="T214" s="2"/>
    </row>
    <row r="221" spans="1:20" s="1" customFormat="1" x14ac:dyDescent="0.25">
      <c r="A221" s="13"/>
      <c r="B221" s="11"/>
      <c r="C221"/>
      <c r="D221" s="14"/>
      <c r="E221" s="13"/>
      <c r="F221" s="12"/>
      <c r="G221" s="2"/>
      <c r="H221" s="2"/>
      <c r="I221" s="2"/>
      <c r="J221" s="8"/>
      <c r="K221" s="8"/>
      <c r="L221" s="2"/>
      <c r="M221" s="9"/>
      <c r="N221" s="9"/>
      <c r="O221" s="8"/>
      <c r="P221" s="8"/>
      <c r="Q221" s="2"/>
      <c r="R221" s="2"/>
      <c r="S221" s="2"/>
      <c r="T221" s="2"/>
    </row>
    <row r="222" spans="1:20" s="1" customFormat="1" x14ac:dyDescent="0.25">
      <c r="A222" s="13"/>
      <c r="B222" s="11"/>
      <c r="C222"/>
      <c r="D222" s="14"/>
      <c r="E222" s="13"/>
      <c r="F222" s="12"/>
      <c r="G222" s="2"/>
      <c r="H222" s="2"/>
      <c r="I222" s="2"/>
      <c r="J222" s="8"/>
      <c r="K222" s="8"/>
      <c r="L222" s="2"/>
      <c r="M222" s="9"/>
      <c r="N222" s="9"/>
      <c r="O222" s="8"/>
      <c r="P222" s="8"/>
      <c r="Q222" s="2"/>
      <c r="R222" s="2"/>
      <c r="S222" s="2"/>
      <c r="T222" s="2"/>
    </row>
    <row r="229" spans="1:20" s="1" customFormat="1" x14ac:dyDescent="0.25">
      <c r="A229" s="13"/>
      <c r="B229" s="11"/>
      <c r="C229"/>
      <c r="D229" s="14"/>
      <c r="E229" s="13"/>
      <c r="F229" s="12"/>
      <c r="G229" s="2"/>
      <c r="H229" s="2"/>
      <c r="I229" s="2"/>
      <c r="J229" s="8"/>
      <c r="K229" s="8"/>
      <c r="L229" s="2"/>
      <c r="M229" s="9"/>
      <c r="N229" s="9"/>
      <c r="O229" s="8"/>
      <c r="P229" s="8"/>
      <c r="Q229" s="2"/>
      <c r="R229" s="2"/>
      <c r="S229" s="2"/>
      <c r="T229" s="2"/>
    </row>
    <row r="230" spans="1:20" s="1" customFormat="1" x14ac:dyDescent="0.25">
      <c r="A230" s="13"/>
      <c r="B230" s="11"/>
      <c r="C230"/>
      <c r="D230" s="14"/>
      <c r="E230" s="13"/>
      <c r="F230" s="12"/>
      <c r="G230" s="2"/>
      <c r="H230" s="2"/>
      <c r="I230" s="2"/>
      <c r="J230" s="8"/>
      <c r="K230" s="8"/>
      <c r="L230" s="2"/>
      <c r="M230" s="9"/>
      <c r="N230" s="9"/>
      <c r="O230" s="8"/>
      <c r="P230" s="8"/>
      <c r="Q230" s="2"/>
      <c r="R230" s="2"/>
      <c r="S230" s="2"/>
      <c r="T230" s="2"/>
    </row>
    <row r="231" spans="1:20" s="1" customFormat="1" x14ac:dyDescent="0.25">
      <c r="A231" s="13"/>
      <c r="B231" s="11"/>
      <c r="C231"/>
      <c r="D231" s="14"/>
      <c r="E231" s="13"/>
      <c r="F231" s="12"/>
      <c r="G231" s="2"/>
      <c r="H231" s="2"/>
      <c r="I231" s="2"/>
      <c r="J231" s="8"/>
      <c r="K231" s="8"/>
      <c r="L231" s="2"/>
      <c r="M231" s="9"/>
      <c r="N231" s="9"/>
      <c r="O231" s="8"/>
      <c r="P231" s="8"/>
      <c r="Q231" s="2"/>
      <c r="R231" s="2"/>
      <c r="S231" s="2"/>
      <c r="T231" s="2"/>
    </row>
    <row r="232" spans="1:20" s="1" customFormat="1" x14ac:dyDescent="0.25">
      <c r="A232" s="13"/>
      <c r="B232" s="11"/>
      <c r="C232"/>
      <c r="D232" s="14"/>
      <c r="E232" s="13"/>
      <c r="F232" s="12"/>
      <c r="G232" s="2"/>
      <c r="H232" s="2"/>
      <c r="I232" s="2"/>
      <c r="J232" s="8"/>
      <c r="K232" s="8"/>
      <c r="L232" s="2"/>
      <c r="M232" s="9"/>
      <c r="N232" s="9"/>
      <c r="O232" s="8"/>
      <c r="P232" s="8"/>
      <c r="Q232" s="2"/>
      <c r="R232" s="2"/>
      <c r="S232" s="2"/>
      <c r="T232" s="2"/>
    </row>
    <row r="233" spans="1:20" s="1" customFormat="1" x14ac:dyDescent="0.25">
      <c r="A233" s="13"/>
      <c r="B233" s="11"/>
      <c r="C233"/>
      <c r="D233" s="14"/>
      <c r="E233" s="13"/>
      <c r="F233" s="12"/>
      <c r="G233" s="2"/>
      <c r="H233" s="2"/>
      <c r="I233" s="2"/>
      <c r="J233" s="8"/>
      <c r="K233" s="8"/>
      <c r="L233" s="2"/>
      <c r="M233" s="9"/>
      <c r="N233" s="9"/>
      <c r="O233" s="8"/>
      <c r="P233" s="8"/>
      <c r="Q233" s="2"/>
      <c r="R233" s="2"/>
      <c r="S233" s="2"/>
      <c r="T233" s="2"/>
    </row>
    <row r="234" spans="1:20" s="1" customFormat="1" x14ac:dyDescent="0.25">
      <c r="A234" s="13"/>
      <c r="B234" s="11"/>
      <c r="C234"/>
      <c r="D234" s="14"/>
      <c r="E234" s="13"/>
      <c r="F234" s="12"/>
      <c r="G234" s="2"/>
      <c r="H234" s="2"/>
      <c r="I234" s="2"/>
      <c r="J234" s="8"/>
      <c r="K234" s="8"/>
      <c r="L234" s="2"/>
      <c r="M234" s="9"/>
      <c r="N234" s="9"/>
      <c r="O234" s="8"/>
      <c r="P234" s="8"/>
      <c r="Q234" s="2"/>
      <c r="R234" s="2"/>
      <c r="S234" s="2"/>
      <c r="T234" s="2"/>
    </row>
  </sheetData>
  <autoFilter ref="A1:A234"/>
  <sortState ref="A176:U200">
    <sortCondition descending="1" ref="B176:B2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 coordinates</vt:lpstr>
      <vt:lpstr>Daily Ops</vt:lpstr>
      <vt:lpstr>Est. Transit times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Porter</dc:creator>
  <cp:lastModifiedBy>Jesse.F.Lamb</cp:lastModifiedBy>
  <dcterms:created xsi:type="dcterms:W3CDTF">2021-02-10T00:03:35Z</dcterms:created>
  <dcterms:modified xsi:type="dcterms:W3CDTF">2023-02-28T19:16:27Z</dcterms:modified>
</cp:coreProperties>
</file>