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/Documents/GitHub/EEID_1A_Mechanistic_Link/"/>
    </mc:Choice>
  </mc:AlternateContent>
  <xr:revisionPtr revIDLastSave="0" documentId="13_ncr:1_{97C4F972-F952-CE40-8CE8-7FFDD02C1B1D}" xr6:coauthVersionLast="47" xr6:coauthVersionMax="47" xr10:uidLastSave="{00000000-0000-0000-0000-000000000000}"/>
  <bookViews>
    <workbookView xWindow="0" yWindow="500" windowWidth="38400" windowHeight="21100" xr2:uid="{C9899760-A15E-1B43-8C41-8D3085971ED0}"/>
  </bookViews>
  <sheets>
    <sheet name="Model Results" sheetId="1" r:id="rId1"/>
    <sheet name="Variability" sheetId="2" r:id="rId2"/>
    <sheet name="Primary Challenge" sheetId="4" r:id="rId3"/>
    <sheet name="Secondary Challeng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C8" i="4"/>
  <c r="F8" i="3"/>
  <c r="G8" i="3"/>
  <c r="H8" i="3"/>
  <c r="I8" i="3"/>
  <c r="E8" i="3"/>
  <c r="J6" i="3"/>
  <c r="J7" i="3"/>
  <c r="J5" i="3"/>
  <c r="E13" i="2"/>
  <c r="F13" i="2"/>
  <c r="D13" i="2"/>
  <c r="J8" i="3" l="1"/>
</calcChain>
</file>

<file path=xl/sharedStrings.xml><?xml version="1.0" encoding="utf-8"?>
<sst xmlns="http://schemas.openxmlformats.org/spreadsheetml/2006/main" count="142" uniqueCount="63">
  <si>
    <t>Test</t>
  </si>
  <si>
    <t>Parameter</t>
  </si>
  <si>
    <t>Mean Estimate</t>
  </si>
  <si>
    <t>p</t>
  </si>
  <si>
    <t>Mean Antibody Levels (priming)</t>
  </si>
  <si>
    <t>Intercept</t>
  </si>
  <si>
    <t>Primary Treatment Low</t>
  </si>
  <si>
    <t>Primary Treatment High</t>
  </si>
  <si>
    <t>DPI 14</t>
  </si>
  <si>
    <t>DPI 41</t>
  </si>
  <si>
    <t>Primary Treatment Low : DPI 14</t>
  </si>
  <si>
    <t>Primary Treatment High : DPI 14</t>
  </si>
  <si>
    <t>Primary Treatment Low : DPI 41</t>
  </si>
  <si>
    <t>Primary Treatment High: DPI 41</t>
  </si>
  <si>
    <t>&lt; 2e-16</t>
  </si>
  <si>
    <t>***</t>
  </si>
  <si>
    <t>df</t>
  </si>
  <si>
    <t>z value</t>
  </si>
  <si>
    <t>Susceptibility to Reinfection: Baseline Antibody Levels</t>
  </si>
  <si>
    <t>Antibody OD DPI -8</t>
  </si>
  <si>
    <t>Log10(Secondary Dose)</t>
  </si>
  <si>
    <t>Susceptibility to Reinfection: Recovered  Antibody Levels</t>
  </si>
  <si>
    <t>Antibody OD DPI 14</t>
  </si>
  <si>
    <t>Antibody OD DPI 41</t>
  </si>
  <si>
    <t>*</t>
  </si>
  <si>
    <t>.</t>
  </si>
  <si>
    <t>+/- SEM</t>
  </si>
  <si>
    <t>Susceptibility to Reinfection: Active Infection Antibody Levels</t>
  </si>
  <si>
    <t>Susceptibility to Reinfection: Baseline Antibody Levels *SCALED*</t>
  </si>
  <si>
    <t>Susceptibility to Reinfection: Active Infection Antibody Levels *SCALED*</t>
  </si>
  <si>
    <t>Susceptibility to Reinfection: Recovered  Antibody Levels *SCALED*</t>
  </si>
  <si>
    <t>Scaled Antibody Levels DPI -8</t>
  </si>
  <si>
    <t>Scaled Antibody Levels DPI 14</t>
  </si>
  <si>
    <t>Scaled Antibody Levels DPI 41</t>
  </si>
  <si>
    <t>Sham</t>
  </si>
  <si>
    <t>Low</t>
  </si>
  <si>
    <t>High</t>
  </si>
  <si>
    <t>Antibody PV</t>
  </si>
  <si>
    <t>Antibody CV</t>
  </si>
  <si>
    <t>Mean IgG 41</t>
  </si>
  <si>
    <t>Metric</t>
  </si>
  <si>
    <t>Measure</t>
  </si>
  <si>
    <t>Mean</t>
  </si>
  <si>
    <t>Variance</t>
  </si>
  <si>
    <t>*Values in red from Hawley et al., 2024</t>
  </si>
  <si>
    <t>Susceptibility CV*</t>
  </si>
  <si>
    <t>SIR Susceptibility</t>
  </si>
  <si>
    <t>Mean Susceptibility</t>
  </si>
  <si>
    <t>Secondary Dose (CCU/mL)</t>
  </si>
  <si>
    <t>Primary Dose (CCU/mL)</t>
  </si>
  <si>
    <t>Total</t>
  </si>
  <si>
    <t>EXCLUDED</t>
  </si>
  <si>
    <t>Secondary Challenge</t>
  </si>
  <si>
    <t>Primary Challenge</t>
  </si>
  <si>
    <t>Sample Size</t>
  </si>
  <si>
    <t>Sham = 0</t>
  </si>
  <si>
    <t>Low = 750</t>
  </si>
  <si>
    <t>High = 30000</t>
  </si>
  <si>
    <t>Mean Susceptibility*</t>
  </si>
  <si>
    <t xml:space="preserve">Susceptibility to Reinfection: Scaled Baseline Antibody Levels </t>
  </si>
  <si>
    <t>Susceptibility to Reinfection: Scaled Active Infection Antibody Levels</t>
  </si>
  <si>
    <t>Susceptibility to Reinfection: Scaled Recovered  Antibody Levels</t>
  </si>
  <si>
    <t>Mean Antibody Levels (Priming Challenge)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</si>
</sst>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2"/>
      <color rgb="FFCC0000"/>
      <name val="Aptos Narrow"/>
      <scheme val="minor"/>
    </font>
    <font>
      <b/>
      <sz val="12"/>
      <color rgb="FFCC0000"/>
      <name val="Aptos Narrow"/>
      <scheme val="minor"/>
    </font>
    <font>
      <sz val="12"/>
      <color theme="1"/>
      <name val="Aptos Narrow"/>
      <scheme val="minor"/>
    </font>
    <font>
      <sz val="12"/>
      <color rgb="FFC00000"/>
      <name val="Aptos Narrow"/>
      <family val="2"/>
      <scheme val="minor"/>
    </font>
    <font>
      <sz val="12"/>
      <color rgb="FFC00000"/>
      <name val="Aptos Narrow"/>
      <scheme val="minor"/>
    </font>
    <font>
      <sz val="11"/>
      <color theme="1"/>
      <name val="ArialMT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1" fillId="0" borderId="0" xfId="0" applyNumberFormat="1" applyFont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1" fontId="1" fillId="0" borderId="1" xfId="0" applyNumberFormat="1" applyFont="1" applyBorder="1" applyAlignment="1">
      <alignment horizontal="right"/>
    </xf>
    <xf numFmtId="11" fontId="1" fillId="0" borderId="0" xfId="0" applyNumberFormat="1" applyFont="1"/>
    <xf numFmtId="164" fontId="1" fillId="0" borderId="0" xfId="0" applyNumberFormat="1" applyFont="1"/>
    <xf numFmtId="11" fontId="1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11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11" fontId="1" fillId="2" borderId="0" xfId="0" applyNumberFormat="1" applyFont="1" applyFill="1"/>
    <xf numFmtId="1" fontId="0" fillId="2" borderId="0" xfId="0" applyNumberFormat="1" applyFill="1"/>
    <xf numFmtId="0" fontId="0" fillId="2" borderId="1" xfId="0" applyFill="1" applyBorder="1"/>
    <xf numFmtId="164" fontId="0" fillId="2" borderId="1" xfId="0" applyNumberFormat="1" applyFill="1" applyBorder="1"/>
    <xf numFmtId="11" fontId="1" fillId="2" borderId="1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4" fillId="0" borderId="0" xfId="0" applyFont="1"/>
    <xf numFmtId="0" fontId="6" fillId="0" borderId="1" xfId="0" applyFont="1" applyBorder="1"/>
    <xf numFmtId="0" fontId="5" fillId="0" borderId="1" xfId="0" applyFont="1" applyBorder="1"/>
    <xf numFmtId="0" fontId="9" fillId="0" borderId="0" xfId="0" applyFont="1"/>
    <xf numFmtId="0" fontId="10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3" borderId="2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0" fillId="0" borderId="3" xfId="0" applyBorder="1"/>
    <xf numFmtId="0" fontId="1" fillId="3" borderId="10" xfId="0" applyFont="1" applyFill="1" applyBorder="1"/>
    <xf numFmtId="0" fontId="0" fillId="0" borderId="4" xfId="0" applyBorder="1"/>
    <xf numFmtId="0" fontId="1" fillId="3" borderId="14" xfId="0" applyFont="1" applyFill="1" applyBorder="1" applyAlignment="1">
      <alignment horizontal="right"/>
    </xf>
    <xf numFmtId="0" fontId="1" fillId="0" borderId="7" xfId="0" applyFont="1" applyBorder="1"/>
    <xf numFmtId="0" fontId="1" fillId="3" borderId="1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7" fillId="0" borderId="4" xfId="0" applyFont="1" applyFill="1" applyBorder="1"/>
    <xf numFmtId="0" fontId="1" fillId="0" borderId="0" xfId="0" applyFont="1" applyBorder="1" applyAlignment="1">
      <alignment horizontal="center"/>
    </xf>
    <xf numFmtId="0" fontId="1" fillId="0" borderId="13" xfId="0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right"/>
    </xf>
    <xf numFmtId="0" fontId="7" fillId="0" borderId="17" xfId="0" applyFont="1" applyFill="1" applyBorder="1"/>
    <xf numFmtId="0" fontId="1" fillId="3" borderId="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8" fillId="0" borderId="1" xfId="0" applyFont="1" applyBorder="1"/>
    <xf numFmtId="0" fontId="1" fillId="3" borderId="8" xfId="0" applyFont="1" applyFill="1" applyBorder="1" applyAlignment="1">
      <alignment horizontal="right"/>
    </xf>
    <xf numFmtId="0" fontId="1" fillId="3" borderId="17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right"/>
    </xf>
    <xf numFmtId="0" fontId="7" fillId="4" borderId="22" xfId="0" applyFont="1" applyFill="1" applyBorder="1" applyAlignment="1">
      <alignment horizontal="right"/>
    </xf>
    <xf numFmtId="0" fontId="7" fillId="4" borderId="24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right" vertical="center"/>
    </xf>
    <xf numFmtId="0" fontId="1" fillId="3" borderId="25" xfId="0" applyFont="1" applyFill="1" applyBorder="1" applyAlignment="1">
      <alignment horizontal="center"/>
    </xf>
    <xf numFmtId="0" fontId="0" fillId="0" borderId="22" xfId="0" applyBorder="1"/>
    <xf numFmtId="0" fontId="1" fillId="0" borderId="26" xfId="0" applyFont="1" applyBorder="1"/>
    <xf numFmtId="0" fontId="1" fillId="0" borderId="10" xfId="0" applyFont="1" applyBorder="1"/>
    <xf numFmtId="0" fontId="0" fillId="0" borderId="24" xfId="0" applyBorder="1"/>
    <xf numFmtId="0" fontId="1" fillId="0" borderId="11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5" xfId="0" applyFont="1" applyBorder="1"/>
    <xf numFmtId="0" fontId="1" fillId="0" borderId="23" xfId="0" applyFont="1" applyFill="1" applyBorder="1" applyAlignment="1">
      <alignment horizontal="right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right"/>
    </xf>
    <xf numFmtId="0" fontId="7" fillId="5" borderId="24" xfId="0" applyFont="1" applyFill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164" fontId="0" fillId="0" borderId="0" xfId="0" applyNumberFormat="1" applyFill="1"/>
    <xf numFmtId="11" fontId="1" fillId="0" borderId="0" xfId="0" applyNumberFormat="1" applyFont="1" applyFill="1"/>
    <xf numFmtId="1" fontId="0" fillId="0" borderId="0" xfId="0" applyNumberFormat="1" applyFill="1"/>
    <xf numFmtId="0" fontId="0" fillId="0" borderId="1" xfId="0" applyFill="1" applyBorder="1"/>
    <xf numFmtId="164" fontId="0" fillId="0" borderId="1" xfId="0" applyNumberFormat="1" applyFill="1" applyBorder="1"/>
    <xf numFmtId="11" fontId="1" fillId="0" borderId="1" xfId="0" applyNumberFormat="1" applyFont="1" applyFill="1" applyBorder="1"/>
    <xf numFmtId="164" fontId="1" fillId="0" borderId="0" xfId="0" applyNumberFormat="1" applyFont="1" applyFill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273B-71FE-304B-BAAA-08570BCE324B}">
  <dimension ref="B2:I67"/>
  <sheetViews>
    <sheetView showGridLines="0" tabSelected="1" zoomScale="170" zoomScaleNormal="170" workbookViewId="0">
      <selection activeCell="K10" sqref="K10"/>
    </sheetView>
  </sheetViews>
  <sheetFormatPr baseColWidth="10" defaultRowHeight="16"/>
  <cols>
    <col min="1" max="1" width="26.33203125" bestFit="1" customWidth="1"/>
    <col min="2" max="3" width="26.83203125" bestFit="1" customWidth="1"/>
    <col min="4" max="4" width="13.5" bestFit="1" customWidth="1"/>
    <col min="6" max="6" width="8.33203125" bestFit="1" customWidth="1"/>
    <col min="7" max="7" width="4.5" customWidth="1"/>
    <col min="8" max="8" width="10.5" customWidth="1"/>
    <col min="9" max="9" width="4.5" customWidth="1"/>
  </cols>
  <sheetData>
    <row r="2" spans="2:9" ht="17" thickBot="1"/>
    <row r="3" spans="2:9" ht="17" thickBot="1">
      <c r="B3" s="45" t="s">
        <v>0</v>
      </c>
      <c r="C3" s="45" t="s">
        <v>1</v>
      </c>
      <c r="D3" s="45" t="s">
        <v>2</v>
      </c>
      <c r="E3" s="46" t="s">
        <v>26</v>
      </c>
      <c r="F3" s="47" t="s">
        <v>17</v>
      </c>
      <c r="G3" s="45" t="s">
        <v>16</v>
      </c>
      <c r="H3" s="47" t="s">
        <v>3</v>
      </c>
      <c r="I3" s="45"/>
    </row>
    <row r="4" spans="2:9">
      <c r="B4" s="16" t="s">
        <v>62</v>
      </c>
      <c r="C4" s="3"/>
      <c r="D4" s="3"/>
      <c r="E4" s="3"/>
      <c r="F4" s="3"/>
      <c r="G4" s="3"/>
      <c r="H4" s="3"/>
      <c r="I4" s="3"/>
    </row>
    <row r="5" spans="2:9">
      <c r="C5" t="s">
        <v>5</v>
      </c>
      <c r="D5" s="1">
        <v>-3.0680000000000001</v>
      </c>
      <c r="E5" s="1">
        <v>2.5999999999999999E-2</v>
      </c>
      <c r="F5" s="1">
        <v>-119.08</v>
      </c>
      <c r="H5" s="4" t="s">
        <v>14</v>
      </c>
      <c r="I5" t="s">
        <v>15</v>
      </c>
    </row>
    <row r="6" spans="2:9">
      <c r="C6" t="s">
        <v>6</v>
      </c>
      <c r="D6" s="1">
        <v>1.0826000000000001E-2</v>
      </c>
      <c r="E6" s="1">
        <v>3.6447E-2</v>
      </c>
      <c r="F6" s="1">
        <v>0.3</v>
      </c>
      <c r="G6" s="2">
        <v>2</v>
      </c>
      <c r="H6" s="5">
        <v>0.76600000000000001</v>
      </c>
    </row>
    <row r="7" spans="2:9">
      <c r="C7" t="s">
        <v>7</v>
      </c>
      <c r="D7" s="1">
        <v>1.0430000000000001E-3</v>
      </c>
      <c r="E7" s="1">
        <v>3.6101000000000001E-2</v>
      </c>
      <c r="F7" s="1">
        <v>0.03</v>
      </c>
      <c r="G7" s="2">
        <v>2</v>
      </c>
      <c r="H7" s="5">
        <v>0.97699999999999998</v>
      </c>
    </row>
    <row r="8" spans="2:9">
      <c r="C8" t="s">
        <v>8</v>
      </c>
      <c r="D8" s="1">
        <v>-4.1572999999999999E-2</v>
      </c>
      <c r="E8" s="1">
        <v>3.3415E-2</v>
      </c>
      <c r="F8" s="1">
        <v>-1.24</v>
      </c>
      <c r="G8" s="2">
        <v>2</v>
      </c>
      <c r="H8" s="5">
        <v>0.21299999999999999</v>
      </c>
    </row>
    <row r="9" spans="2:9">
      <c r="C9" t="s">
        <v>9</v>
      </c>
      <c r="D9" s="1">
        <v>-3.1671999999999999E-2</v>
      </c>
      <c r="E9" s="1">
        <v>3.0089000000000001E-2</v>
      </c>
      <c r="F9" s="1">
        <v>-1.05</v>
      </c>
      <c r="G9" s="2">
        <v>2</v>
      </c>
      <c r="H9" s="5">
        <v>0.29299999999999998</v>
      </c>
    </row>
    <row r="10" spans="2:9">
      <c r="C10" t="s">
        <v>10</v>
      </c>
      <c r="D10" s="1">
        <v>0.26823799999999998</v>
      </c>
      <c r="E10" s="1">
        <v>4.5273000000000001E-2</v>
      </c>
      <c r="F10" s="1">
        <v>5.92</v>
      </c>
      <c r="G10" s="2">
        <v>4</v>
      </c>
      <c r="H10" s="6">
        <v>3.12E-9</v>
      </c>
      <c r="I10" t="s">
        <v>15</v>
      </c>
    </row>
    <row r="11" spans="2:9">
      <c r="C11" t="s">
        <v>11</v>
      </c>
      <c r="D11" s="1">
        <v>0.73203499999999999</v>
      </c>
      <c r="E11" s="1">
        <v>4.4699999999999997E-2</v>
      </c>
      <c r="F11" s="1">
        <v>16.38</v>
      </c>
      <c r="G11" s="2">
        <v>4</v>
      </c>
      <c r="H11" s="4" t="s">
        <v>14</v>
      </c>
      <c r="I11" t="s">
        <v>15</v>
      </c>
    </row>
    <row r="12" spans="2:9">
      <c r="C12" t="s">
        <v>12</v>
      </c>
      <c r="D12" s="1">
        <v>5.2861999999999999E-2</v>
      </c>
      <c r="E12" s="1">
        <v>4.2689999999999999E-2</v>
      </c>
      <c r="F12" s="1">
        <v>1.24</v>
      </c>
      <c r="G12" s="2">
        <v>4</v>
      </c>
      <c r="H12" s="5">
        <v>0.216</v>
      </c>
    </row>
    <row r="13" spans="2:9" ht="17" thickBot="1">
      <c r="B13" s="7"/>
      <c r="C13" s="7" t="s">
        <v>13</v>
      </c>
      <c r="D13" s="8">
        <v>0.23305600000000001</v>
      </c>
      <c r="E13" s="8">
        <v>4.2208000000000002E-2</v>
      </c>
      <c r="F13" s="8">
        <v>5.52</v>
      </c>
      <c r="G13" s="9">
        <v>4</v>
      </c>
      <c r="H13" s="10">
        <v>3.3600000000000003E-8</v>
      </c>
      <c r="I13" s="7" t="s">
        <v>15</v>
      </c>
    </row>
    <row r="14" spans="2:9">
      <c r="B14" s="41" t="s">
        <v>59</v>
      </c>
      <c r="C14" s="71"/>
      <c r="D14" s="71"/>
      <c r="E14" s="71"/>
      <c r="F14" s="71"/>
      <c r="G14" s="71"/>
      <c r="H14" s="71"/>
      <c r="I14" s="71"/>
    </row>
    <row r="15" spans="2:9">
      <c r="B15" s="71"/>
      <c r="C15" s="71" t="s">
        <v>5</v>
      </c>
      <c r="D15" s="112">
        <v>-5.8994999999999997</v>
      </c>
      <c r="E15" s="112">
        <v>0.97677000000000003</v>
      </c>
      <c r="F15" s="112">
        <v>-6.04</v>
      </c>
      <c r="G15" s="71"/>
      <c r="H15" s="113">
        <v>1.5400000000000001E-9</v>
      </c>
      <c r="I15" s="41" t="s">
        <v>15</v>
      </c>
    </row>
    <row r="16" spans="2:9">
      <c r="B16" s="71"/>
      <c r="C16" s="71" t="s">
        <v>31</v>
      </c>
      <c r="D16" s="112">
        <v>2.3560000000000001E-2</v>
      </c>
      <c r="E16" s="112">
        <v>1.09961</v>
      </c>
      <c r="F16" s="112">
        <v>2.1000000000000001E-2</v>
      </c>
      <c r="G16" s="114">
        <v>1</v>
      </c>
      <c r="H16" s="71">
        <v>0.98299999999999998</v>
      </c>
      <c r="I16" s="71"/>
    </row>
    <row r="17" spans="2:9" ht="17" thickBot="1">
      <c r="B17" s="115"/>
      <c r="C17" s="115" t="s">
        <v>20</v>
      </c>
      <c r="D17" s="116">
        <v>1.6894899999999999</v>
      </c>
      <c r="E17" s="116">
        <v>0.28800999999999999</v>
      </c>
      <c r="F17" s="116">
        <v>5.8659999999999997</v>
      </c>
      <c r="G17" s="115">
        <v>1</v>
      </c>
      <c r="H17" s="117">
        <v>4.4599999999999999E-9</v>
      </c>
      <c r="I17" s="115" t="s">
        <v>15</v>
      </c>
    </row>
    <row r="18" spans="2:9">
      <c r="B18" s="41" t="s">
        <v>60</v>
      </c>
      <c r="C18" s="71"/>
      <c r="D18" s="112"/>
      <c r="E18" s="112"/>
      <c r="F18" s="112"/>
      <c r="G18" s="71"/>
      <c r="H18" s="71"/>
      <c r="I18" s="71"/>
    </row>
    <row r="19" spans="2:9">
      <c r="B19" s="71"/>
      <c r="C19" s="71" t="s">
        <v>5</v>
      </c>
      <c r="D19" s="112">
        <v>-5.9625000000000004</v>
      </c>
      <c r="E19" s="112">
        <v>1.0831999999999999</v>
      </c>
      <c r="F19" s="112">
        <v>-5.5049999999999999</v>
      </c>
      <c r="G19" s="71"/>
      <c r="H19" s="113">
        <v>3.7E-8</v>
      </c>
      <c r="I19" s="71" t="s">
        <v>15</v>
      </c>
    </row>
    <row r="20" spans="2:9">
      <c r="B20" s="71"/>
      <c r="C20" s="71" t="s">
        <v>32</v>
      </c>
      <c r="D20" s="112">
        <v>-4.9042000000000003</v>
      </c>
      <c r="E20" s="112">
        <v>1.9523999999999999</v>
      </c>
      <c r="F20" s="112">
        <v>-2.46</v>
      </c>
      <c r="G20" s="114">
        <v>1</v>
      </c>
      <c r="H20" s="118">
        <v>1.3899999999999999E-2</v>
      </c>
      <c r="I20" s="71" t="s">
        <v>24</v>
      </c>
    </row>
    <row r="21" spans="2:9" ht="17" thickBot="1">
      <c r="B21" s="115"/>
      <c r="C21" s="115" t="s">
        <v>20</v>
      </c>
      <c r="D21" s="116">
        <v>1.8969</v>
      </c>
      <c r="E21" s="116">
        <v>0.3599</v>
      </c>
      <c r="F21" s="116">
        <v>5.27</v>
      </c>
      <c r="G21" s="115">
        <v>1</v>
      </c>
      <c r="H21" s="117">
        <v>1.36E-7</v>
      </c>
      <c r="I21" s="115" t="s">
        <v>15</v>
      </c>
    </row>
    <row r="22" spans="2:9">
      <c r="B22" s="119" t="s">
        <v>61</v>
      </c>
      <c r="C22" s="120"/>
      <c r="D22" s="112"/>
      <c r="E22" s="112"/>
      <c r="F22" s="112"/>
      <c r="G22" s="71"/>
      <c r="H22" s="112"/>
      <c r="I22" s="71"/>
    </row>
    <row r="23" spans="2:9">
      <c r="B23" s="120"/>
      <c r="C23" s="120" t="s">
        <v>5</v>
      </c>
      <c r="D23" s="112">
        <v>-5.4907000000000004</v>
      </c>
      <c r="E23" s="112">
        <v>0.93259999999999998</v>
      </c>
      <c r="F23" s="112">
        <v>-5.8869999999999996</v>
      </c>
      <c r="G23" s="71"/>
      <c r="H23" s="113">
        <v>3.9199999999999997E-9</v>
      </c>
      <c r="I23" s="41" t="s">
        <v>15</v>
      </c>
    </row>
    <row r="24" spans="2:9">
      <c r="B24" s="120"/>
      <c r="C24" s="120" t="s">
        <v>33</v>
      </c>
      <c r="D24" s="112">
        <v>-6.9145000000000003</v>
      </c>
      <c r="E24" s="112">
        <v>3.8098000000000001</v>
      </c>
      <c r="F24" s="112">
        <v>-1.8149999999999999</v>
      </c>
      <c r="G24" s="114">
        <v>1</v>
      </c>
      <c r="H24" s="112">
        <v>6.9500000000000006E-2</v>
      </c>
      <c r="I24" s="71" t="s">
        <v>25</v>
      </c>
    </row>
    <row r="25" spans="2:9" ht="17" thickBot="1">
      <c r="B25" s="121"/>
      <c r="C25" s="121" t="s">
        <v>20</v>
      </c>
      <c r="D25" s="116">
        <v>1.7739</v>
      </c>
      <c r="E25" s="116">
        <v>0.3034</v>
      </c>
      <c r="F25" s="116">
        <v>5.8470000000000004</v>
      </c>
      <c r="G25" s="115">
        <v>1</v>
      </c>
      <c r="H25" s="117">
        <v>5.0099999999999999E-9</v>
      </c>
      <c r="I25" s="61" t="s">
        <v>15</v>
      </c>
    </row>
    <row r="32" spans="2:9" ht="17" thickBot="1"/>
    <row r="33" spans="2:9" ht="17" thickBot="1">
      <c r="B33" s="45" t="s">
        <v>0</v>
      </c>
      <c r="C33" s="45" t="s">
        <v>1</v>
      </c>
      <c r="D33" s="45" t="s">
        <v>2</v>
      </c>
      <c r="E33" s="46" t="s">
        <v>26</v>
      </c>
      <c r="F33" s="47" t="s">
        <v>17</v>
      </c>
      <c r="G33" s="45" t="s">
        <v>16</v>
      </c>
      <c r="H33" s="47" t="s">
        <v>3</v>
      </c>
      <c r="I33" s="45"/>
    </row>
    <row r="34" spans="2:9">
      <c r="B34" s="16" t="s">
        <v>4</v>
      </c>
      <c r="C34" s="3"/>
      <c r="D34" s="3"/>
      <c r="E34" s="3"/>
      <c r="F34" s="3"/>
      <c r="G34" s="3"/>
      <c r="H34" s="3"/>
      <c r="I34" s="3"/>
    </row>
    <row r="35" spans="2:9">
      <c r="C35" t="s">
        <v>5</v>
      </c>
      <c r="D35" s="1">
        <v>-3.0680000000000001</v>
      </c>
      <c r="E35" s="1">
        <v>2.5999999999999999E-2</v>
      </c>
      <c r="F35" s="1">
        <v>-119.08</v>
      </c>
      <c r="H35" s="4" t="s">
        <v>14</v>
      </c>
      <c r="I35" t="s">
        <v>15</v>
      </c>
    </row>
    <row r="36" spans="2:9">
      <c r="C36" t="s">
        <v>6</v>
      </c>
      <c r="D36" s="1">
        <v>1.0826000000000001E-2</v>
      </c>
      <c r="E36" s="1">
        <v>3.6447E-2</v>
      </c>
      <c r="F36" s="1">
        <v>0.3</v>
      </c>
      <c r="G36" s="2">
        <v>2</v>
      </c>
      <c r="H36" s="5">
        <v>0.76600000000000001</v>
      </c>
    </row>
    <row r="37" spans="2:9">
      <c r="C37" t="s">
        <v>7</v>
      </c>
      <c r="D37" s="1">
        <v>1.0430000000000001E-3</v>
      </c>
      <c r="E37" s="1">
        <v>3.6101000000000001E-2</v>
      </c>
      <c r="F37" s="1">
        <v>0.03</v>
      </c>
      <c r="G37" s="2">
        <v>2</v>
      </c>
      <c r="H37" s="5">
        <v>0.97699999999999998</v>
      </c>
    </row>
    <row r="38" spans="2:9">
      <c r="C38" t="s">
        <v>8</v>
      </c>
      <c r="D38" s="1">
        <v>-4.1572999999999999E-2</v>
      </c>
      <c r="E38" s="1">
        <v>3.3415E-2</v>
      </c>
      <c r="F38" s="1">
        <v>-1.24</v>
      </c>
      <c r="G38" s="2">
        <v>2</v>
      </c>
      <c r="H38" s="5">
        <v>0.21299999999999999</v>
      </c>
    </row>
    <row r="39" spans="2:9">
      <c r="C39" t="s">
        <v>9</v>
      </c>
      <c r="D39" s="1">
        <v>-3.1671999999999999E-2</v>
      </c>
      <c r="E39" s="1">
        <v>3.0089000000000001E-2</v>
      </c>
      <c r="F39" s="1">
        <v>-1.05</v>
      </c>
      <c r="G39" s="2">
        <v>2</v>
      </c>
      <c r="H39" s="5">
        <v>0.29299999999999998</v>
      </c>
    </row>
    <row r="40" spans="2:9">
      <c r="C40" t="s">
        <v>10</v>
      </c>
      <c r="D40" s="1">
        <v>0.26823799999999998</v>
      </c>
      <c r="E40" s="1">
        <v>4.5273000000000001E-2</v>
      </c>
      <c r="F40" s="1">
        <v>5.92</v>
      </c>
      <c r="G40" s="2">
        <v>4</v>
      </c>
      <c r="H40" s="6">
        <v>3.12E-9</v>
      </c>
      <c r="I40" t="s">
        <v>15</v>
      </c>
    </row>
    <row r="41" spans="2:9">
      <c r="C41" t="s">
        <v>11</v>
      </c>
      <c r="D41" s="1">
        <v>0.73203499999999999</v>
      </c>
      <c r="E41" s="1">
        <v>4.4699999999999997E-2</v>
      </c>
      <c r="F41" s="1">
        <v>16.38</v>
      </c>
      <c r="G41" s="2">
        <v>4</v>
      </c>
      <c r="H41" s="4" t="s">
        <v>14</v>
      </c>
      <c r="I41" t="s">
        <v>15</v>
      </c>
    </row>
    <row r="42" spans="2:9">
      <c r="C42" t="s">
        <v>12</v>
      </c>
      <c r="D42" s="1">
        <v>5.2861999999999999E-2</v>
      </c>
      <c r="E42" s="1">
        <v>4.2689999999999999E-2</v>
      </c>
      <c r="F42" s="1">
        <v>1.24</v>
      </c>
      <c r="G42" s="2">
        <v>4</v>
      </c>
      <c r="H42" s="5">
        <v>0.216</v>
      </c>
    </row>
    <row r="43" spans="2:9" ht="17" thickBot="1">
      <c r="B43" s="7"/>
      <c r="C43" s="7" t="s">
        <v>13</v>
      </c>
      <c r="D43" s="8">
        <v>0.23305600000000001</v>
      </c>
      <c r="E43" s="8">
        <v>4.2208000000000002E-2</v>
      </c>
      <c r="F43" s="8">
        <v>5.52</v>
      </c>
      <c r="G43" s="9">
        <v>4</v>
      </c>
      <c r="H43" s="10">
        <v>3.3600000000000003E-8</v>
      </c>
      <c r="I43" s="7" t="s">
        <v>15</v>
      </c>
    </row>
    <row r="44" spans="2:9">
      <c r="B44" s="17" t="s">
        <v>18</v>
      </c>
      <c r="H44" s="19"/>
    </row>
    <row r="45" spans="2:9">
      <c r="C45" t="s">
        <v>5</v>
      </c>
      <c r="D45" s="1">
        <v>-5.97</v>
      </c>
      <c r="E45" s="1">
        <v>3.7829999999999999</v>
      </c>
      <c r="F45" s="1">
        <v>-1.5780000000000001</v>
      </c>
      <c r="H45">
        <v>0.115</v>
      </c>
    </row>
    <row r="46" spans="2:9">
      <c r="C46" t="s">
        <v>19</v>
      </c>
      <c r="D46" s="1">
        <v>1.6830000000000001</v>
      </c>
      <c r="E46" s="1">
        <v>78.543999999999997</v>
      </c>
      <c r="F46" s="1">
        <v>2.1000000000000001E-2</v>
      </c>
      <c r="G46" s="2">
        <v>1</v>
      </c>
      <c r="H46">
        <v>0.98299999999999998</v>
      </c>
    </row>
    <row r="47" spans="2:9" ht="17" thickBot="1">
      <c r="B47" s="7"/>
      <c r="C47" s="7" t="s">
        <v>20</v>
      </c>
      <c r="D47" s="8">
        <v>1.69</v>
      </c>
      <c r="E47" s="8">
        <v>0.28799999999999998</v>
      </c>
      <c r="F47" s="8">
        <v>5.8659999999999997</v>
      </c>
      <c r="G47" s="7">
        <v>1</v>
      </c>
      <c r="H47" s="13">
        <v>4.4599999999999999E-9</v>
      </c>
      <c r="I47" s="7" t="s">
        <v>15</v>
      </c>
    </row>
    <row r="48" spans="2:9">
      <c r="B48" s="22" t="s">
        <v>28</v>
      </c>
      <c r="C48" s="23"/>
      <c r="D48" s="23"/>
      <c r="E48" s="23"/>
      <c r="F48" s="23"/>
      <c r="G48" s="23"/>
      <c r="H48" s="23"/>
      <c r="I48" s="23"/>
    </row>
    <row r="49" spans="2:9">
      <c r="B49" s="23"/>
      <c r="C49" s="23" t="s">
        <v>5</v>
      </c>
      <c r="D49" s="24">
        <v>-5.8994999999999997</v>
      </c>
      <c r="E49" s="24">
        <v>0.97677000000000003</v>
      </c>
      <c r="F49" s="24">
        <v>-6.04</v>
      </c>
      <c r="G49" s="23"/>
      <c r="H49" s="25">
        <v>1.5400000000000001E-9</v>
      </c>
      <c r="I49" s="22" t="s">
        <v>15</v>
      </c>
    </row>
    <row r="50" spans="2:9">
      <c r="B50" s="23"/>
      <c r="C50" s="23" t="s">
        <v>31</v>
      </c>
      <c r="D50" s="24">
        <v>2.3560000000000001E-2</v>
      </c>
      <c r="E50" s="24">
        <v>1.09961</v>
      </c>
      <c r="F50" s="24">
        <v>2.1000000000000001E-2</v>
      </c>
      <c r="G50" s="26">
        <v>1</v>
      </c>
      <c r="H50" s="23">
        <v>0.98299999999999998</v>
      </c>
      <c r="I50" s="23"/>
    </row>
    <row r="51" spans="2:9" ht="17" thickBot="1">
      <c r="B51" s="27"/>
      <c r="C51" s="27" t="s">
        <v>20</v>
      </c>
      <c r="D51" s="28">
        <v>1.6894899999999999</v>
      </c>
      <c r="E51" s="28">
        <v>0.28800999999999999</v>
      </c>
      <c r="F51" s="28">
        <v>5.8659999999999997</v>
      </c>
      <c r="G51" s="27">
        <v>1</v>
      </c>
      <c r="H51" s="29">
        <v>4.4599999999999999E-9</v>
      </c>
      <c r="I51" s="27" t="s">
        <v>15</v>
      </c>
    </row>
    <row r="52" spans="2:9">
      <c r="B52" s="17" t="s">
        <v>27</v>
      </c>
      <c r="D52" s="1"/>
      <c r="E52" s="1"/>
      <c r="F52" s="1"/>
    </row>
    <row r="53" spans="2:9">
      <c r="C53" t="s">
        <v>5</v>
      </c>
      <c r="D53" s="1">
        <v>-4.5758000000000001</v>
      </c>
      <c r="E53" s="1">
        <v>1.1914</v>
      </c>
      <c r="F53" s="1">
        <v>-3.8410000000000002</v>
      </c>
      <c r="H53" s="11">
        <v>1.2300000000000001E-5</v>
      </c>
      <c r="I53" t="s">
        <v>15</v>
      </c>
    </row>
    <row r="54" spans="2:9">
      <c r="C54" t="s">
        <v>22</v>
      </c>
      <c r="D54" s="1">
        <v>-33.822000000000003</v>
      </c>
      <c r="E54" s="1">
        <v>13.750999999999999</v>
      </c>
      <c r="F54" s="1">
        <v>-2.46</v>
      </c>
      <c r="G54">
        <v>1</v>
      </c>
      <c r="H54" s="12">
        <v>1.3908999999999999E-2</v>
      </c>
      <c r="I54" t="s">
        <v>24</v>
      </c>
    </row>
    <row r="55" spans="2:9" ht="17" thickBot="1">
      <c r="B55" s="7"/>
      <c r="C55" s="7" t="s">
        <v>20</v>
      </c>
      <c r="D55" s="8">
        <v>1.8969</v>
      </c>
      <c r="E55" s="8">
        <v>0.3599</v>
      </c>
      <c r="F55" s="8">
        <v>5.27</v>
      </c>
      <c r="G55" s="7">
        <v>1</v>
      </c>
      <c r="H55" s="13">
        <v>1.36E-7</v>
      </c>
      <c r="I55" s="7" t="s">
        <v>15</v>
      </c>
    </row>
    <row r="56" spans="2:9">
      <c r="B56" s="22" t="s">
        <v>29</v>
      </c>
      <c r="C56" s="23"/>
      <c r="D56" s="24"/>
      <c r="E56" s="24"/>
      <c r="F56" s="24"/>
      <c r="G56" s="23"/>
      <c r="H56" s="23"/>
      <c r="I56" s="23"/>
    </row>
    <row r="57" spans="2:9">
      <c r="B57" s="23"/>
      <c r="C57" s="23" t="s">
        <v>5</v>
      </c>
      <c r="D57" s="24">
        <v>-5.9625000000000004</v>
      </c>
      <c r="E57" s="24">
        <v>1.0831999999999999</v>
      </c>
      <c r="F57" s="24">
        <v>-5.5049999999999999</v>
      </c>
      <c r="G57" s="23"/>
      <c r="H57" s="25">
        <v>3.7E-8</v>
      </c>
      <c r="I57" s="23" t="s">
        <v>15</v>
      </c>
    </row>
    <row r="58" spans="2:9">
      <c r="B58" s="23"/>
      <c r="C58" s="23" t="s">
        <v>32</v>
      </c>
      <c r="D58" s="24">
        <v>-4.9042000000000003</v>
      </c>
      <c r="E58" s="24">
        <v>1.9523999999999999</v>
      </c>
      <c r="F58" s="24">
        <v>-2.46</v>
      </c>
      <c r="G58" s="26">
        <v>1</v>
      </c>
      <c r="H58" s="30">
        <v>1.3899999999999999E-2</v>
      </c>
      <c r="I58" s="23" t="s">
        <v>24</v>
      </c>
    </row>
    <row r="59" spans="2:9" ht="17" thickBot="1">
      <c r="B59" s="27"/>
      <c r="C59" s="27" t="s">
        <v>20</v>
      </c>
      <c r="D59" s="28">
        <v>1.8969</v>
      </c>
      <c r="E59" s="28">
        <v>0.3599</v>
      </c>
      <c r="F59" s="28">
        <v>5.27</v>
      </c>
      <c r="G59" s="27">
        <v>1</v>
      </c>
      <c r="H59" s="29">
        <v>1.36E-7</v>
      </c>
      <c r="I59" s="27" t="s">
        <v>15</v>
      </c>
    </row>
    <row r="60" spans="2:9">
      <c r="B60" s="18" t="s">
        <v>21</v>
      </c>
      <c r="C60" s="14"/>
      <c r="D60" s="1"/>
      <c r="E60" s="1"/>
      <c r="F60" s="1"/>
    </row>
    <row r="61" spans="2:9">
      <c r="B61" s="14"/>
      <c r="C61" s="14" t="s">
        <v>5</v>
      </c>
      <c r="D61" s="1">
        <v>-2.1555</v>
      </c>
      <c r="E61" s="1">
        <v>2.1882999999999999</v>
      </c>
      <c r="F61" s="1">
        <v>-0.98499999999999999</v>
      </c>
      <c r="H61" s="1">
        <v>0.3246</v>
      </c>
    </row>
    <row r="62" spans="2:9">
      <c r="B62" s="14"/>
      <c r="C62" s="14" t="s">
        <v>23</v>
      </c>
      <c r="D62" s="1">
        <v>-81.346800000000002</v>
      </c>
      <c r="E62" s="1">
        <v>44.821399999999997</v>
      </c>
      <c r="F62" s="1">
        <v>-1.8149999999999999</v>
      </c>
      <c r="G62">
        <v>1</v>
      </c>
      <c r="H62" s="1">
        <v>6.9500000000000006E-2</v>
      </c>
      <c r="I62" t="s">
        <v>25</v>
      </c>
    </row>
    <row r="63" spans="2:9" ht="17" thickBot="1">
      <c r="B63" s="15"/>
      <c r="C63" s="15" t="s">
        <v>20</v>
      </c>
      <c r="D63" s="8">
        <v>1.7739</v>
      </c>
      <c r="E63" s="8">
        <v>0.3034</v>
      </c>
      <c r="F63" s="8">
        <v>5.8470000000000004</v>
      </c>
      <c r="G63" s="7">
        <v>1</v>
      </c>
      <c r="H63" s="13">
        <v>5.0099999999999999E-9</v>
      </c>
      <c r="I63" s="7" t="s">
        <v>15</v>
      </c>
    </row>
    <row r="64" spans="2:9">
      <c r="B64" s="31" t="s">
        <v>30</v>
      </c>
      <c r="C64" s="32"/>
      <c r="D64" s="24"/>
      <c r="E64" s="24"/>
      <c r="F64" s="24"/>
      <c r="G64" s="23"/>
      <c r="H64" s="24"/>
      <c r="I64" s="23"/>
    </row>
    <row r="65" spans="2:9">
      <c r="B65" s="32"/>
      <c r="C65" s="32" t="s">
        <v>5</v>
      </c>
      <c r="D65" s="24">
        <v>-5.4907000000000004</v>
      </c>
      <c r="E65" s="24">
        <v>0.93259999999999998</v>
      </c>
      <c r="F65" s="24">
        <v>-5.8869999999999996</v>
      </c>
      <c r="G65" s="23"/>
      <c r="H65" s="25">
        <v>3.9199999999999997E-9</v>
      </c>
      <c r="I65" s="22" t="s">
        <v>15</v>
      </c>
    </row>
    <row r="66" spans="2:9">
      <c r="B66" s="32"/>
      <c r="C66" s="32" t="s">
        <v>33</v>
      </c>
      <c r="D66" s="24">
        <v>-6.9145000000000003</v>
      </c>
      <c r="E66" s="24">
        <v>3.8098000000000001</v>
      </c>
      <c r="F66" s="24">
        <v>-1.8149999999999999</v>
      </c>
      <c r="G66" s="26">
        <v>1</v>
      </c>
      <c r="H66" s="24">
        <v>6.9500000000000006E-2</v>
      </c>
      <c r="I66" s="23" t="s">
        <v>25</v>
      </c>
    </row>
    <row r="67" spans="2:9" ht="17" thickBot="1">
      <c r="B67" s="33"/>
      <c r="C67" s="33" t="s">
        <v>20</v>
      </c>
      <c r="D67" s="28">
        <v>1.7739</v>
      </c>
      <c r="E67" s="28">
        <v>0.3034</v>
      </c>
      <c r="F67" s="28">
        <v>5.8470000000000004</v>
      </c>
      <c r="G67" s="27">
        <v>1</v>
      </c>
      <c r="H67" s="29">
        <v>5.0099999999999999E-9</v>
      </c>
      <c r="I67" s="34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1074-1A74-E547-BBFB-8A77C2B1659D}">
  <dimension ref="B3:F13"/>
  <sheetViews>
    <sheetView showGridLines="0" zoomScale="230" zoomScaleNormal="230" workbookViewId="0">
      <selection activeCell="H8" sqref="H8"/>
    </sheetView>
  </sheetViews>
  <sheetFormatPr baseColWidth="10" defaultRowHeight="16"/>
  <cols>
    <col min="2" max="2" width="8.5" bestFit="1" customWidth="1"/>
    <col min="3" max="3" width="20.1640625" bestFit="1" customWidth="1"/>
    <col min="4" max="4" width="10.83203125" customWidth="1"/>
  </cols>
  <sheetData>
    <row r="3" spans="2:6" ht="17" thickBot="1">
      <c r="B3" s="42" t="s">
        <v>41</v>
      </c>
      <c r="C3" s="43" t="s">
        <v>40</v>
      </c>
      <c r="D3" s="44" t="s">
        <v>34</v>
      </c>
      <c r="E3" s="44" t="s">
        <v>35</v>
      </c>
      <c r="F3" s="44" t="s">
        <v>36</v>
      </c>
    </row>
    <row r="4" spans="2:6">
      <c r="B4" s="17" t="s">
        <v>43</v>
      </c>
      <c r="C4" s="18" t="s">
        <v>37</v>
      </c>
      <c r="D4" s="35">
        <v>0.04</v>
      </c>
      <c r="E4" s="35">
        <v>0.15</v>
      </c>
      <c r="F4" s="35">
        <v>0.19</v>
      </c>
    </row>
    <row r="5" spans="2:6">
      <c r="B5" s="17"/>
      <c r="C5" s="18" t="s">
        <v>38</v>
      </c>
      <c r="D5" s="35">
        <v>0.04</v>
      </c>
      <c r="E5" s="35">
        <v>0.17</v>
      </c>
      <c r="F5" s="35">
        <v>0.26</v>
      </c>
    </row>
    <row r="6" spans="2:6" ht="17" thickBot="1">
      <c r="B6" s="20"/>
      <c r="C6" s="36" t="s">
        <v>45</v>
      </c>
      <c r="D6" s="37">
        <v>0.9</v>
      </c>
      <c r="E6" s="37">
        <v>1.63</v>
      </c>
      <c r="F6" s="37">
        <v>2.5099999999999998</v>
      </c>
    </row>
    <row r="7" spans="2:6">
      <c r="B7" s="17" t="s">
        <v>42</v>
      </c>
      <c r="C7" s="18" t="s">
        <v>39</v>
      </c>
      <c r="D7" s="35">
        <v>4.4999999999999998E-2</v>
      </c>
      <c r="E7" s="35">
        <v>4.8000000000000001E-2</v>
      </c>
      <c r="F7" s="35">
        <v>5.8000000000000003E-2</v>
      </c>
    </row>
    <row r="8" spans="2:6" ht="17" thickBot="1">
      <c r="B8" s="7"/>
      <c r="C8" s="36" t="s">
        <v>58</v>
      </c>
      <c r="D8" s="82">
        <v>1.181</v>
      </c>
      <c r="E8" s="82">
        <v>0.44600000000000001</v>
      </c>
      <c r="F8" s="82">
        <v>0.192</v>
      </c>
    </row>
    <row r="9" spans="2:6">
      <c r="B9" s="38" t="s">
        <v>44</v>
      </c>
    </row>
    <row r="11" spans="2:6">
      <c r="C11" t="s">
        <v>46</v>
      </c>
      <c r="D11" s="39">
        <v>0.83799999999999997</v>
      </c>
      <c r="E11" s="39">
        <v>0.44600000000000001</v>
      </c>
      <c r="F11" s="39">
        <v>0.192</v>
      </c>
    </row>
    <row r="12" spans="2:6">
      <c r="C12" t="s">
        <v>47</v>
      </c>
      <c r="D12">
        <v>1.181</v>
      </c>
      <c r="E12">
        <v>0.44600000000000001</v>
      </c>
      <c r="F12">
        <v>0.192</v>
      </c>
    </row>
    <row r="13" spans="2:6">
      <c r="D13">
        <f>1/D11</f>
        <v>1.1933174224343677</v>
      </c>
      <c r="E13">
        <f>1/E11</f>
        <v>2.2421524663677128</v>
      </c>
      <c r="F13">
        <f>1/F11</f>
        <v>5.208333333333333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0919-023E-0748-8817-9142AFFB3DF4}">
  <dimension ref="B2:G14"/>
  <sheetViews>
    <sheetView showGridLines="0" topLeftCell="A3" zoomScale="230" zoomScaleNormal="230" workbookViewId="0">
      <selection activeCell="F16" sqref="F16"/>
    </sheetView>
  </sheetViews>
  <sheetFormatPr baseColWidth="10" defaultRowHeight="16"/>
  <cols>
    <col min="2" max="2" width="11.6640625" bestFit="1" customWidth="1"/>
    <col min="4" max="6" width="12.5" customWidth="1"/>
    <col min="7" max="7" width="6.83203125" customWidth="1"/>
  </cols>
  <sheetData>
    <row r="2" spans="2:7">
      <c r="B2" s="50" t="s">
        <v>53</v>
      </c>
      <c r="C2" s="51"/>
      <c r="E2" s="64"/>
    </row>
    <row r="3" spans="2:7">
      <c r="B3" s="52" t="s">
        <v>49</v>
      </c>
      <c r="C3" s="58" t="s">
        <v>54</v>
      </c>
      <c r="E3" s="64"/>
    </row>
    <row r="4" spans="2:7" ht="17" thickBot="1">
      <c r="B4" s="52"/>
      <c r="C4" s="59"/>
      <c r="E4" s="21"/>
    </row>
    <row r="5" spans="2:7">
      <c r="B5" s="54" t="s">
        <v>55</v>
      </c>
      <c r="C5" s="53">
        <v>51</v>
      </c>
    </row>
    <row r="6" spans="2:7">
      <c r="B6" s="54" t="s">
        <v>56</v>
      </c>
      <c r="C6" s="53">
        <v>51</v>
      </c>
    </row>
    <row r="7" spans="2:7">
      <c r="B7" s="54" t="s">
        <v>57</v>
      </c>
      <c r="C7" s="53">
        <v>53</v>
      </c>
    </row>
    <row r="8" spans="2:7">
      <c r="B8" s="56" t="s">
        <v>50</v>
      </c>
      <c r="C8" s="57">
        <f>SUM(C5:C7)</f>
        <v>155</v>
      </c>
    </row>
    <row r="10" spans="2:7" ht="17" thickBot="1"/>
    <row r="11" spans="2:7" ht="17" thickBot="1">
      <c r="B11" s="72"/>
      <c r="C11" s="73"/>
      <c r="D11" s="66" t="s">
        <v>53</v>
      </c>
      <c r="E11" s="67"/>
      <c r="F11" s="67"/>
      <c r="G11" s="68"/>
    </row>
    <row r="12" spans="2:7" ht="17" customHeight="1">
      <c r="B12" s="72"/>
      <c r="C12" s="72"/>
      <c r="D12" s="78" t="s">
        <v>49</v>
      </c>
      <c r="E12" s="79"/>
      <c r="F12" s="79"/>
      <c r="G12" s="80" t="s">
        <v>50</v>
      </c>
    </row>
    <row r="13" spans="2:7" ht="17" thickBot="1">
      <c r="B13" s="74"/>
      <c r="C13" s="74"/>
      <c r="D13" s="75" t="s">
        <v>55</v>
      </c>
      <c r="E13" s="49" t="s">
        <v>56</v>
      </c>
      <c r="F13" s="49" t="s">
        <v>57</v>
      </c>
      <c r="G13" s="81"/>
    </row>
    <row r="14" spans="2:7">
      <c r="B14" s="62"/>
      <c r="C14" s="62"/>
      <c r="D14" s="76">
        <v>51</v>
      </c>
      <c r="E14" s="63">
        <v>51</v>
      </c>
      <c r="F14" s="63">
        <v>53</v>
      </c>
      <c r="G14" s="65">
        <f>SUM(D14:F14)</f>
        <v>155</v>
      </c>
    </row>
  </sheetData>
  <mergeCells count="9">
    <mergeCell ref="D11:G11"/>
    <mergeCell ref="D12:F12"/>
    <mergeCell ref="G12:G13"/>
    <mergeCell ref="B3:B4"/>
    <mergeCell ref="B2:C2"/>
    <mergeCell ref="C3:C4"/>
    <mergeCell ref="E2:E3"/>
    <mergeCell ref="B13:C13"/>
    <mergeCell ref="B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537B-0B5B-694E-BF78-26519239A8E0}">
  <dimension ref="B1:K12"/>
  <sheetViews>
    <sheetView showGridLines="0" zoomScale="190" zoomScaleNormal="190" workbookViewId="0">
      <selection activeCell="H14" sqref="H14"/>
    </sheetView>
  </sheetViews>
  <sheetFormatPr baseColWidth="10" defaultRowHeight="16"/>
  <cols>
    <col min="2" max="3" width="13.33203125" customWidth="1"/>
    <col min="4" max="4" width="0.1640625" customWidth="1"/>
  </cols>
  <sheetData>
    <row r="1" spans="2:11" ht="17" thickBot="1"/>
    <row r="2" spans="2:11" ht="16" customHeight="1" thickBot="1">
      <c r="C2" s="87" t="s">
        <v>53</v>
      </c>
      <c r="D2" s="106"/>
      <c r="E2" s="66" t="s">
        <v>52</v>
      </c>
      <c r="F2" s="67"/>
      <c r="G2" s="67"/>
      <c r="H2" s="67"/>
      <c r="I2" s="67"/>
      <c r="J2" s="68"/>
    </row>
    <row r="3" spans="2:11">
      <c r="B3" s="77" t="s">
        <v>49</v>
      </c>
      <c r="C3" s="88"/>
      <c r="D3" s="107"/>
      <c r="E3" s="93" t="s">
        <v>48</v>
      </c>
      <c r="F3" s="69"/>
      <c r="G3" s="69"/>
      <c r="H3" s="69"/>
      <c r="I3" s="70"/>
      <c r="J3" s="94" t="s">
        <v>50</v>
      </c>
    </row>
    <row r="4" spans="2:11" ht="20" customHeight="1" thickBot="1">
      <c r="B4" s="77"/>
      <c r="C4" s="89"/>
      <c r="D4" s="108"/>
      <c r="E4" s="95">
        <v>0</v>
      </c>
      <c r="F4" s="48">
        <v>30</v>
      </c>
      <c r="G4" s="48">
        <v>100</v>
      </c>
      <c r="H4" s="48">
        <v>300</v>
      </c>
      <c r="I4" s="48">
        <v>7000</v>
      </c>
      <c r="J4" s="96"/>
      <c r="K4" t="s">
        <v>51</v>
      </c>
    </row>
    <row r="5" spans="2:11">
      <c r="B5" s="83" t="s">
        <v>55</v>
      </c>
      <c r="C5" s="90">
        <v>51</v>
      </c>
      <c r="D5" s="109"/>
      <c r="E5" s="97">
        <v>3</v>
      </c>
      <c r="F5" s="21">
        <v>12</v>
      </c>
      <c r="G5" s="21">
        <v>12</v>
      </c>
      <c r="H5" s="21">
        <v>11</v>
      </c>
      <c r="I5" s="21">
        <v>12</v>
      </c>
      <c r="J5" s="98">
        <f>SUM(E5:I5)</f>
        <v>50</v>
      </c>
      <c r="K5">
        <v>1</v>
      </c>
    </row>
    <row r="6" spans="2:11">
      <c r="B6" s="83" t="s">
        <v>56</v>
      </c>
      <c r="C6" s="91">
        <v>51</v>
      </c>
      <c r="D6" s="109"/>
      <c r="E6" s="97">
        <v>4</v>
      </c>
      <c r="F6" s="21">
        <v>11</v>
      </c>
      <c r="G6" s="21">
        <v>12</v>
      </c>
      <c r="H6" s="21">
        <v>11</v>
      </c>
      <c r="I6" s="21">
        <v>12</v>
      </c>
      <c r="J6" s="99">
        <f t="shared" ref="J6:J7" si="0">SUM(E6:I6)</f>
        <v>50</v>
      </c>
      <c r="K6">
        <v>1</v>
      </c>
    </row>
    <row r="7" spans="2:11">
      <c r="B7" s="84" t="s">
        <v>57</v>
      </c>
      <c r="C7" s="92">
        <v>53</v>
      </c>
      <c r="D7" s="110"/>
      <c r="E7" s="100">
        <v>6</v>
      </c>
      <c r="F7" s="55">
        <v>11</v>
      </c>
      <c r="G7" s="55">
        <v>12</v>
      </c>
      <c r="H7" s="55">
        <v>11</v>
      </c>
      <c r="I7" s="55">
        <v>10</v>
      </c>
      <c r="J7" s="101">
        <f t="shared" si="0"/>
        <v>50</v>
      </c>
      <c r="K7">
        <v>3</v>
      </c>
    </row>
    <row r="8" spans="2:11" ht="17" thickBot="1">
      <c r="B8" s="84" t="s">
        <v>50</v>
      </c>
      <c r="C8" s="105">
        <v>155</v>
      </c>
      <c r="D8" s="111"/>
      <c r="E8" s="102">
        <f>SUM(E5:E7)</f>
        <v>13</v>
      </c>
      <c r="F8" s="103">
        <f t="shared" ref="F8:J8" si="1">SUM(F5:F7)</f>
        <v>34</v>
      </c>
      <c r="G8" s="103">
        <f t="shared" si="1"/>
        <v>36</v>
      </c>
      <c r="H8" s="103">
        <f t="shared" si="1"/>
        <v>33</v>
      </c>
      <c r="I8" s="20">
        <f t="shared" si="1"/>
        <v>34</v>
      </c>
      <c r="J8" s="104">
        <f t="shared" si="1"/>
        <v>150</v>
      </c>
    </row>
    <row r="9" spans="2:11">
      <c r="E9" s="73"/>
      <c r="F9" s="73"/>
      <c r="G9" s="73"/>
      <c r="H9" s="73"/>
    </row>
    <row r="10" spans="2:11">
      <c r="E10" s="74"/>
      <c r="F10" s="74"/>
      <c r="G10" s="74"/>
      <c r="H10" s="40"/>
    </row>
    <row r="11" spans="2:11">
      <c r="E11" s="85"/>
      <c r="F11" s="85"/>
      <c r="G11" s="85"/>
      <c r="H11" s="40"/>
    </row>
    <row r="12" spans="2:11">
      <c r="E12" s="60"/>
      <c r="F12" s="60"/>
      <c r="G12" s="60"/>
      <c r="H12" s="86"/>
    </row>
  </sheetData>
  <mergeCells count="7">
    <mergeCell ref="E10:G10"/>
    <mergeCell ref="H10:H11"/>
    <mergeCell ref="E2:J2"/>
    <mergeCell ref="C2:C4"/>
    <mergeCell ref="E3:I3"/>
    <mergeCell ref="B3:B4"/>
    <mergeCell ref="J3:J4"/>
  </mergeCells>
  <pageMargins left="0.7" right="0.7" top="0.75" bottom="0.75" header="0.3" footer="0.3"/>
  <ignoredErrors>
    <ignoredError sqref="E8:I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Results</vt:lpstr>
      <vt:lpstr>Variability</vt:lpstr>
      <vt:lpstr>Primary Challenge</vt:lpstr>
      <vt:lpstr>Secondary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Garrett-Larsen, Jesse</dc:creator>
  <cp:lastModifiedBy>Garrett-Larsen, Jesse</cp:lastModifiedBy>
  <dcterms:created xsi:type="dcterms:W3CDTF">2024-04-25T18:45:18Z</dcterms:created>
  <dcterms:modified xsi:type="dcterms:W3CDTF">2024-05-06T21:19:00Z</dcterms:modified>
</cp:coreProperties>
</file>