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Coding\Givetel_Automation\Resources\"/>
    </mc:Choice>
  </mc:AlternateContent>
  <xr:revisionPtr revIDLastSave="0" documentId="13_ncr:1_{476D970E-22E1-45C8-90F8-12070C102E66}" xr6:coauthVersionLast="47" xr6:coauthVersionMax="47" xr10:uidLastSave="{00000000-0000-0000-0000-000000000000}"/>
  <bookViews>
    <workbookView xWindow="3465" yWindow="645" windowWidth="14400" windowHeight="15300" xr2:uid="{487ADEE7-2B1B-4027-BAD4-7DC2565CFDA7}"/>
  </bookViews>
  <sheets>
    <sheet name="Assignments" sheetId="1" r:id="rId1"/>
    <sheet name="Hours" sheetId="2" r:id="rId2"/>
  </sheets>
  <externalReferences>
    <externalReference r:id="rId3"/>
  </externalReferences>
  <definedNames>
    <definedName name="_xlnm._FilterDatabase" localSheetId="0" hidden="1">Assignments!$F$1:$I$1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5" i="1"/>
  <c r="A55" i="1"/>
  <c r="A52" i="1"/>
  <c r="A50" i="1"/>
  <c r="A43" i="1"/>
  <c r="A41" i="1"/>
  <c r="A40" i="1"/>
  <c r="A38" i="1"/>
  <c r="A35" i="1"/>
  <c r="A31" i="1"/>
  <c r="A26" i="1"/>
  <c r="A28" i="1"/>
  <c r="A29" i="1"/>
  <c r="A24" i="1"/>
  <c r="A22" i="1"/>
  <c r="A21" i="1"/>
  <c r="A20" i="1"/>
  <c r="A19" i="1"/>
  <c r="A18" i="1"/>
  <c r="A12" i="1"/>
  <c r="A11" i="1"/>
  <c r="A9" i="1"/>
  <c r="A6" i="1"/>
  <c r="A3" i="1"/>
  <c r="B57" i="1" l="1"/>
  <c r="D57" i="1" s="1"/>
  <c r="B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2" i="1" l="1"/>
  <c r="C32" i="1"/>
  <c r="C77" i="1"/>
  <c r="C76" i="1"/>
  <c r="C75" i="1"/>
  <c r="C74" i="1" l="1"/>
  <c r="C73" i="1"/>
  <c r="C72" i="1" l="1"/>
  <c r="C71" i="1"/>
  <c r="C70" i="1" l="1"/>
  <c r="C69" i="1" l="1"/>
  <c r="B52" i="1" l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C68" i="1" l="1"/>
  <c r="C67" i="1"/>
  <c r="C66" i="1" l="1"/>
  <c r="C29" i="1" l="1"/>
  <c r="C63" i="1" l="1"/>
  <c r="C65" i="1"/>
  <c r="C55" i="1"/>
  <c r="C56" i="1"/>
  <c r="C57" i="1"/>
  <c r="C58" i="1"/>
  <c r="C59" i="1"/>
  <c r="C60" i="1"/>
  <c r="C61" i="1"/>
  <c r="D61" i="1" l="1"/>
  <c r="D59" i="1"/>
  <c r="D60" i="1"/>
  <c r="C37" i="1"/>
  <c r="C44" i="1"/>
  <c r="C48" i="1"/>
  <c r="C64" i="1"/>
  <c r="C54" i="1"/>
  <c r="C62" i="1"/>
  <c r="C16" i="1"/>
  <c r="C3" i="1"/>
  <c r="C25" i="1" l="1"/>
  <c r="C43" i="1"/>
  <c r="C9" i="1"/>
  <c r="C15" i="1"/>
  <c r="D27" i="1"/>
  <c r="D30" i="1"/>
  <c r="D31" i="1"/>
  <c r="D32" i="1"/>
  <c r="D33" i="1"/>
  <c r="D36" i="1"/>
  <c r="D39" i="1"/>
  <c r="D40" i="1"/>
  <c r="D41" i="1"/>
  <c r="D44" i="1"/>
  <c r="D49" i="1"/>
  <c r="D50" i="1"/>
  <c r="D51" i="1"/>
  <c r="D53" i="1"/>
  <c r="D63" i="1"/>
  <c r="D64" i="1"/>
  <c r="D65" i="1"/>
  <c r="D54" i="1"/>
  <c r="D62" i="1"/>
  <c r="D55" i="1"/>
  <c r="D56" i="1"/>
  <c r="D3" i="1"/>
  <c r="D6" i="1"/>
  <c r="D12" i="1"/>
  <c r="D13" i="1"/>
  <c r="D15" i="1"/>
  <c r="D24" i="1"/>
  <c r="D26" i="1"/>
  <c r="D29" i="1"/>
  <c r="D45" i="1"/>
  <c r="D58" i="1"/>
  <c r="D18" i="1" l="1"/>
  <c r="D17" i="1"/>
  <c r="D9" i="1"/>
  <c r="D16" i="1"/>
  <c r="D23" i="1"/>
  <c r="D22" i="1"/>
  <c r="D14" i="1"/>
  <c r="D5" i="1"/>
  <c r="D47" i="1"/>
  <c r="D4" i="1"/>
  <c r="D46" i="1"/>
  <c r="D38" i="1"/>
  <c r="D10" i="1"/>
  <c r="D52" i="1"/>
  <c r="D8" i="1"/>
  <c r="D7" i="1"/>
  <c r="D48" i="1"/>
  <c r="D21" i="1"/>
  <c r="D20" i="1"/>
  <c r="D28" i="1"/>
  <c r="D19" i="1"/>
  <c r="D11" i="1"/>
  <c r="D37" i="1"/>
  <c r="D43" i="1"/>
  <c r="D35" i="1"/>
  <c r="D42" i="1"/>
  <c r="D34" i="1"/>
  <c r="D25" i="1"/>
  <c r="C42" i="1" l="1"/>
  <c r="C30" i="1"/>
  <c r="C50" i="1"/>
  <c r="C13" i="1"/>
  <c r="C10" i="1"/>
  <c r="C12" i="1"/>
  <c r="C34" i="1"/>
  <c r="C53" i="1"/>
  <c r="C51" i="1"/>
  <c r="C36" i="1"/>
  <c r="C28" i="1"/>
  <c r="C39" i="1"/>
  <c r="C19" i="1"/>
  <c r="C52" i="1"/>
  <c r="C7" i="1" l="1"/>
  <c r="C24" i="1"/>
  <c r="C27" i="1"/>
  <c r="C35" i="1"/>
  <c r="C6" i="1"/>
  <c r="C33" i="1"/>
  <c r="C14" i="1"/>
  <c r="C41" i="1"/>
  <c r="C21" i="1"/>
  <c r="C49" i="1"/>
  <c r="C22" i="1"/>
  <c r="C20" i="1"/>
  <c r="C5" i="1"/>
  <c r="C11" i="1"/>
  <c r="C38" i="1"/>
  <c r="C31" i="1"/>
  <c r="C18" i="1"/>
  <c r="C45" i="1"/>
  <c r="C47" i="1"/>
  <c r="C8" i="1"/>
  <c r="C40" i="1"/>
  <c r="C23" i="1"/>
  <c r="C4" i="1"/>
  <c r="C46" i="1"/>
  <c r="C26" i="1"/>
  <c r="C17" i="1"/>
  <c r="H33" i="1" l="1"/>
  <c r="I33" i="1" s="1"/>
  <c r="H38" i="1"/>
  <c r="I38" i="1" s="1"/>
  <c r="H37" i="1"/>
  <c r="I37" i="1" s="1"/>
  <c r="H32" i="1"/>
  <c r="I32" i="1" s="1"/>
  <c r="H36" i="1"/>
  <c r="I36" i="1" s="1"/>
  <c r="H35" i="1"/>
  <c r="I35" i="1" s="1"/>
  <c r="H34" i="1"/>
  <c r="I34" i="1" s="1"/>
  <c r="H64" i="1"/>
  <c r="I64" i="1" s="1"/>
  <c r="H43" i="1"/>
  <c r="I43" i="1" s="1"/>
  <c r="H87" i="1"/>
  <c r="I87" i="1" s="1"/>
  <c r="H53" i="1"/>
  <c r="I53" i="1" s="1"/>
  <c r="H28" i="1"/>
  <c r="I28" i="1" s="1"/>
  <c r="H2" i="1"/>
  <c r="I2" i="1" s="1"/>
  <c r="H7" i="1"/>
  <c r="I7" i="1" s="1"/>
  <c r="H62" i="1"/>
  <c r="I62" i="1" s="1"/>
  <c r="H42" i="1"/>
  <c r="I42" i="1" s="1"/>
  <c r="H15" i="1"/>
  <c r="I15" i="1" s="1"/>
  <c r="H26" i="1"/>
  <c r="I26" i="1" s="1"/>
  <c r="H66" i="1"/>
  <c r="I66" i="1" s="1"/>
  <c r="H80" i="1"/>
  <c r="I80" i="1" s="1"/>
  <c r="H9" i="1"/>
  <c r="I9" i="1" s="1"/>
  <c r="H3" i="1"/>
  <c r="I3" i="1" s="1"/>
  <c r="H55" i="1"/>
  <c r="I55" i="1" s="1"/>
  <c r="H13" i="1"/>
  <c r="I13" i="1" s="1"/>
  <c r="H39" i="1"/>
  <c r="I39" i="1" s="1"/>
  <c r="H77" i="1"/>
  <c r="I77" i="1" s="1"/>
  <c r="H47" i="1"/>
  <c r="I47" i="1" s="1"/>
  <c r="H63" i="1"/>
  <c r="I63" i="1" s="1"/>
  <c r="H61" i="1"/>
  <c r="I61" i="1" s="1"/>
  <c r="H24" i="1"/>
  <c r="I24" i="1" s="1"/>
  <c r="H79" i="1"/>
  <c r="I79" i="1" s="1"/>
  <c r="H4" i="1"/>
  <c r="I4" i="1" s="1"/>
  <c r="H74" i="1"/>
  <c r="I74" i="1" s="1"/>
  <c r="H73" i="1"/>
  <c r="I73" i="1" s="1"/>
  <c r="H54" i="1"/>
  <c r="I54" i="1" s="1"/>
  <c r="H81" i="1"/>
  <c r="I81" i="1" s="1"/>
  <c r="H71" i="1"/>
  <c r="I71" i="1" s="1"/>
  <c r="H58" i="1"/>
  <c r="I58" i="1" s="1"/>
  <c r="H6" i="1"/>
  <c r="I6" i="1" s="1"/>
  <c r="H11" i="1"/>
  <c r="I11" i="1" s="1"/>
  <c r="H56" i="1"/>
  <c r="I56" i="1" s="1"/>
  <c r="H48" i="1"/>
  <c r="I48" i="1" s="1"/>
  <c r="H8" i="1"/>
  <c r="I8" i="1" s="1"/>
  <c r="H40" i="1"/>
  <c r="I40" i="1" s="1"/>
  <c r="H59" i="1"/>
  <c r="I59" i="1" s="1"/>
  <c r="H84" i="1"/>
  <c r="I84" i="1" s="1"/>
  <c r="H12" i="1"/>
  <c r="I12" i="1" s="1"/>
  <c r="H44" i="1"/>
  <c r="I44" i="1" s="1"/>
  <c r="H50" i="1"/>
  <c r="I50" i="1" s="1"/>
  <c r="H29" i="1"/>
  <c r="I29" i="1" s="1"/>
  <c r="H75" i="1"/>
  <c r="I75" i="1" s="1"/>
  <c r="H49" i="1"/>
  <c r="I49" i="1" s="1"/>
  <c r="H5" i="1"/>
  <c r="I5" i="1" s="1"/>
  <c r="H70" i="1"/>
  <c r="I70" i="1" s="1"/>
  <c r="H31" i="1"/>
  <c r="I31" i="1" s="1"/>
  <c r="H41" i="1"/>
  <c r="I41" i="1" s="1"/>
  <c r="H72" i="1"/>
  <c r="I72" i="1" s="1"/>
  <c r="H76" i="1"/>
  <c r="I76" i="1" s="1"/>
  <c r="H68" i="1"/>
  <c r="I68" i="1" s="1"/>
  <c r="H88" i="1"/>
  <c r="I88" i="1" s="1"/>
  <c r="H86" i="1"/>
  <c r="I86" i="1" s="1"/>
  <c r="H60" i="1"/>
  <c r="I60" i="1" s="1"/>
  <c r="H85" i="1"/>
  <c r="I85" i="1" s="1"/>
  <c r="H82" i="1"/>
  <c r="I82" i="1" s="1"/>
  <c r="H27" i="1"/>
  <c r="I27" i="1" s="1"/>
  <c r="H20" i="1"/>
  <c r="I20" i="1" s="1"/>
  <c r="H46" i="1"/>
  <c r="I46" i="1" s="1"/>
  <c r="H65" i="1"/>
  <c r="I65" i="1" s="1"/>
  <c r="H67" i="1"/>
  <c r="I67" i="1" s="1"/>
  <c r="H18" i="1"/>
  <c r="I18" i="1" s="1"/>
  <c r="H57" i="1"/>
  <c r="I57" i="1" s="1"/>
  <c r="H45" i="1"/>
  <c r="I45" i="1" s="1"/>
  <c r="H16" i="1"/>
  <c r="I16" i="1" s="1"/>
  <c r="H21" i="1"/>
  <c r="I21" i="1" s="1"/>
  <c r="H51" i="1"/>
  <c r="I51" i="1" s="1"/>
  <c r="H23" i="1"/>
  <c r="I23" i="1" s="1"/>
  <c r="H14" i="1"/>
  <c r="I14" i="1" s="1"/>
  <c r="H22" i="1"/>
  <c r="I22" i="1" s="1"/>
  <c r="H83" i="1"/>
  <c r="I83" i="1" s="1"/>
  <c r="H69" i="1"/>
  <c r="I69" i="1" s="1"/>
  <c r="H19" i="1"/>
  <c r="I19" i="1" s="1"/>
  <c r="H30" i="1"/>
  <c r="I30" i="1" s="1"/>
  <c r="H17" i="1"/>
  <c r="I17" i="1" s="1"/>
  <c r="H10" i="1"/>
  <c r="I10" i="1" s="1"/>
  <c r="H52" i="1"/>
  <c r="I52" i="1" s="1"/>
  <c r="H78" i="1"/>
  <c r="I78" i="1" s="1"/>
  <c r="H25" i="1"/>
  <c r="I25" i="1" s="1"/>
</calcChain>
</file>

<file path=xl/sharedStrings.xml><?xml version="1.0" encoding="utf-8"?>
<sst xmlns="http://schemas.openxmlformats.org/spreadsheetml/2006/main" count="315" uniqueCount="300">
  <si>
    <t>Angus Williams</t>
  </si>
  <si>
    <t>Nikhil Murthy</t>
  </si>
  <si>
    <t>Luke Hutchison</t>
  </si>
  <si>
    <t>Eugenia Cechi</t>
  </si>
  <si>
    <t>Annalivia Odonnell</t>
  </si>
  <si>
    <t>Ellis Rogers</t>
  </si>
  <si>
    <t>Nathan Fabian</t>
  </si>
  <si>
    <t>Neisha Davis</t>
  </si>
  <si>
    <t>Andrew Moss</t>
  </si>
  <si>
    <t>Angie Harrison</t>
  </si>
  <si>
    <t>Anne Stevens</t>
  </si>
  <si>
    <t>Melissa Petsalis</t>
  </si>
  <si>
    <t>Rachel Grose</t>
  </si>
  <si>
    <t>Ramsey Sawagid</t>
  </si>
  <si>
    <t>Tia Johnston</t>
  </si>
  <si>
    <t>ADA LC</t>
  </si>
  <si>
    <t>ADA IAC</t>
  </si>
  <si>
    <t>BDI ACQ</t>
  </si>
  <si>
    <t>CFD IAC</t>
  </si>
  <si>
    <t>CFD RC</t>
  </si>
  <si>
    <t>CFD ADMIN</t>
  </si>
  <si>
    <t>GP PET</t>
  </si>
  <si>
    <t>GP IAC</t>
  </si>
  <si>
    <t>GP RC</t>
  </si>
  <si>
    <t>GP REACT</t>
  </si>
  <si>
    <t>GP ADMIN</t>
  </si>
  <si>
    <t>GP UG</t>
  </si>
  <si>
    <t>GP TY</t>
  </si>
  <si>
    <t>MSF TY</t>
  </si>
  <si>
    <t>TAR ADMIN</t>
  </si>
  <si>
    <t>TSF ACQ</t>
  </si>
  <si>
    <t>TSF FB</t>
  </si>
  <si>
    <t>TSF RC</t>
  </si>
  <si>
    <t>TSF VE</t>
  </si>
  <si>
    <t>WAP BR</t>
  </si>
  <si>
    <t>WAP TY</t>
  </si>
  <si>
    <t>ADA Lead Conversion</t>
  </si>
  <si>
    <t>Black Dog Lead Conversion</t>
  </si>
  <si>
    <t>CFD Declines</t>
  </si>
  <si>
    <t>MSF Welcome Calls</t>
  </si>
  <si>
    <t>ShortCamp</t>
  </si>
  <si>
    <t>WAP NL</t>
  </si>
  <si>
    <t>ADA LEAD CONVERSION (IAC - PTSD)</t>
  </si>
  <si>
    <t>ADA V2D</t>
  </si>
  <si>
    <t>ADA LEAD CONVERSION (VOTE2DONATE)</t>
  </si>
  <si>
    <t>BDI PS</t>
  </si>
  <si>
    <t>BLACK DOG LEAD CONVERSION (PHONE SURVEY)</t>
  </si>
  <si>
    <t>BLACK DOG LEAD CONVERSION (SHOW YOU CARE)</t>
  </si>
  <si>
    <t>BLACK DOG LEAD CONVERSION (VOTE2DONATE)</t>
  </si>
  <si>
    <t>BDI SYC</t>
  </si>
  <si>
    <t>BDI V2D</t>
  </si>
  <si>
    <t>THE SMITH FAMILY LEAD CONVERSION FY2021</t>
  </si>
  <si>
    <t>THE SMITH FAMILY LC FB QUIZ</t>
  </si>
  <si>
    <t>CFD LEAD CONVERSION PCI (IT ALL COUNTS)</t>
  </si>
  <si>
    <t>CFD RECYCLED PCI</t>
  </si>
  <si>
    <t>GREENPEACE PETITION RECYCLED 2021</t>
  </si>
  <si>
    <t>GREENPEACE LEAD CONVERSION V2 (IAC)</t>
  </si>
  <si>
    <t>GREENPEACE PETITION V2 (OCEAN)</t>
  </si>
  <si>
    <t>GREENPEACE REACTIVATION 2021</t>
  </si>
  <si>
    <t>GREENPEACE REJECTIONS 2021</t>
  </si>
  <si>
    <t>GREENPEACE UPGRADES 2021</t>
  </si>
  <si>
    <t>GREENPEACE RETENTION TY 2021</t>
  </si>
  <si>
    <t>GP IAC AMA</t>
  </si>
  <si>
    <t>GREENPEACE LEAD CONVERSION (IAC) (AMAZON)</t>
  </si>
  <si>
    <t>TARONGA LEAD CONVERSION (FANSDONATE)</t>
  </si>
  <si>
    <t>TARONGA LEAD CONVERSION (PHONE SURVEY)</t>
  </si>
  <si>
    <t>TARONGA LEAD CONVERSION (VM - PLASTICS)</t>
  </si>
  <si>
    <t>TAR FANS</t>
  </si>
  <si>
    <t>TAR PS</t>
  </si>
  <si>
    <t>TAR PLAS</t>
  </si>
  <si>
    <t>TAR VM</t>
  </si>
  <si>
    <t>TARONGA LEAD CONVERSION (VM)</t>
  </si>
  <si>
    <t>WAP BANK REJECTS 2021</t>
  </si>
  <si>
    <t>WAP NEW LAPSED 2021</t>
  </si>
  <si>
    <t>WAP LL</t>
  </si>
  <si>
    <t>WAP LONG LAPSED 2021</t>
  </si>
  <si>
    <t>WAP UG</t>
  </si>
  <si>
    <t>WAP UPGRADES 2021</t>
  </si>
  <si>
    <t>TARONGA DECLINES</t>
  </si>
  <si>
    <t>TAR CC</t>
  </si>
  <si>
    <t>ShortLook</t>
  </si>
  <si>
    <t>LongLook</t>
  </si>
  <si>
    <t>ADA REACT</t>
  </si>
  <si>
    <t>ADA UG</t>
  </si>
  <si>
    <t>GP PET FOSS</t>
  </si>
  <si>
    <t>GREENPEACE PETITION V2 (FOSSIL)</t>
  </si>
  <si>
    <t>THE SMITH FAMILY LEAD CONVERSION (FANSDONATE)</t>
  </si>
  <si>
    <t>TSF FANS</t>
  </si>
  <si>
    <t>WAP THANK YOU 2021</t>
  </si>
  <si>
    <t>Thomas Muir</t>
  </si>
  <si>
    <t>Amanda Jane Cole</t>
  </si>
  <si>
    <t>Initiative</t>
  </si>
  <si>
    <t>GP UG 2020</t>
  </si>
  <si>
    <t>GREENPEACE UPGRADES 2020</t>
  </si>
  <si>
    <t>Taronga Lead Conversion 2020</t>
  </si>
  <si>
    <t>The Smith Family Lead Conversion (valex)</t>
  </si>
  <si>
    <t>GP CASH</t>
  </si>
  <si>
    <t>Hours</t>
  </si>
  <si>
    <t>Contacts</t>
  </si>
  <si>
    <t>GREENPEACE PETITION V2 (RENEWABLES)</t>
  </si>
  <si>
    <t>GP REN</t>
  </si>
  <si>
    <t>GREENPEACE LEAD CONVERSION (IAC) (ATTEMPTS</t>
  </si>
  <si>
    <t>GP IAC ATT</t>
  </si>
  <si>
    <t>CFD CASH CONVERSION</t>
  </si>
  <si>
    <t>CFD LONG CASH CONVERSION</t>
  </si>
  <si>
    <t>CFD CASH</t>
  </si>
  <si>
    <t>CFD LONG</t>
  </si>
  <si>
    <t>Campaign</t>
  </si>
  <si>
    <t>CTG</t>
  </si>
  <si>
    <t>TAR PRIM</t>
  </si>
  <si>
    <t>TARONGA PRIMED</t>
  </si>
  <si>
    <t>Alana Mcleod</t>
  </si>
  <si>
    <t>Aryan Kate</t>
  </si>
  <si>
    <t>Elijah Smith</t>
  </si>
  <si>
    <t>Jeanette Davies</t>
  </si>
  <si>
    <t>Letitia Easton</t>
  </si>
  <si>
    <t>Michelle Davies</t>
  </si>
  <si>
    <t>Thomas Oerlemans</t>
  </si>
  <si>
    <t>GREENPEACE REACTIVATION 2021 (FRONT LOAD)</t>
  </si>
  <si>
    <t>GP FL</t>
  </si>
  <si>
    <t>CFD UPGRADES</t>
  </si>
  <si>
    <t>CFD UG</t>
  </si>
  <si>
    <t>Agent Name</t>
  </si>
  <si>
    <t>ADA LEAD CONVERSION (IAC - AUTISM) V2</t>
  </si>
  <si>
    <t>MSF LL</t>
  </si>
  <si>
    <t>ADA AUT</t>
  </si>
  <si>
    <t>GP ACT</t>
  </si>
  <si>
    <t>GREENPEACE PETITION V2 (ACTIVISM)</t>
  </si>
  <si>
    <t>BLACK DOG UPGRADES</t>
  </si>
  <si>
    <t>BDI UG</t>
  </si>
  <si>
    <t>GREENPEACE CASH CONVERSION 2021</t>
  </si>
  <si>
    <t>Darcy Barwick</t>
  </si>
  <si>
    <t>BDI REACT</t>
  </si>
  <si>
    <t>BLACK DOG REACTIVATION</t>
  </si>
  <si>
    <t>ADA LEAD CONVERSION (PHONE SURVEY)</t>
  </si>
  <si>
    <t>ADA PS</t>
  </si>
  <si>
    <t>Lee Heron</t>
  </si>
  <si>
    <t>Tylah Winley</t>
  </si>
  <si>
    <t>GREENPEACE PETITION V2 (AMAZON)</t>
  </si>
  <si>
    <t>GP AMA</t>
  </si>
  <si>
    <t>Kathleen Davies</t>
  </si>
  <si>
    <t>Wilton Edmonds</t>
  </si>
  <si>
    <t>George Fisher</t>
  </si>
  <si>
    <t>AMF LEAD CONVERSION 2021</t>
  </si>
  <si>
    <t>AMF LEAD CONVERSION 2021 (PHONE SURVEY)</t>
  </si>
  <si>
    <t>AMF ACQ</t>
  </si>
  <si>
    <t>AMF PS</t>
  </si>
  <si>
    <t>GREENPEACE PRIMED 2021</t>
  </si>
  <si>
    <t>GP PRIM</t>
  </si>
  <si>
    <t>TARONGA RECYCLED 2021</t>
  </si>
  <si>
    <t>TAR RC</t>
  </si>
  <si>
    <t>GREENPEACE MVD TAX FOLLOW UP</t>
  </si>
  <si>
    <t>GP TAX</t>
  </si>
  <si>
    <t>BDI RC</t>
  </si>
  <si>
    <t>BLACK DOG RECYCLED</t>
  </si>
  <si>
    <t>AMF LEAD CONVERSION 2021 (VM)</t>
  </si>
  <si>
    <t>AMF VM</t>
  </si>
  <si>
    <t>AMF IAC</t>
  </si>
  <si>
    <t>AMF LEAD CONVERSION 2021 (IAC)</t>
  </si>
  <si>
    <t>TARONGA CASH CONVERSION</t>
  </si>
  <si>
    <t>TAR CASH</t>
  </si>
  <si>
    <t>Ben Gregory</t>
  </si>
  <si>
    <t>Emily Davey</t>
  </si>
  <si>
    <t>Nakkare Saunders</t>
  </si>
  <si>
    <t>JEWISH HOUSE CASH CONVERSION</t>
  </si>
  <si>
    <t>JEW TAX</t>
  </si>
  <si>
    <t>GP CG</t>
  </si>
  <si>
    <t>Divya Devarajan</t>
  </si>
  <si>
    <t>ada tax</t>
  </si>
  <si>
    <t>ADA TAX FOLLOW UP</t>
  </si>
  <si>
    <t>GREENPEACE PETITION V2 (OCEAN) (EXTRA)</t>
  </si>
  <si>
    <t>GP XTRA</t>
  </si>
  <si>
    <t>Natasha Pappas</t>
  </si>
  <si>
    <t>BLACK DOG SHOW YOU CARE RECYCLED</t>
  </si>
  <si>
    <t>BDI RC SYC</t>
  </si>
  <si>
    <t>tar lc</t>
  </si>
  <si>
    <t>Stephanie Saad</t>
  </si>
  <si>
    <t>CFD PS</t>
  </si>
  <si>
    <t>CFD LEAD CONVERSION PCI (PHONE SURVEY)</t>
  </si>
  <si>
    <t>MSF DL</t>
  </si>
  <si>
    <t>MSF DEEP LAPSED 2021</t>
  </si>
  <si>
    <t>MSF LONG LAPSED 2021</t>
  </si>
  <si>
    <t>Darcey Wilson</t>
  </si>
  <si>
    <t>Jasmine Towne</t>
  </si>
  <si>
    <t>GREENPEACE LEAD CONVERSION (PHONE SURVEY)</t>
  </si>
  <si>
    <t>GP LC</t>
  </si>
  <si>
    <t>HEART FOUNDATION BEQUEST</t>
  </si>
  <si>
    <t>HF BQ</t>
  </si>
  <si>
    <t>Evan Doogan</t>
  </si>
  <si>
    <t>Eve Crossley</t>
  </si>
  <si>
    <t>ADA LEAD CONVERSION (VM)</t>
  </si>
  <si>
    <t>ADA VM</t>
  </si>
  <si>
    <t>ADA DECLINES 2021</t>
  </si>
  <si>
    <t>ADA ADMIN</t>
  </si>
  <si>
    <t>ADA UPGRADES 2021</t>
  </si>
  <si>
    <t>ADA REACTIVATION 2021</t>
  </si>
  <si>
    <t>CFD V2D</t>
  </si>
  <si>
    <t>TARONGA CC EXPIRY</t>
  </si>
  <si>
    <t>CFD LEAD CONVERSION PCI (V2D)</t>
  </si>
  <si>
    <t>Georgia Carr</t>
  </si>
  <si>
    <t>Jordan Croucher</t>
  </si>
  <si>
    <t>Leinad Coulthurst</t>
  </si>
  <si>
    <t>GREENPEACE PETITION V2 (QUORA)</t>
  </si>
  <si>
    <t>GP QU</t>
  </si>
  <si>
    <t>Jade Maksimov</t>
  </si>
  <si>
    <t>Jay Gerrish</t>
  </si>
  <si>
    <t>Lauren Baldwin</t>
  </si>
  <si>
    <t>gp pet foss</t>
  </si>
  <si>
    <t>GREENPEACE LEAD CONVERSION 2021</t>
  </si>
  <si>
    <t>WAP THANK YOU EOFY ADDRESS</t>
  </si>
  <si>
    <t>WAP TY EOFY</t>
  </si>
  <si>
    <t>GP PS</t>
  </si>
  <si>
    <t>Jesse Dymond</t>
  </si>
  <si>
    <t>Cory Young</t>
  </si>
  <si>
    <t>Dylan Becker</t>
  </si>
  <si>
    <t>Rachel Law</t>
  </si>
  <si>
    <t>Sarah Jasem</t>
  </si>
  <si>
    <t>jh sg</t>
  </si>
  <si>
    <t>GREENPEACE PETITION V2 (CALL GUIDE TRIAL 2)</t>
  </si>
  <si>
    <t>FRED HOLLOWS LEAD CONVERSION (FANSDONATE)</t>
  </si>
  <si>
    <t>FRED HOLLOWS LEAD CONVERSION (PHONE SURVEY)</t>
  </si>
  <si>
    <t>FRED HOLLOWS LEAD CONVERSION (VM)</t>
  </si>
  <si>
    <t>FRED HOLLOWS LEAD CONVERSION (VTD)</t>
  </si>
  <si>
    <t>FRED HOLLOWS LEAD CONVERSION</t>
  </si>
  <si>
    <t>FRED HOLLOWS PETITION</t>
  </si>
  <si>
    <t>FRED HOLLOWS RECYCLED</t>
  </si>
  <si>
    <t>fh fd</t>
  </si>
  <si>
    <t>fh ps</t>
  </si>
  <si>
    <t>fh vm</t>
  </si>
  <si>
    <t>fh v2d</t>
  </si>
  <si>
    <t>fh lc</t>
  </si>
  <si>
    <t>fh pet</t>
  </si>
  <si>
    <t>fh rc</t>
  </si>
  <si>
    <t>gp pet</t>
  </si>
  <si>
    <t>Beyulla Ning</t>
  </si>
  <si>
    <t>Gretel Fleeting</t>
  </si>
  <si>
    <t>Libby Winch</t>
  </si>
  <si>
    <t>cfd iac</t>
  </si>
  <si>
    <t>tar fans</t>
  </si>
  <si>
    <t>wap nl</t>
  </si>
  <si>
    <t>Debbie Lynam</t>
  </si>
  <si>
    <t>Haydan Giltrow</t>
  </si>
  <si>
    <t>Jordan Lynch</t>
  </si>
  <si>
    <t>Paige Brosnan</t>
  </si>
  <si>
    <t>msf dl</t>
  </si>
  <si>
    <t>wap br</t>
  </si>
  <si>
    <t>gp ug</t>
  </si>
  <si>
    <t>gp ren</t>
  </si>
  <si>
    <t>gp cash</t>
  </si>
  <si>
    <t>amf acq</t>
  </si>
  <si>
    <t>ADA LC (IAC - PTSD) 2021-09-01.xlsx</t>
  </si>
  <si>
    <t>ADA LC (PS) 2021-09-01.xlsx</t>
  </si>
  <si>
    <t>ADA LC (VM) 2021-09-01.xlsx</t>
  </si>
  <si>
    <t>ADA LC (V2D) 2021-09-01.xlsx</t>
  </si>
  <si>
    <t>ADA LC 2021-09-01.xlsx</t>
  </si>
  <si>
    <t>ADA REACT 2021 2021-09-01.xlsx</t>
  </si>
  <si>
    <t>AMF LC 2021 (IAC) 2021-09-01.xlsx</t>
  </si>
  <si>
    <t>AMF LC 2021 (PS) 2021-09-01.xlsx</t>
  </si>
  <si>
    <t>AMF LC 2021 (VM) 2021-09-01.xlsx</t>
  </si>
  <si>
    <t>AMF LC 2021 2021-09-01.xlsx</t>
  </si>
  <si>
    <t>CFD LC PCI (IT ALL COUNTS) 2021-09-01.xlsx</t>
  </si>
  <si>
    <t>CFD LC PCI (PS) 2021-09-01.xlsx</t>
  </si>
  <si>
    <t>CFD LC PCI (V2D) 2021-09-01.xlsx</t>
  </si>
  <si>
    <t>FRED HOLLOWS LC (PS) 2021-09-01.xlsx</t>
  </si>
  <si>
    <t>FRED HOLLOWS LC (VM) 2021-09-01.xlsx</t>
  </si>
  <si>
    <t>FRED HOLLOWS LC (VTD) 2021-09-01.xlsx</t>
  </si>
  <si>
    <t>FRED HOLLOWS LC 2021-09-01.xlsx</t>
  </si>
  <si>
    <t>FRED HOLLOWS2021-09-01.xlsx</t>
  </si>
  <si>
    <t>GP CASH 2021 2021-09-01.xlsx</t>
  </si>
  <si>
    <t>GP LC (IAC) (AMAZON) 2021-09-01.xlsx</t>
  </si>
  <si>
    <t>GP LC (PS) 2021-09-01.xlsx</t>
  </si>
  <si>
    <t>GP LC 2021 2021-09-01.xlsx</t>
  </si>
  <si>
    <t>GP LC (IAC) 2021-09-01.xlsx</t>
  </si>
  <si>
    <t>GP(ACTIVISM) 2021-09-01.xlsx</t>
  </si>
  <si>
    <t>GP(AMAZON) 2021-09-01.xlsx</t>
  </si>
  <si>
    <t>GP(FOSSIL) 2021-09-01.xlsx</t>
  </si>
  <si>
    <t>GP(OCEAN) 2021-09-01.xlsx</t>
  </si>
  <si>
    <t>GP(RENEWABLES) 2021-09-01.xlsx</t>
  </si>
  <si>
    <t>GP REJ 2021 2021-09-01.xlsx</t>
  </si>
  <si>
    <t>GP RET TY 2021 2021-09-01.xlsx</t>
  </si>
  <si>
    <t>GP UG 2021 2021-09-01.xlsx</t>
  </si>
  <si>
    <t>HEART FOUNDATION BQ 2021-09-01.xlsx</t>
  </si>
  <si>
    <t>JEWISH HOUSE CASH 2021-09-01.xlsx</t>
  </si>
  <si>
    <t>MSF DEEP LAPSED 2021 2021-09-01.xlsx</t>
  </si>
  <si>
    <t>MSF LONG LAPSED 2021 2021-09-01.xlsx</t>
  </si>
  <si>
    <t>MSF TY 2021-09-01.xlsx</t>
  </si>
  <si>
    <t>TAR CC EXP 2021-09-01.xlsx</t>
  </si>
  <si>
    <t>TAR DECLINES 2021-09-01.xlsx</t>
  </si>
  <si>
    <t>TAR LC (FANSDONATE) 2021-09-01.xlsx</t>
  </si>
  <si>
    <t>TAR LC (PS) 2021-09-01.xlsx</t>
  </si>
  <si>
    <t>TAR LC (VM - PLASTICS) 2021-09-01.xlsx</t>
  </si>
  <si>
    <t>TAR LC (VM) 2021-09-01.xlsx</t>
  </si>
  <si>
    <t>TAR LC 2020 2021-09-01.xlsx</t>
  </si>
  <si>
    <t>WAP BR 2021 2021-09-01.xlsx</t>
  </si>
  <si>
    <t>WAP LONG LAPSED 2021 2021-09-01.xlsx</t>
  </si>
  <si>
    <t>WAP NL 2021 2021-09-01.xlsx</t>
  </si>
  <si>
    <t>WAP TY 2021 2021-09-01.xlsx</t>
  </si>
  <si>
    <t>WAP TY EOFY ADDRESS 2021-09-01.xlsx</t>
  </si>
  <si>
    <t>WAP TY RET 2021 2021-09-01.xlsx</t>
  </si>
  <si>
    <t>gp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</si>
</sst>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TD%20&amp;%20EOW%20&amp;%20weekly%20contacts\September%20Contacts%20Target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 Targets"/>
      <sheetName val="WC 060921 plan"/>
      <sheetName val="WC 300821 plan"/>
      <sheetName val="WC 230821 plan"/>
      <sheetName val="WC 090821 plan"/>
      <sheetName val="WC 160821 plan"/>
      <sheetName val="WC 020821 plan"/>
      <sheetName val="WC 210621 plan"/>
      <sheetName val="WC 280621 plan"/>
      <sheetName val="WC 050721 plan"/>
      <sheetName val="WC 120721 plan"/>
      <sheetName val="WC 190721 plan"/>
      <sheetName val="WC 260721 plan"/>
      <sheetName val="WC 140621 plan"/>
      <sheetName val="WC 310521 plan"/>
      <sheetName val="WC 070621 plan"/>
      <sheetName val="WC 240521 plan"/>
      <sheetName val="WC 030521 plan"/>
      <sheetName val="WC 100521"/>
      <sheetName val="WC 100521 plan"/>
      <sheetName val="WC 170521 plan"/>
      <sheetName val="Weeks"/>
      <sheetName val="CTG"/>
    </sheetNames>
    <sheetDataSet>
      <sheetData sheetId="0"/>
      <sheetData sheetId="1">
        <row r="1">
          <cell r="B1" t="str">
            <v>TEAM ALLOCATION</v>
          </cell>
        </row>
        <row r="2">
          <cell r="A2" t="str">
            <v>NAME</v>
          </cell>
          <cell r="B2" t="str">
            <v>CAMP</v>
          </cell>
        </row>
        <row r="3">
          <cell r="A3" t="str">
            <v>Ramsey Sawagid</v>
          </cell>
          <cell r="B3" t="str">
            <v>ada lc</v>
          </cell>
        </row>
        <row r="4">
          <cell r="A4" t="str">
            <v>rach ada</v>
          </cell>
          <cell r="B4" t="str">
            <v>ada lc</v>
          </cell>
        </row>
        <row r="5">
          <cell r="A5" t="str">
            <v>Luke Hutchison</v>
          </cell>
          <cell r="B5" t="str">
            <v>ada react</v>
          </cell>
        </row>
        <row r="6">
          <cell r="A6" t="str">
            <v>Darcy Barwick</v>
          </cell>
          <cell r="B6" t="str">
            <v>amf acq</v>
          </cell>
        </row>
        <row r="7">
          <cell r="A7" t="str">
            <v>Jeanette Davies</v>
          </cell>
          <cell r="B7" t="str">
            <v>amf acq</v>
          </cell>
        </row>
        <row r="8">
          <cell r="A8" t="str">
            <v>Jesse Dymond</v>
          </cell>
          <cell r="B8" t="str">
            <v>amf acq</v>
          </cell>
        </row>
        <row r="9">
          <cell r="A9" t="str">
            <v>Sarah Jasem</v>
          </cell>
          <cell r="B9" t="str">
            <v>amf acq</v>
          </cell>
        </row>
        <row r="10">
          <cell r="A10" t="str">
            <v>Dylan Becker</v>
          </cell>
          <cell r="B10" t="str">
            <v>amf iac</v>
          </cell>
        </row>
        <row r="11">
          <cell r="A11" t="str">
            <v>amanda cfd bq</v>
          </cell>
          <cell r="B11" t="str">
            <v>cfd bq</v>
          </cell>
        </row>
        <row r="12">
          <cell r="A12" t="str">
            <v>Nakkare Saunders</v>
          </cell>
          <cell r="B12" t="str">
            <v>cfd iac</v>
          </cell>
        </row>
        <row r="13">
          <cell r="A13" t="str">
            <v>Alana Mcleod</v>
          </cell>
          <cell r="B13" t="str">
            <v>cfd lc</v>
          </cell>
        </row>
        <row r="14">
          <cell r="A14" t="str">
            <v>Andrew Moss</v>
          </cell>
          <cell r="B14" t="str">
            <v>fh ext</v>
          </cell>
        </row>
        <row r="15">
          <cell r="A15" t="str">
            <v>Nikhil Murthy</v>
          </cell>
          <cell r="B15" t="str">
            <v>fh ext</v>
          </cell>
        </row>
        <row r="16">
          <cell r="A16" t="str">
            <v>letitia fh ext</v>
          </cell>
          <cell r="B16" t="str">
            <v>fh ext</v>
          </cell>
        </row>
        <row r="17">
          <cell r="A17" t="str">
            <v>Letitia Easton</v>
          </cell>
          <cell r="B17" t="str">
            <v>fh int</v>
          </cell>
        </row>
        <row r="18">
          <cell r="A18" t="str">
            <v>Ben Gregory</v>
          </cell>
          <cell r="B18" t="str">
            <v>gp admin</v>
          </cell>
        </row>
        <row r="19">
          <cell r="A19" t="str">
            <v>Evan Doogan</v>
          </cell>
          <cell r="B19" t="str">
            <v>gp cash</v>
          </cell>
        </row>
        <row r="20">
          <cell r="A20" t="str">
            <v>Jasmine Towne</v>
          </cell>
          <cell r="B20" t="str">
            <v>gp cash</v>
          </cell>
        </row>
        <row r="21">
          <cell r="A21" t="str">
            <v>Jordan Croucher</v>
          </cell>
          <cell r="B21" t="str">
            <v>gp cash</v>
          </cell>
        </row>
        <row r="22">
          <cell r="A22" t="str">
            <v>Natasha Pappas</v>
          </cell>
          <cell r="B22" t="str">
            <v>gp iac</v>
          </cell>
        </row>
        <row r="23">
          <cell r="A23" t="str">
            <v>Beyulla Ning</v>
          </cell>
          <cell r="B23" t="str">
            <v>gp pet</v>
          </cell>
        </row>
        <row r="24">
          <cell r="A24" t="str">
            <v>Cory Young</v>
          </cell>
          <cell r="B24" t="str">
            <v>gp pet</v>
          </cell>
        </row>
        <row r="25">
          <cell r="A25" t="str">
            <v>Georgia Carr</v>
          </cell>
          <cell r="B25" t="str">
            <v>gp pet</v>
          </cell>
        </row>
        <row r="26">
          <cell r="A26" t="str">
            <v>Gretel Fleeting</v>
          </cell>
          <cell r="B26" t="str">
            <v>gp pet</v>
          </cell>
        </row>
        <row r="27">
          <cell r="A27" t="str">
            <v>Jay Gerrish</v>
          </cell>
          <cell r="B27" t="str">
            <v>gp pet</v>
          </cell>
        </row>
        <row r="28">
          <cell r="A28" t="str">
            <v>Lauren Baldwin</v>
          </cell>
          <cell r="B28" t="str">
            <v>gp pet</v>
          </cell>
        </row>
        <row r="29">
          <cell r="A29" t="str">
            <v>Lee Heron</v>
          </cell>
          <cell r="B29" t="str">
            <v>gp pet</v>
          </cell>
        </row>
        <row r="30">
          <cell r="A30" t="str">
            <v>Libby Winch</v>
          </cell>
          <cell r="B30" t="str">
            <v>gp pet</v>
          </cell>
        </row>
        <row r="31">
          <cell r="A31" t="str">
            <v>Rachel Law</v>
          </cell>
          <cell r="B31" t="str">
            <v>gp pet</v>
          </cell>
        </row>
        <row r="32">
          <cell r="A32" t="str">
            <v>Aryan Kate</v>
          </cell>
          <cell r="B32" t="str">
            <v>gp ren</v>
          </cell>
        </row>
        <row r="33">
          <cell r="A33" t="str">
            <v>Darcey Wilson</v>
          </cell>
          <cell r="B33" t="str">
            <v>gp ren</v>
          </cell>
        </row>
        <row r="34">
          <cell r="A34" t="str">
            <v>Divya Devarajan</v>
          </cell>
          <cell r="B34" t="str">
            <v>gp ren</v>
          </cell>
        </row>
        <row r="35">
          <cell r="A35" t="str">
            <v>Elijah Smith</v>
          </cell>
          <cell r="B35" t="str">
            <v>gp ren</v>
          </cell>
        </row>
        <row r="36">
          <cell r="A36" t="str">
            <v>Emily Davey</v>
          </cell>
          <cell r="B36" t="str">
            <v>gp ren</v>
          </cell>
        </row>
        <row r="37">
          <cell r="A37" t="str">
            <v>Eve Crossley</v>
          </cell>
          <cell r="B37" t="str">
            <v>gp ren</v>
          </cell>
        </row>
        <row r="38">
          <cell r="A38" t="str">
            <v>George Fisher</v>
          </cell>
          <cell r="B38" t="str">
            <v>gp ren</v>
          </cell>
        </row>
        <row r="39">
          <cell r="A39" t="str">
            <v>Jade Maksimov</v>
          </cell>
          <cell r="B39" t="str">
            <v>gp ren</v>
          </cell>
        </row>
        <row r="40">
          <cell r="A40" t="str">
            <v>Stephanie Saad</v>
          </cell>
          <cell r="B40" t="str">
            <v>gp ren</v>
          </cell>
        </row>
        <row r="41">
          <cell r="A41" t="str">
            <v>Thomas Oerlemans</v>
          </cell>
          <cell r="B41" t="str">
            <v>gp ren</v>
          </cell>
        </row>
        <row r="42">
          <cell r="A42" t="str">
            <v>Ellis Rogers</v>
          </cell>
          <cell r="B42" t="str">
            <v>gp ug</v>
          </cell>
        </row>
        <row r="43">
          <cell r="A43" t="str">
            <v>Eugenia Cechi</v>
          </cell>
          <cell r="B43" t="str">
            <v>gp ug</v>
          </cell>
        </row>
        <row r="44">
          <cell r="A44" t="str">
            <v>Nathan Fabian</v>
          </cell>
          <cell r="B44" t="str">
            <v>gp ug</v>
          </cell>
        </row>
        <row r="45">
          <cell r="A45" t="str">
            <v>Tia Johnston</v>
          </cell>
          <cell r="B45" t="str">
            <v>gp ug</v>
          </cell>
        </row>
        <row r="46">
          <cell r="A46" t="str">
            <v>Kathleen Davies</v>
          </cell>
          <cell r="B46" t="str">
            <v>hf bq</v>
          </cell>
        </row>
        <row r="47">
          <cell r="A47" t="str">
            <v>Michelle Davies</v>
          </cell>
          <cell r="B47" t="str">
            <v>hf bq</v>
          </cell>
        </row>
        <row r="48">
          <cell r="A48" t="str">
            <v>Angus Williams</v>
          </cell>
          <cell r="B48" t="str">
            <v>msf dl</v>
          </cell>
        </row>
        <row r="49">
          <cell r="A49" t="str">
            <v>Leinad Coulthurst</v>
          </cell>
          <cell r="B49" t="str">
            <v>msf dl</v>
          </cell>
        </row>
        <row r="50">
          <cell r="A50" t="str">
            <v>Thomas Muir</v>
          </cell>
          <cell r="B50" t="str">
            <v>msf dl</v>
          </cell>
        </row>
        <row r="51">
          <cell r="A51" t="str">
            <v>Angie Harrison</v>
          </cell>
          <cell r="B51" t="str">
            <v>msf ll</v>
          </cell>
        </row>
        <row r="52">
          <cell r="A52" t="str">
            <v>Wilton Edmonds</v>
          </cell>
          <cell r="B52" t="str">
            <v>msf ll</v>
          </cell>
        </row>
        <row r="53">
          <cell r="A53" t="str">
            <v>Amanda Jane Cole</v>
          </cell>
          <cell r="B53" t="str">
            <v>msf ty</v>
          </cell>
        </row>
        <row r="54">
          <cell r="A54" t="str">
            <v>Annalivia Odonnell</v>
          </cell>
          <cell r="B54" t="str">
            <v>tar lc</v>
          </cell>
        </row>
        <row r="55">
          <cell r="A55" t="str">
            <v>Melissa Petsalis</v>
          </cell>
          <cell r="B55" t="str">
            <v>tar lc</v>
          </cell>
        </row>
        <row r="56">
          <cell r="A56" t="str">
            <v>Neisha Davis</v>
          </cell>
          <cell r="B56" t="str">
            <v>tar lc</v>
          </cell>
        </row>
        <row r="57">
          <cell r="A57" t="str">
            <v>Tylah Winley</v>
          </cell>
          <cell r="B57" t="str">
            <v>wap br</v>
          </cell>
        </row>
        <row r="58">
          <cell r="A58" t="str">
            <v>Anne Stevens</v>
          </cell>
          <cell r="B58" t="str">
            <v>wap ll</v>
          </cell>
        </row>
        <row r="59">
          <cell r="A59" t="str">
            <v>Rachel Grose</v>
          </cell>
          <cell r="B59" t="str">
            <v>wap nl</v>
          </cell>
        </row>
        <row r="60">
          <cell r="A60" t="str">
            <v>wap ret ty</v>
          </cell>
          <cell r="B60" t="str">
            <v>wap ret ty</v>
          </cell>
        </row>
        <row r="61">
          <cell r="A61" t="str">
            <v>wap ty</v>
          </cell>
          <cell r="B61" t="str">
            <v>wap ty</v>
          </cell>
        </row>
        <row r="62">
          <cell r="A62" t="str">
            <v>tar dec</v>
          </cell>
          <cell r="B62" t="str">
            <v>tar admin</v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D87B-B057-4631-A4A7-BD7CBA992D69}">
  <dimension ref="A1:P88"/>
  <sheetViews>
    <sheetView tabSelected="1" zoomScale="85" zoomScaleNormal="85" workbookViewId="0"/>
  </sheetViews>
  <sheetFormatPr defaultRowHeight="15" x14ac:dyDescent="0.25"/>
  <cols>
    <col min="1" max="1" width="13" bestFit="1" customWidth="1"/>
    <col min="2" max="2" width="18.42578125" bestFit="1" customWidth="1"/>
    <col min="3" max="3" width="49.5703125" customWidth="1"/>
    <col min="4" max="4" width="6.140625" bestFit="1" customWidth="1"/>
    <col min="5" max="5" width="9.140625" customWidth="1"/>
    <col min="6" max="6" width="11.85546875" bestFit="1" customWidth="1"/>
    <col min="7" max="7" width="49.5703125" customWidth="1"/>
    <col min="8" max="10" width="9.140625" customWidth="1"/>
    <col min="11" max="11" width="39.5703125" bestFit="1" customWidth="1"/>
    <col min="16" max="16" width="22" customWidth="1"/>
  </cols>
  <sheetData>
    <row r="1" spans="1:16" x14ac:dyDescent="0.25">
      <c r="A1" t="s">
        <v>40</v>
      </c>
      <c r="B1" t="s">
        <v>122</v>
      </c>
      <c r="C1" t="s">
        <v>91</v>
      </c>
      <c r="D1" t="s">
        <v>97</v>
      </c>
      <c r="F1" t="s">
        <v>80</v>
      </c>
      <c r="G1" t="s">
        <v>81</v>
      </c>
      <c r="H1" t="s">
        <v>97</v>
      </c>
      <c r="I1" t="s">
        <v>98</v>
      </c>
      <c r="K1" s="2" t="s">
        <v>107</v>
      </c>
      <c r="L1" s="2" t="s">
        <v>108</v>
      </c>
      <c r="M1" s="2"/>
      <c r="N1" s="2"/>
      <c r="O1" s="2"/>
      <c r="P1" s="2"/>
    </row>
    <row r="2" spans="1:16" x14ac:dyDescent="0.25">
      <c r="A2" t="s">
        <v>237</v>
      </c>
      <c r="B2" t="str">
        <f>Hours!A1</f>
        <v>Alana Mcleod</v>
      </c>
      <c r="C2" t="str">
        <f>_xlfn.IFNA(UPPER(VLOOKUP(A2,F:G,2,0)),"")</f>
        <v>CFD LEAD CONVERSION PCI (IT ALL COUNTS)</v>
      </c>
      <c r="D2">
        <f>VLOOKUP(B2,Hours!A:B,2,0)</f>
        <v>6.83</v>
      </c>
      <c r="F2" t="s">
        <v>193</v>
      </c>
      <c r="G2" t="s">
        <v>192</v>
      </c>
      <c r="H2">
        <f t="shared" ref="H2:H33" si="0">SUMIF($C$2:$C$100, $G2, $D$2:$D$100)</f>
        <v>0</v>
      </c>
      <c r="I2" s="1">
        <f t="shared" ref="I2:I33" si="1">H2*5.2</f>
        <v>0</v>
      </c>
      <c r="K2" t="s">
        <v>250</v>
      </c>
      <c r="L2">
        <v>-3.3000000000000012</v>
      </c>
      <c r="O2" s="2"/>
      <c r="P2" s="2"/>
    </row>
    <row r="3" spans="1:16" x14ac:dyDescent="0.25">
      <c r="A3" t="str">
        <f>VLOOKUP(B3,'[1]WC 060921 plan'!$A:$B,2,0)</f>
        <v>msf ty</v>
      </c>
      <c r="B3" t="str">
        <f>Hours!A2</f>
        <v>Amanda Jane Cole</v>
      </c>
      <c r="C3" t="str">
        <f t="shared" ref="C3:C33" si="2">_xlfn.IFNA(UPPER(VLOOKUP(A3,F:G,2,0)),"")</f>
        <v>MSF WELCOME CALLS</v>
      </c>
      <c r="D3">
        <f>VLOOKUP(B3,Hours!A:B,2,0)</f>
        <v>4</v>
      </c>
      <c r="F3" t="s">
        <v>15</v>
      </c>
      <c r="G3" t="s">
        <v>36</v>
      </c>
      <c r="H3">
        <f t="shared" si="0"/>
        <v>7.83</v>
      </c>
      <c r="I3" s="1">
        <f t="shared" si="1"/>
        <v>40.716000000000001</v>
      </c>
      <c r="K3" t="s">
        <v>251</v>
      </c>
      <c r="L3">
        <v>9</v>
      </c>
      <c r="O3" s="2"/>
      <c r="P3" s="2"/>
    </row>
    <row r="4" spans="1:16" x14ac:dyDescent="0.25">
      <c r="A4" t="s">
        <v>231</v>
      </c>
      <c r="B4" t="str">
        <f>Hours!A3</f>
        <v>Andrew Moss</v>
      </c>
      <c r="C4" t="str">
        <f t="shared" si="2"/>
        <v>FRED HOLLOWS PETITION</v>
      </c>
      <c r="D4">
        <f>VLOOKUP(B4,Hours!A:B,2,0)</f>
        <v>7.83</v>
      </c>
      <c r="F4" t="s">
        <v>125</v>
      </c>
      <c r="G4" t="s">
        <v>123</v>
      </c>
      <c r="H4">
        <f t="shared" si="0"/>
        <v>0</v>
      </c>
      <c r="I4" s="1">
        <f t="shared" si="1"/>
        <v>0</v>
      </c>
      <c r="K4" t="s">
        <v>252</v>
      </c>
      <c r="L4">
        <v>1.0499999999999969</v>
      </c>
      <c r="O4" s="2"/>
      <c r="P4" s="2"/>
    </row>
    <row r="5" spans="1:16" x14ac:dyDescent="0.25">
      <c r="A5" t="str">
        <f>VLOOKUP(B5,'[1]WC 060921 plan'!$A:$B,2,0)</f>
        <v>msf ll</v>
      </c>
      <c r="B5" t="str">
        <f>Hours!A4</f>
        <v>Angie Harrison</v>
      </c>
      <c r="C5" t="str">
        <f t="shared" si="2"/>
        <v>MSF LONG LAPSED 2021</v>
      </c>
      <c r="D5">
        <f>VLOOKUP(B5,Hours!A:B,2,0)</f>
        <v>7.83</v>
      </c>
      <c r="F5" t="s">
        <v>16</v>
      </c>
      <c r="G5" t="s">
        <v>42</v>
      </c>
      <c r="H5">
        <f t="shared" si="0"/>
        <v>0</v>
      </c>
      <c r="I5" s="1">
        <f t="shared" si="1"/>
        <v>0</v>
      </c>
      <c r="K5" t="s">
        <v>253</v>
      </c>
      <c r="L5">
        <v>-12.950000000000021</v>
      </c>
      <c r="O5" s="2"/>
      <c r="P5" s="2"/>
    </row>
    <row r="6" spans="1:16" x14ac:dyDescent="0.25">
      <c r="A6" t="str">
        <f>VLOOKUP(B6,'[1]WC 060921 plan'!$A:$B,2,0)</f>
        <v>msf dl</v>
      </c>
      <c r="B6" t="str">
        <f>Hours!A5</f>
        <v>Angus Williams</v>
      </c>
      <c r="C6" t="str">
        <f t="shared" si="2"/>
        <v>MSF DEEP LAPSED 2021</v>
      </c>
      <c r="D6">
        <f>VLOOKUP(B6,Hours!A:B,2,0)</f>
        <v>2.5</v>
      </c>
      <c r="F6" t="s">
        <v>135</v>
      </c>
      <c r="G6" t="s">
        <v>134</v>
      </c>
      <c r="H6">
        <f t="shared" si="0"/>
        <v>0</v>
      </c>
      <c r="I6" s="1">
        <f t="shared" si="1"/>
        <v>0</v>
      </c>
      <c r="K6" t="s">
        <v>254</v>
      </c>
      <c r="L6">
        <v>-424.80000000000013</v>
      </c>
      <c r="O6" s="2"/>
      <c r="P6" s="2"/>
    </row>
    <row r="7" spans="1:16" x14ac:dyDescent="0.25">
      <c r="A7" t="s">
        <v>238</v>
      </c>
      <c r="B7" t="str">
        <f>Hours!A6</f>
        <v>Annalivia Odonnell</v>
      </c>
      <c r="C7" t="str">
        <f t="shared" si="2"/>
        <v>TARONGA LEAD CONVERSION (FANSDONATE)</v>
      </c>
      <c r="D7">
        <f>VLOOKUP(B7,Hours!A:B,2,0)</f>
        <v>7.83</v>
      </c>
      <c r="F7" t="s">
        <v>191</v>
      </c>
      <c r="G7" t="s">
        <v>190</v>
      </c>
      <c r="H7">
        <f t="shared" si="0"/>
        <v>0</v>
      </c>
      <c r="I7" s="1">
        <f t="shared" si="1"/>
        <v>0</v>
      </c>
      <c r="K7" t="s">
        <v>255</v>
      </c>
      <c r="L7">
        <v>-101.35</v>
      </c>
      <c r="O7" s="2"/>
      <c r="P7" s="2"/>
    </row>
    <row r="8" spans="1:16" x14ac:dyDescent="0.25">
      <c r="A8" t="s">
        <v>239</v>
      </c>
      <c r="B8" t="str">
        <f>Hours!A7</f>
        <v>Anne Stevens</v>
      </c>
      <c r="C8" t="str">
        <f t="shared" si="2"/>
        <v>WAP NEW LAPSED 2021</v>
      </c>
      <c r="D8">
        <f>VLOOKUP(B8,Hours!A:B,2,0)</f>
        <v>5.83</v>
      </c>
      <c r="F8" t="s">
        <v>43</v>
      </c>
      <c r="G8" t="s">
        <v>44</v>
      </c>
      <c r="H8">
        <f t="shared" si="0"/>
        <v>0</v>
      </c>
      <c r="I8" s="1">
        <f t="shared" si="1"/>
        <v>0</v>
      </c>
      <c r="K8" t="s">
        <v>256</v>
      </c>
      <c r="L8">
        <v>-58.600000000000023</v>
      </c>
      <c r="O8" s="2"/>
      <c r="P8" s="2"/>
    </row>
    <row r="9" spans="1:16" x14ac:dyDescent="0.25">
      <c r="A9" t="str">
        <f>VLOOKUP(B9,'[1]WC 060921 plan'!$A:$B,2,0)</f>
        <v>gp ren</v>
      </c>
      <c r="B9" t="str">
        <f>Hours!A8</f>
        <v>Aryan Kate</v>
      </c>
      <c r="C9" t="str">
        <f t="shared" si="2"/>
        <v>GREENPEACE PETITION V2 (RENEWABLES)</v>
      </c>
      <c r="D9">
        <f>VLOOKUP(B9,Hours!A:B,2,0)</f>
        <v>4</v>
      </c>
      <c r="F9" t="s">
        <v>82</v>
      </c>
      <c r="G9" t="s">
        <v>195</v>
      </c>
      <c r="H9">
        <f t="shared" si="0"/>
        <v>7.83</v>
      </c>
      <c r="I9" s="1">
        <f t="shared" si="1"/>
        <v>40.716000000000001</v>
      </c>
      <c r="K9" t="s">
        <v>257</v>
      </c>
      <c r="L9">
        <v>31</v>
      </c>
      <c r="O9" s="2"/>
      <c r="P9" s="2"/>
    </row>
    <row r="10" spans="1:16" x14ac:dyDescent="0.25">
      <c r="A10" t="s">
        <v>299</v>
      </c>
      <c r="B10" t="str">
        <f>Hours!A9</f>
        <v>Ben Gregory</v>
      </c>
      <c r="C10" t="str">
        <f t="shared" si="2"/>
        <v>GREENPEACE REJECTIONS 2021</v>
      </c>
      <c r="D10">
        <f>VLOOKUP(B10,Hours!A:B,2,0)</f>
        <v>7.83</v>
      </c>
      <c r="F10" t="s">
        <v>168</v>
      </c>
      <c r="G10" t="s">
        <v>169</v>
      </c>
      <c r="H10">
        <f t="shared" si="0"/>
        <v>0</v>
      </c>
      <c r="I10" s="1">
        <f t="shared" si="1"/>
        <v>0</v>
      </c>
      <c r="K10" t="s">
        <v>258</v>
      </c>
      <c r="L10">
        <v>-16.2</v>
      </c>
      <c r="O10" s="2"/>
      <c r="P10" s="2"/>
    </row>
    <row r="11" spans="1:16" x14ac:dyDescent="0.25">
      <c r="A11" t="str">
        <f>VLOOKUP(B11,'[1]WC 060921 plan'!$A:$B,2,0)</f>
        <v>gp pet</v>
      </c>
      <c r="B11" t="str">
        <f>Hours!A10</f>
        <v>Beyulla Ning</v>
      </c>
      <c r="C11" t="str">
        <f t="shared" si="2"/>
        <v>GREENPEACE PETITION V2 (OCEAN)</v>
      </c>
      <c r="D11">
        <f>VLOOKUP(B11,Hours!A:B,2,0)</f>
        <v>7.83</v>
      </c>
      <c r="F11" t="s">
        <v>83</v>
      </c>
      <c r="G11" t="s">
        <v>194</v>
      </c>
      <c r="H11">
        <f t="shared" si="0"/>
        <v>0</v>
      </c>
      <c r="I11" s="1">
        <f t="shared" si="1"/>
        <v>0</v>
      </c>
      <c r="K11" t="s">
        <v>259</v>
      </c>
      <c r="L11">
        <v>-202.40000000000009</v>
      </c>
      <c r="O11" s="2"/>
      <c r="P11" s="2"/>
    </row>
    <row r="12" spans="1:16" x14ac:dyDescent="0.25">
      <c r="A12" t="str">
        <f>VLOOKUP(B12,'[1]WC 060921 plan'!$A:$B,2,0)</f>
        <v>gp pet</v>
      </c>
      <c r="B12" t="str">
        <f>Hours!A11</f>
        <v>Cory Young</v>
      </c>
      <c r="C12" t="str">
        <f t="shared" si="2"/>
        <v>GREENPEACE PETITION V2 (OCEAN)</v>
      </c>
      <c r="D12">
        <f>VLOOKUP(B12,Hours!A:B,2,0)</f>
        <v>7.83</v>
      </c>
      <c r="F12" t="s">
        <v>145</v>
      </c>
      <c r="G12" t="s">
        <v>143</v>
      </c>
      <c r="H12">
        <f t="shared" si="0"/>
        <v>13.16</v>
      </c>
      <c r="I12" s="1">
        <f t="shared" si="1"/>
        <v>68.432000000000002</v>
      </c>
      <c r="K12" t="s">
        <v>260</v>
      </c>
      <c r="L12">
        <v>-40</v>
      </c>
      <c r="O12" s="2"/>
      <c r="P12" s="2"/>
    </row>
    <row r="13" spans="1:16" x14ac:dyDescent="0.25">
      <c r="B13" t="str">
        <f>Hours!A12</f>
        <v>Darcy Barwick</v>
      </c>
      <c r="C13" t="str">
        <f t="shared" si="2"/>
        <v/>
      </c>
      <c r="D13">
        <f>VLOOKUP(B13,Hours!A:B,2,0)</f>
        <v>0</v>
      </c>
      <c r="F13" t="s">
        <v>157</v>
      </c>
      <c r="G13" t="s">
        <v>158</v>
      </c>
      <c r="H13">
        <f t="shared" si="0"/>
        <v>0</v>
      </c>
      <c r="I13" s="1">
        <f t="shared" si="1"/>
        <v>0</v>
      </c>
      <c r="K13" t="s">
        <v>261</v>
      </c>
      <c r="L13">
        <v>93.25</v>
      </c>
      <c r="O13" s="2"/>
      <c r="P13" s="2"/>
    </row>
    <row r="14" spans="1:16" x14ac:dyDescent="0.25">
      <c r="A14" t="str">
        <f>VLOOKUP(B14,'[1]WC 060921 plan'!$A:$B,2,0)</f>
        <v>gp ren</v>
      </c>
      <c r="B14" t="str">
        <f>Hours!A13</f>
        <v>Darcey Wilson</v>
      </c>
      <c r="C14" t="str">
        <f t="shared" si="2"/>
        <v>GREENPEACE PETITION V2 (RENEWABLES)</v>
      </c>
      <c r="D14">
        <f>VLOOKUP(B14,Hours!A:B,2,0)</f>
        <v>7.83</v>
      </c>
      <c r="F14" t="s">
        <v>146</v>
      </c>
      <c r="G14" t="s">
        <v>144</v>
      </c>
      <c r="H14">
        <f t="shared" si="0"/>
        <v>0</v>
      </c>
      <c r="I14" s="1">
        <f t="shared" si="1"/>
        <v>0</v>
      </c>
      <c r="K14" t="s">
        <v>262</v>
      </c>
      <c r="L14">
        <v>-27.650000000000009</v>
      </c>
      <c r="O14" s="2"/>
      <c r="P14" s="2"/>
    </row>
    <row r="15" spans="1:16" x14ac:dyDescent="0.25">
      <c r="B15" t="str">
        <f>Hours!A14</f>
        <v>Debbie Lynam</v>
      </c>
      <c r="C15" t="str">
        <f t="shared" si="2"/>
        <v/>
      </c>
      <c r="D15">
        <f>VLOOKUP(B15,Hours!A:B,2,0)</f>
        <v>0</v>
      </c>
      <c r="F15" t="s">
        <v>156</v>
      </c>
      <c r="G15" t="s">
        <v>155</v>
      </c>
      <c r="H15">
        <f t="shared" si="0"/>
        <v>0</v>
      </c>
      <c r="I15" s="1">
        <f t="shared" si="1"/>
        <v>0</v>
      </c>
      <c r="K15" t="s">
        <v>263</v>
      </c>
      <c r="L15">
        <v>-48.5</v>
      </c>
      <c r="O15" s="2"/>
      <c r="P15" s="2"/>
    </row>
    <row r="16" spans="1:16" x14ac:dyDescent="0.25">
      <c r="A16" t="s">
        <v>247</v>
      </c>
      <c r="B16" t="str">
        <f>Hours!A15</f>
        <v>Divya Devarajan</v>
      </c>
      <c r="C16" t="str">
        <f t="shared" si="2"/>
        <v>GREENPEACE PETITION V2 (RENEWABLES)</v>
      </c>
      <c r="D16">
        <f>VLOOKUP(B16,Hours!A:B,2,0)</f>
        <v>5.83</v>
      </c>
      <c r="F16" t="s">
        <v>17</v>
      </c>
      <c r="G16" t="s">
        <v>37</v>
      </c>
      <c r="H16">
        <f t="shared" si="0"/>
        <v>0</v>
      </c>
      <c r="I16" s="1">
        <f t="shared" si="1"/>
        <v>0</v>
      </c>
      <c r="K16" t="s">
        <v>264</v>
      </c>
      <c r="L16">
        <v>-7.9000000000000021</v>
      </c>
      <c r="O16" s="2"/>
      <c r="P16" s="2"/>
    </row>
    <row r="17" spans="1:16" x14ac:dyDescent="0.25">
      <c r="A17" t="s">
        <v>233</v>
      </c>
      <c r="B17" t="str">
        <f>Hours!A16</f>
        <v>Dylan Becker</v>
      </c>
      <c r="C17" t="str">
        <f t="shared" si="2"/>
        <v>GREENPEACE PETITION V2 (OCEAN)</v>
      </c>
      <c r="D17">
        <f>VLOOKUP(B17,Hours!A:B,2,0)</f>
        <v>7.83</v>
      </c>
      <c r="F17" t="s">
        <v>45</v>
      </c>
      <c r="G17" t="s">
        <v>46</v>
      </c>
      <c r="H17">
        <f t="shared" si="0"/>
        <v>0</v>
      </c>
      <c r="I17" s="1">
        <f t="shared" si="1"/>
        <v>0</v>
      </c>
      <c r="K17" t="s">
        <v>265</v>
      </c>
      <c r="L17">
        <v>-12.8</v>
      </c>
      <c r="O17" s="2"/>
      <c r="P17" s="2"/>
    </row>
    <row r="18" spans="1:16" x14ac:dyDescent="0.25">
      <c r="A18" t="str">
        <f>VLOOKUP(B18,'[1]WC 060921 plan'!$A:$B,2,0)</f>
        <v>gp ren</v>
      </c>
      <c r="B18" t="str">
        <f>Hours!A17</f>
        <v>Elijah Smith</v>
      </c>
      <c r="C18" t="str">
        <f t="shared" si="2"/>
        <v>GREENPEACE PETITION V2 (RENEWABLES)</v>
      </c>
      <c r="D18">
        <f>VLOOKUP(B18,Hours!A:B,2,0)</f>
        <v>6.83</v>
      </c>
      <c r="F18" t="s">
        <v>49</v>
      </c>
      <c r="G18" t="s">
        <v>47</v>
      </c>
      <c r="H18">
        <f t="shared" si="0"/>
        <v>0</v>
      </c>
      <c r="I18" s="1">
        <f t="shared" si="1"/>
        <v>0</v>
      </c>
      <c r="K18" t="s">
        <v>266</v>
      </c>
      <c r="L18">
        <v>-11.55</v>
      </c>
      <c r="O18" s="2"/>
      <c r="P18" s="2"/>
    </row>
    <row r="19" spans="1:16" x14ac:dyDescent="0.25">
      <c r="A19" t="str">
        <f>VLOOKUP(B19,'[1]WC 060921 plan'!$A:$B,2,0)</f>
        <v>gp ug</v>
      </c>
      <c r="B19" t="str">
        <f>Hours!A18</f>
        <v>Ellis Rogers</v>
      </c>
      <c r="C19" t="str">
        <f t="shared" si="2"/>
        <v>GREENPEACE UPGRADES 2021</v>
      </c>
      <c r="D19">
        <f>VLOOKUP(B19,Hours!A:B,2,0)</f>
        <v>7.83</v>
      </c>
      <c r="F19" t="s">
        <v>50</v>
      </c>
      <c r="G19" t="s">
        <v>48</v>
      </c>
      <c r="H19">
        <f t="shared" si="0"/>
        <v>0</v>
      </c>
      <c r="I19" s="1">
        <f t="shared" si="1"/>
        <v>0</v>
      </c>
      <c r="K19" t="s">
        <v>267</v>
      </c>
      <c r="L19">
        <v>-13</v>
      </c>
      <c r="O19" s="2"/>
      <c r="P19" s="2"/>
    </row>
    <row r="20" spans="1:16" x14ac:dyDescent="0.25">
      <c r="A20" t="str">
        <f>VLOOKUP(B20,'[1]WC 060921 plan'!$A:$B,2,0)</f>
        <v>gp ren</v>
      </c>
      <c r="B20" t="str">
        <f>Hours!A19</f>
        <v>Emily Davey</v>
      </c>
      <c r="C20" t="str">
        <f t="shared" si="2"/>
        <v>GREENPEACE PETITION V2 (RENEWABLES)</v>
      </c>
      <c r="D20">
        <f>VLOOKUP(B20,Hours!A:B,2,0)</f>
        <v>7.83</v>
      </c>
      <c r="F20" t="s">
        <v>132</v>
      </c>
      <c r="G20" t="s">
        <v>133</v>
      </c>
      <c r="H20">
        <f t="shared" si="0"/>
        <v>0</v>
      </c>
      <c r="I20" s="1">
        <f t="shared" si="1"/>
        <v>0</v>
      </c>
      <c r="K20" t="s">
        <v>268</v>
      </c>
      <c r="L20">
        <v>-949.59999999999991</v>
      </c>
      <c r="O20" s="2"/>
      <c r="P20" s="2"/>
    </row>
    <row r="21" spans="1:16" x14ac:dyDescent="0.25">
      <c r="A21" t="str">
        <f>VLOOKUP(B21,'[1]WC 060921 plan'!$A:$B,2,0)</f>
        <v>gp ug</v>
      </c>
      <c r="B21" t="str">
        <f>Hours!A20</f>
        <v>Eugenia Cechi</v>
      </c>
      <c r="C21" t="str">
        <f t="shared" si="2"/>
        <v>GREENPEACE UPGRADES 2021</v>
      </c>
      <c r="D21">
        <f>VLOOKUP(B21,Hours!A:B,2,0)</f>
        <v>7.83</v>
      </c>
      <c r="F21" t="s">
        <v>153</v>
      </c>
      <c r="G21" t="s">
        <v>154</v>
      </c>
      <c r="H21">
        <f t="shared" si="0"/>
        <v>0</v>
      </c>
      <c r="I21" s="1">
        <f t="shared" si="1"/>
        <v>0</v>
      </c>
      <c r="K21" t="s">
        <v>269</v>
      </c>
      <c r="L21">
        <v>-168.5</v>
      </c>
      <c r="O21" s="2"/>
      <c r="P21" s="2"/>
    </row>
    <row r="22" spans="1:16" x14ac:dyDescent="0.25">
      <c r="A22" t="str">
        <f>VLOOKUP(B22,'[1]WC 060921 plan'!$A:$B,2,0)</f>
        <v>gp cash</v>
      </c>
      <c r="B22" t="str">
        <f>Hours!A21</f>
        <v>Evan Doogan</v>
      </c>
      <c r="C22" t="str">
        <f t="shared" si="2"/>
        <v>GREENPEACE CASH CONVERSION 2021</v>
      </c>
      <c r="D22">
        <f>VLOOKUP(B22,Hours!A:B,2,0)</f>
        <v>7.83</v>
      </c>
      <c r="F22" t="s">
        <v>174</v>
      </c>
      <c r="G22" t="s">
        <v>173</v>
      </c>
      <c r="H22">
        <f t="shared" si="0"/>
        <v>0</v>
      </c>
      <c r="I22" s="1">
        <f t="shared" si="1"/>
        <v>0</v>
      </c>
      <c r="K22" t="s">
        <v>270</v>
      </c>
      <c r="L22">
        <v>-116.8</v>
      </c>
      <c r="O22" s="2"/>
      <c r="P22" s="2"/>
    </row>
    <row r="23" spans="1:16" x14ac:dyDescent="0.25">
      <c r="A23" t="s">
        <v>233</v>
      </c>
      <c r="B23" t="str">
        <f>Hours!A22</f>
        <v>Eve Crossley</v>
      </c>
      <c r="C23" t="str">
        <f t="shared" si="2"/>
        <v>GREENPEACE PETITION V2 (OCEAN)</v>
      </c>
      <c r="D23">
        <f>VLOOKUP(B23,Hours!A:B,2,0)</f>
        <v>7.83</v>
      </c>
      <c r="F23" t="s">
        <v>129</v>
      </c>
      <c r="G23" t="s">
        <v>128</v>
      </c>
      <c r="H23">
        <f t="shared" si="0"/>
        <v>0</v>
      </c>
      <c r="I23" s="1">
        <f t="shared" si="1"/>
        <v>0</v>
      </c>
      <c r="K23" t="s">
        <v>271</v>
      </c>
      <c r="L23">
        <v>-295.5</v>
      </c>
      <c r="O23" s="2"/>
      <c r="P23" s="2"/>
    </row>
    <row r="24" spans="1:16" x14ac:dyDescent="0.25">
      <c r="A24" t="str">
        <f>VLOOKUP(B24,'[1]WC 060921 plan'!$A:$B,2,0)</f>
        <v>gp ren</v>
      </c>
      <c r="B24" t="str">
        <f>Hours!A23</f>
        <v>George Fisher</v>
      </c>
      <c r="C24" t="str">
        <f t="shared" si="2"/>
        <v>GREENPEACE PETITION V2 (RENEWABLES)</v>
      </c>
      <c r="D24">
        <f>VLOOKUP(B24,Hours!A:B,2,0)</f>
        <v>7.83</v>
      </c>
      <c r="F24" t="s">
        <v>105</v>
      </c>
      <c r="G24" t="s">
        <v>103</v>
      </c>
      <c r="H24">
        <f t="shared" si="0"/>
        <v>0</v>
      </c>
      <c r="I24" s="1">
        <f t="shared" si="1"/>
        <v>0</v>
      </c>
      <c r="K24" t="s">
        <v>272</v>
      </c>
      <c r="L24">
        <v>-172</v>
      </c>
      <c r="O24" s="2"/>
      <c r="P24" s="2"/>
    </row>
    <row r="25" spans="1:16" x14ac:dyDescent="0.25">
      <c r="A25" t="s">
        <v>248</v>
      </c>
      <c r="B25" t="str">
        <f>Hours!A24</f>
        <v>Georgia Carr</v>
      </c>
      <c r="C25" t="str">
        <f t="shared" si="2"/>
        <v>GREENPEACE CASH CONVERSION 2021</v>
      </c>
      <c r="D25">
        <f>VLOOKUP(B25,Hours!A:B,2,0)</f>
        <v>4</v>
      </c>
      <c r="F25" t="s">
        <v>20</v>
      </c>
      <c r="G25" t="s">
        <v>38</v>
      </c>
      <c r="H25">
        <f t="shared" si="0"/>
        <v>0</v>
      </c>
      <c r="I25" s="1">
        <f t="shared" si="1"/>
        <v>0</v>
      </c>
      <c r="K25" t="s">
        <v>273</v>
      </c>
      <c r="L25">
        <v>-174.75</v>
      </c>
      <c r="O25" s="2"/>
      <c r="P25" s="2"/>
    </row>
    <row r="26" spans="1:16" x14ac:dyDescent="0.25">
      <c r="A26" t="str">
        <f>VLOOKUP(B26,'[1]WC 060921 plan'!$A:$B,2,0)</f>
        <v>gp pet</v>
      </c>
      <c r="B26" t="str">
        <f>Hours!A25</f>
        <v>Gretel Fleeting</v>
      </c>
      <c r="C26" t="str">
        <f t="shared" si="2"/>
        <v>GREENPEACE PETITION V2 (OCEAN)</v>
      </c>
      <c r="D26">
        <f>VLOOKUP(B26,Hours!A:B,2,0)</f>
        <v>7.83</v>
      </c>
      <c r="F26" t="s">
        <v>18</v>
      </c>
      <c r="G26" t="s">
        <v>53</v>
      </c>
      <c r="H26">
        <f t="shared" si="0"/>
        <v>13.66</v>
      </c>
      <c r="I26" s="1">
        <f t="shared" si="1"/>
        <v>71.031999999999996</v>
      </c>
      <c r="K26" t="s">
        <v>274</v>
      </c>
      <c r="L26">
        <v>-55.150000000000027</v>
      </c>
      <c r="O26" s="2"/>
      <c r="P26" s="2"/>
    </row>
    <row r="27" spans="1:16" x14ac:dyDescent="0.25">
      <c r="B27" t="str">
        <f>Hours!A26</f>
        <v>Haydan Giltrow</v>
      </c>
      <c r="C27" t="str">
        <f t="shared" si="2"/>
        <v/>
      </c>
      <c r="D27">
        <f>VLOOKUP(B27,Hours!A:B,2,0)</f>
        <v>0</v>
      </c>
      <c r="F27" t="s">
        <v>177</v>
      </c>
      <c r="G27" t="s">
        <v>178</v>
      </c>
      <c r="H27">
        <f t="shared" si="0"/>
        <v>0</v>
      </c>
      <c r="I27" s="1">
        <f t="shared" si="1"/>
        <v>0</v>
      </c>
      <c r="K27" t="s">
        <v>275</v>
      </c>
      <c r="L27">
        <v>-417.7</v>
      </c>
      <c r="O27" s="2"/>
      <c r="P27" s="2"/>
    </row>
    <row r="28" spans="1:16" x14ac:dyDescent="0.25">
      <c r="A28" t="str">
        <f>VLOOKUP(B28,'[1]WC 060921 plan'!$A:$B,2,0)</f>
        <v>gp ren</v>
      </c>
      <c r="B28" t="str">
        <f>Hours!A27</f>
        <v>Jade Maksimov</v>
      </c>
      <c r="C28" t="str">
        <f t="shared" si="2"/>
        <v>GREENPEACE PETITION V2 (RENEWABLES)</v>
      </c>
      <c r="D28">
        <f>VLOOKUP(B28,Hours!A:B,2,0)</f>
        <v>4.83</v>
      </c>
      <c r="F28" t="s">
        <v>196</v>
      </c>
      <c r="G28" t="s">
        <v>198</v>
      </c>
      <c r="H28">
        <f t="shared" si="0"/>
        <v>0</v>
      </c>
      <c r="I28" s="1">
        <f t="shared" si="1"/>
        <v>0</v>
      </c>
      <c r="K28" t="s">
        <v>276</v>
      </c>
      <c r="L28">
        <v>-1746.15</v>
      </c>
      <c r="O28" s="2"/>
      <c r="P28" s="2"/>
    </row>
    <row r="29" spans="1:16" x14ac:dyDescent="0.25">
      <c r="A29" t="str">
        <f>VLOOKUP(B29,'[1]WC 060921 plan'!$A:$B,2,0)</f>
        <v>gp cash</v>
      </c>
      <c r="B29" t="str">
        <f>Hours!A28</f>
        <v>Jasmine Towne</v>
      </c>
      <c r="C29" t="str">
        <f t="shared" si="2"/>
        <v>GREENPEACE CASH CONVERSION 2021</v>
      </c>
      <c r="D29">
        <f>VLOOKUP(B29,Hours!A:B,2,0)</f>
        <v>7.83</v>
      </c>
      <c r="F29" t="s">
        <v>106</v>
      </c>
      <c r="G29" t="s">
        <v>104</v>
      </c>
      <c r="H29">
        <f t="shared" si="0"/>
        <v>0</v>
      </c>
      <c r="I29" s="1">
        <f t="shared" si="1"/>
        <v>0</v>
      </c>
      <c r="K29" t="s">
        <v>277</v>
      </c>
      <c r="L29">
        <v>-1882.65</v>
      </c>
      <c r="O29" s="2"/>
      <c r="P29" s="2"/>
    </row>
    <row r="30" spans="1:16" x14ac:dyDescent="0.25">
      <c r="A30" t="s">
        <v>233</v>
      </c>
      <c r="B30" t="str">
        <f>Hours!A29</f>
        <v>Jay Gerrish</v>
      </c>
      <c r="C30" t="str">
        <f t="shared" si="2"/>
        <v>GREENPEACE PETITION V2 (OCEAN)</v>
      </c>
      <c r="D30">
        <f>VLOOKUP(B30,Hours!A:B,2,0)</f>
        <v>5.33</v>
      </c>
      <c r="F30" t="s">
        <v>19</v>
      </c>
      <c r="G30" t="s">
        <v>54</v>
      </c>
      <c r="H30">
        <f t="shared" si="0"/>
        <v>0</v>
      </c>
      <c r="I30" s="1">
        <f t="shared" si="1"/>
        <v>0</v>
      </c>
      <c r="K30" t="s">
        <v>278</v>
      </c>
      <c r="L30">
        <v>-11.55000000000001</v>
      </c>
      <c r="O30" s="2"/>
      <c r="P30" s="2"/>
    </row>
    <row r="31" spans="1:16" x14ac:dyDescent="0.25">
      <c r="A31" t="str">
        <f>VLOOKUP(B31,'[1]WC 060921 plan'!$A:$B,2,0)</f>
        <v>amf acq</v>
      </c>
      <c r="B31" t="str">
        <f>Hours!A30</f>
        <v>Jeanette Davies</v>
      </c>
      <c r="C31" t="str">
        <f t="shared" si="2"/>
        <v>AMF LEAD CONVERSION 2021</v>
      </c>
      <c r="D31">
        <f>VLOOKUP(B31,Hours!A:B,2,0)</f>
        <v>7.83</v>
      </c>
      <c r="F31" t="s">
        <v>121</v>
      </c>
      <c r="G31" t="s">
        <v>120</v>
      </c>
      <c r="H31">
        <f t="shared" si="0"/>
        <v>0</v>
      </c>
      <c r="I31" s="1">
        <f t="shared" si="1"/>
        <v>0</v>
      </c>
      <c r="K31" t="s">
        <v>279</v>
      </c>
      <c r="L31">
        <v>45.5</v>
      </c>
      <c r="O31" s="2"/>
      <c r="P31" s="2"/>
    </row>
    <row r="32" spans="1:16" x14ac:dyDescent="0.25">
      <c r="A32" t="s">
        <v>233</v>
      </c>
      <c r="B32" t="str">
        <f>Hours!A31</f>
        <v>Jesse Dymond</v>
      </c>
      <c r="C32" t="str">
        <f t="shared" si="2"/>
        <v>GREENPEACE PETITION V2 (OCEAN)</v>
      </c>
      <c r="D32">
        <f>VLOOKUP(B32,Hours!A:B,2,0)</f>
        <v>6.83</v>
      </c>
      <c r="F32" t="s">
        <v>230</v>
      </c>
      <c r="G32" t="s">
        <v>223</v>
      </c>
      <c r="H32">
        <f t="shared" si="0"/>
        <v>0</v>
      </c>
      <c r="I32" s="1">
        <f t="shared" si="1"/>
        <v>0</v>
      </c>
      <c r="K32" t="s">
        <v>280</v>
      </c>
      <c r="L32">
        <v>-1389.5</v>
      </c>
    </row>
    <row r="33" spans="1:12" x14ac:dyDescent="0.25">
      <c r="A33" t="s">
        <v>207</v>
      </c>
      <c r="B33" t="str">
        <f>Hours!A32</f>
        <v>Jordan Croucher</v>
      </c>
      <c r="C33" t="str">
        <f t="shared" si="2"/>
        <v>GREENPEACE PETITION V2 (FOSSIL)</v>
      </c>
      <c r="D33">
        <f>VLOOKUP(B33,Hours!A:B,2,0)</f>
        <v>7.83</v>
      </c>
      <c r="F33" t="s">
        <v>226</v>
      </c>
      <c r="G33" t="s">
        <v>219</v>
      </c>
      <c r="H33">
        <f t="shared" si="0"/>
        <v>7.83</v>
      </c>
      <c r="I33" s="1">
        <f t="shared" si="1"/>
        <v>40.716000000000001</v>
      </c>
      <c r="K33" t="s">
        <v>281</v>
      </c>
      <c r="L33">
        <v>-2062.9</v>
      </c>
    </row>
    <row r="34" spans="1:12" x14ac:dyDescent="0.25">
      <c r="B34" t="str">
        <f>Hours!A33</f>
        <v>Jordan Lynch</v>
      </c>
      <c r="C34" t="str">
        <f t="shared" ref="C34:C65" si="3">_xlfn.IFNA(UPPER(VLOOKUP(A34,F:G,2,0)),"")</f>
        <v/>
      </c>
      <c r="D34">
        <f>VLOOKUP(B34,Hours!A:B,2,0)</f>
        <v>0</v>
      </c>
      <c r="F34" t="s">
        <v>227</v>
      </c>
      <c r="G34" t="s">
        <v>220</v>
      </c>
      <c r="H34">
        <f t="shared" ref="H34:H65" si="4">SUMIF($C$2:$C$100, $G34, $D$2:$D$100)</f>
        <v>0</v>
      </c>
      <c r="I34" s="1">
        <f t="shared" ref="I34:I65" si="5">H34*5.2</f>
        <v>0</v>
      </c>
      <c r="K34" t="s">
        <v>282</v>
      </c>
      <c r="L34">
        <v>293.5</v>
      </c>
    </row>
    <row r="35" spans="1:12" x14ac:dyDescent="0.25">
      <c r="A35" t="str">
        <f>VLOOKUP(B35,'[1]WC 060921 plan'!$A:$B,2,0)</f>
        <v>hf bq</v>
      </c>
      <c r="B35" t="str">
        <f>Hours!A34</f>
        <v>Kathleen Davies</v>
      </c>
      <c r="C35" t="str">
        <f t="shared" si="3"/>
        <v>HEART FOUNDATION BEQUEST</v>
      </c>
      <c r="D35">
        <f>VLOOKUP(B35,Hours!A:B,2,0)</f>
        <v>5.83</v>
      </c>
      <c r="F35" t="s">
        <v>228</v>
      </c>
      <c r="G35" t="s">
        <v>221</v>
      </c>
      <c r="H35">
        <f t="shared" si="4"/>
        <v>0</v>
      </c>
      <c r="I35" s="1">
        <f t="shared" si="5"/>
        <v>0</v>
      </c>
      <c r="K35" t="s">
        <v>283</v>
      </c>
      <c r="L35">
        <v>-305.19999999999987</v>
      </c>
    </row>
    <row r="36" spans="1:12" x14ac:dyDescent="0.25">
      <c r="B36" t="str">
        <f>Hours!A35</f>
        <v>Lauren Baldwin</v>
      </c>
      <c r="C36" t="str">
        <f t="shared" si="3"/>
        <v/>
      </c>
      <c r="D36">
        <f>VLOOKUP(B36,Hours!A:B,2,0)</f>
        <v>0</v>
      </c>
      <c r="F36" t="s">
        <v>229</v>
      </c>
      <c r="G36" t="s">
        <v>222</v>
      </c>
      <c r="H36">
        <f t="shared" si="4"/>
        <v>0</v>
      </c>
      <c r="I36" s="1">
        <f t="shared" si="5"/>
        <v>0</v>
      </c>
      <c r="K36" t="s">
        <v>284</v>
      </c>
      <c r="L36">
        <v>-324.14999999999992</v>
      </c>
    </row>
    <row r="37" spans="1:12" x14ac:dyDescent="0.25">
      <c r="A37" t="s">
        <v>247</v>
      </c>
      <c r="B37" t="str">
        <f>Hours!A36</f>
        <v>Lee Heron</v>
      </c>
      <c r="C37" t="str">
        <f t="shared" si="3"/>
        <v>GREENPEACE PETITION V2 (RENEWABLES)</v>
      </c>
      <c r="D37">
        <f>VLOOKUP(B37,Hours!A:B,2,0)</f>
        <v>7.83</v>
      </c>
      <c r="F37" t="s">
        <v>231</v>
      </c>
      <c r="G37" t="s">
        <v>224</v>
      </c>
      <c r="H37">
        <f t="shared" si="4"/>
        <v>15.66</v>
      </c>
      <c r="I37" s="1">
        <f t="shared" si="5"/>
        <v>81.432000000000002</v>
      </c>
      <c r="K37" t="s">
        <v>285</v>
      </c>
      <c r="L37">
        <v>-1.4000000000000059</v>
      </c>
    </row>
    <row r="38" spans="1:12" x14ac:dyDescent="0.25">
      <c r="A38" t="str">
        <f>VLOOKUP(B38,'[1]WC 060921 plan'!$A:$B,2,0)</f>
        <v>msf dl</v>
      </c>
      <c r="B38" t="str">
        <f>Hours!A37</f>
        <v>Leinad Coulthurst</v>
      </c>
      <c r="C38" t="str">
        <f t="shared" si="3"/>
        <v>MSF DEEP LAPSED 2021</v>
      </c>
      <c r="D38">
        <f>VLOOKUP(B38,Hours!A:B,2,0)</f>
        <v>7.83</v>
      </c>
      <c r="F38" t="s">
        <v>232</v>
      </c>
      <c r="G38" t="s">
        <v>225</v>
      </c>
      <c r="H38">
        <f t="shared" si="4"/>
        <v>0</v>
      </c>
      <c r="I38" s="1">
        <f t="shared" si="5"/>
        <v>0</v>
      </c>
      <c r="K38" t="s">
        <v>286</v>
      </c>
      <c r="L38">
        <v>-3.8000000000000012</v>
      </c>
    </row>
    <row r="39" spans="1:12" x14ac:dyDescent="0.25">
      <c r="A39" t="s">
        <v>249</v>
      </c>
      <c r="B39" t="str">
        <f>Hours!A38</f>
        <v>Letitia Easton</v>
      </c>
      <c r="C39" t="str">
        <f t="shared" si="3"/>
        <v>AMF LEAD CONVERSION 2021</v>
      </c>
      <c r="D39">
        <f>VLOOKUP(B39,Hours!A:B,2,0)</f>
        <v>5.33</v>
      </c>
      <c r="F39" t="s">
        <v>96</v>
      </c>
      <c r="G39" t="s">
        <v>130</v>
      </c>
      <c r="H39">
        <f t="shared" si="4"/>
        <v>19.66</v>
      </c>
      <c r="I39" s="1">
        <f t="shared" si="5"/>
        <v>102.232</v>
      </c>
      <c r="K39" t="s">
        <v>287</v>
      </c>
      <c r="L39">
        <v>-9.6000000000000014</v>
      </c>
    </row>
    <row r="40" spans="1:12" x14ac:dyDescent="0.25">
      <c r="A40" t="str">
        <f>VLOOKUP(B40,'[1]WC 060921 plan'!$A:$B,2,0)</f>
        <v>gp pet</v>
      </c>
      <c r="B40" t="str">
        <f>Hours!A39</f>
        <v>Libby Winch</v>
      </c>
      <c r="C40" t="str">
        <f t="shared" si="3"/>
        <v>GREENPEACE PETITION V2 (OCEAN)</v>
      </c>
      <c r="D40">
        <f>VLOOKUP(B40,Hours!A:B,2,0)</f>
        <v>7.83</v>
      </c>
      <c r="F40" t="s">
        <v>62</v>
      </c>
      <c r="G40" t="s">
        <v>63</v>
      </c>
      <c r="H40">
        <f t="shared" si="4"/>
        <v>0</v>
      </c>
      <c r="I40" s="1">
        <f t="shared" si="5"/>
        <v>0</v>
      </c>
      <c r="K40" t="s">
        <v>288</v>
      </c>
      <c r="L40">
        <v>-454.1</v>
      </c>
    </row>
    <row r="41" spans="1:12" x14ac:dyDescent="0.25">
      <c r="A41" t="str">
        <f>VLOOKUP(B41,'[1]WC 060921 plan'!$A:$B,2,0)</f>
        <v>ada react</v>
      </c>
      <c r="B41" t="str">
        <f>Hours!A40</f>
        <v>Luke Hutchison</v>
      </c>
      <c r="C41" t="str">
        <f t="shared" si="3"/>
        <v>ADA REACTIVATION 2021</v>
      </c>
      <c r="D41">
        <f>VLOOKUP(B41,Hours!A:B,2,0)</f>
        <v>7.83</v>
      </c>
      <c r="F41" t="s">
        <v>102</v>
      </c>
      <c r="G41" t="s">
        <v>101</v>
      </c>
      <c r="H41">
        <f t="shared" si="4"/>
        <v>0</v>
      </c>
      <c r="I41" s="1">
        <f t="shared" si="5"/>
        <v>0</v>
      </c>
      <c r="K41" t="s">
        <v>289</v>
      </c>
      <c r="L41">
        <v>-66.700000000000017</v>
      </c>
    </row>
    <row r="42" spans="1:12" x14ac:dyDescent="0.25">
      <c r="A42" t="s">
        <v>238</v>
      </c>
      <c r="B42" t="str">
        <f>Hours!A41</f>
        <v>Melissa Petsalis</v>
      </c>
      <c r="C42" t="str">
        <f t="shared" si="3"/>
        <v>TARONGA LEAD CONVERSION (FANSDONATE)</v>
      </c>
      <c r="D42">
        <f>VLOOKUP(B42,Hours!A:B,2,0)</f>
        <v>7.83</v>
      </c>
      <c r="F42" t="s">
        <v>211</v>
      </c>
      <c r="G42" t="s">
        <v>184</v>
      </c>
      <c r="H42">
        <f t="shared" si="4"/>
        <v>0</v>
      </c>
      <c r="I42" s="1">
        <f t="shared" si="5"/>
        <v>0</v>
      </c>
      <c r="K42" t="s">
        <v>290</v>
      </c>
      <c r="L42">
        <v>-122.9</v>
      </c>
    </row>
    <row r="43" spans="1:12" x14ac:dyDescent="0.25">
      <c r="A43" t="str">
        <f>VLOOKUP(B43,'[1]WC 060921 plan'!$A:$B,2,0)</f>
        <v>hf bq</v>
      </c>
      <c r="B43" t="str">
        <f>Hours!A42</f>
        <v>Michelle Davies</v>
      </c>
      <c r="C43" t="str">
        <f t="shared" si="3"/>
        <v>HEART FOUNDATION BEQUEST</v>
      </c>
      <c r="D43">
        <f>VLOOKUP(B43,Hours!A:B,2,0)</f>
        <v>7.83</v>
      </c>
      <c r="F43" t="s">
        <v>185</v>
      </c>
      <c r="G43" t="s">
        <v>208</v>
      </c>
      <c r="H43">
        <f t="shared" si="4"/>
        <v>0</v>
      </c>
      <c r="I43" s="1">
        <f t="shared" si="5"/>
        <v>0</v>
      </c>
      <c r="K43" t="s">
        <v>291</v>
      </c>
      <c r="L43">
        <v>-100.4</v>
      </c>
    </row>
    <row r="44" spans="1:12" x14ac:dyDescent="0.25">
      <c r="A44" t="s">
        <v>237</v>
      </c>
      <c r="B44" t="str">
        <f>Hours!A43</f>
        <v>Nakkare Saunders</v>
      </c>
      <c r="C44" t="str">
        <f t="shared" si="3"/>
        <v>CFD LEAD CONVERSION PCI (IT ALL COUNTS)</v>
      </c>
      <c r="D44">
        <f>VLOOKUP(B44,Hours!A:B,2,0)</f>
        <v>6.83</v>
      </c>
      <c r="F44" t="s">
        <v>22</v>
      </c>
      <c r="G44" t="s">
        <v>56</v>
      </c>
      <c r="H44">
        <f t="shared" si="4"/>
        <v>0</v>
      </c>
      <c r="I44" s="1">
        <f t="shared" si="5"/>
        <v>0</v>
      </c>
      <c r="K44" t="s">
        <v>292</v>
      </c>
      <c r="L44">
        <v>-4.05</v>
      </c>
    </row>
    <row r="45" spans="1:12" x14ac:dyDescent="0.25">
      <c r="A45" t="s">
        <v>231</v>
      </c>
      <c r="B45" t="str">
        <f>Hours!A44</f>
        <v>Natasha Pappas</v>
      </c>
      <c r="C45" t="str">
        <f t="shared" si="3"/>
        <v>FRED HOLLOWS PETITION</v>
      </c>
      <c r="D45">
        <f>VLOOKUP(B45,Hours!A:B,2,0)</f>
        <v>7.83</v>
      </c>
      <c r="F45" t="s">
        <v>152</v>
      </c>
      <c r="G45" t="s">
        <v>151</v>
      </c>
      <c r="H45">
        <f t="shared" si="4"/>
        <v>0</v>
      </c>
      <c r="I45" s="1">
        <f t="shared" si="5"/>
        <v>0</v>
      </c>
      <c r="K45" t="s">
        <v>293</v>
      </c>
      <c r="L45">
        <v>-24.099999999999991</v>
      </c>
    </row>
    <row r="46" spans="1:12" x14ac:dyDescent="0.25">
      <c r="B46" t="str">
        <f>Hours!A45</f>
        <v>Nathan Fabian</v>
      </c>
      <c r="C46" t="str">
        <f t="shared" si="3"/>
        <v/>
      </c>
      <c r="D46">
        <f>VLOOKUP(B46,Hours!A:B,2,0)</f>
        <v>2.5</v>
      </c>
      <c r="F46" t="s">
        <v>23</v>
      </c>
      <c r="G46" t="s">
        <v>55</v>
      </c>
      <c r="H46">
        <f t="shared" si="4"/>
        <v>0</v>
      </c>
      <c r="I46" s="1">
        <f t="shared" si="5"/>
        <v>0</v>
      </c>
      <c r="K46" t="s">
        <v>294</v>
      </c>
      <c r="L46">
        <v>-0.62000000000000455</v>
      </c>
    </row>
    <row r="47" spans="1:12" x14ac:dyDescent="0.25">
      <c r="A47" t="s">
        <v>238</v>
      </c>
      <c r="B47" t="str">
        <f>Hours!A46</f>
        <v>Neisha Davis</v>
      </c>
      <c r="C47" t="str">
        <f t="shared" si="3"/>
        <v>TARONGA LEAD CONVERSION (FANSDONATE)</v>
      </c>
      <c r="D47">
        <f>VLOOKUP(B47,Hours!A:B,2,0)</f>
        <v>6.83</v>
      </c>
      <c r="F47" t="s">
        <v>126</v>
      </c>
      <c r="G47" t="s">
        <v>127</v>
      </c>
      <c r="H47">
        <f t="shared" si="4"/>
        <v>0</v>
      </c>
      <c r="I47" s="1">
        <f t="shared" si="5"/>
        <v>0</v>
      </c>
      <c r="K47" t="s">
        <v>295</v>
      </c>
      <c r="L47">
        <v>-184.39999999999989</v>
      </c>
    </row>
    <row r="48" spans="1:12" x14ac:dyDescent="0.25">
      <c r="A48" t="s">
        <v>226</v>
      </c>
      <c r="B48" t="str">
        <f>Hours!A47</f>
        <v>Nikhil Murthy</v>
      </c>
      <c r="C48" t="str">
        <f t="shared" si="3"/>
        <v>FRED HOLLOWS LEAD CONVERSION (FANSDONATE)</v>
      </c>
      <c r="D48">
        <f>VLOOKUP(B48,Hours!A:B,2,0)</f>
        <v>7.83</v>
      </c>
      <c r="F48" t="s">
        <v>139</v>
      </c>
      <c r="G48" t="s">
        <v>138</v>
      </c>
      <c r="H48">
        <f t="shared" si="4"/>
        <v>0</v>
      </c>
      <c r="I48" s="1">
        <f t="shared" si="5"/>
        <v>0</v>
      </c>
      <c r="K48" t="s">
        <v>296</v>
      </c>
      <c r="L48">
        <v>-266.30000000000013</v>
      </c>
    </row>
    <row r="49" spans="1:12" x14ac:dyDescent="0.25">
      <c r="B49" t="str">
        <f>Hours!A48</f>
        <v>Paige Brosnan</v>
      </c>
      <c r="C49" t="str">
        <f t="shared" si="3"/>
        <v/>
      </c>
      <c r="D49">
        <f>VLOOKUP(B49,Hours!A:B,2,0)</f>
        <v>0</v>
      </c>
      <c r="F49" t="s">
        <v>166</v>
      </c>
      <c r="G49" t="s">
        <v>218</v>
      </c>
      <c r="H49">
        <f t="shared" si="4"/>
        <v>0</v>
      </c>
      <c r="I49" s="1">
        <f t="shared" si="5"/>
        <v>0</v>
      </c>
      <c r="K49" t="s">
        <v>297</v>
      </c>
      <c r="L49">
        <v>-37.5</v>
      </c>
    </row>
    <row r="50" spans="1:12" x14ac:dyDescent="0.25">
      <c r="A50" t="str">
        <f>VLOOKUP(B50,'[1]WC 060921 plan'!$A:$B,2,0)</f>
        <v>wap nl</v>
      </c>
      <c r="B50" t="str">
        <f>Hours!A49</f>
        <v>Rachel Grose</v>
      </c>
      <c r="C50" t="str">
        <f t="shared" si="3"/>
        <v>WAP NEW LAPSED 2021</v>
      </c>
      <c r="D50">
        <f>VLOOKUP(B50,Hours!A:B,2,0)</f>
        <v>6.83</v>
      </c>
      <c r="F50" t="s">
        <v>84</v>
      </c>
      <c r="G50" t="s">
        <v>85</v>
      </c>
      <c r="H50">
        <f t="shared" si="4"/>
        <v>7.83</v>
      </c>
      <c r="I50" s="1">
        <f t="shared" si="5"/>
        <v>40.716000000000001</v>
      </c>
      <c r="K50" t="s">
        <v>298</v>
      </c>
      <c r="L50">
        <v>-15</v>
      </c>
    </row>
    <row r="51" spans="1:12" x14ac:dyDescent="0.25">
      <c r="A51" t="s">
        <v>233</v>
      </c>
      <c r="B51" t="str">
        <f>Hours!A50</f>
        <v>Rachel Law</v>
      </c>
      <c r="C51" t="str">
        <f t="shared" si="3"/>
        <v>GREENPEACE PETITION V2 (OCEAN)</v>
      </c>
      <c r="D51">
        <f>VLOOKUP(B51,Hours!A:B,2,0)</f>
        <v>7.83</v>
      </c>
      <c r="F51" t="s">
        <v>21</v>
      </c>
      <c r="G51" t="s">
        <v>57</v>
      </c>
      <c r="H51">
        <f t="shared" si="4"/>
        <v>66.97</v>
      </c>
      <c r="I51" s="1">
        <f t="shared" si="5"/>
        <v>348.24400000000003</v>
      </c>
    </row>
    <row r="52" spans="1:12" x14ac:dyDescent="0.25">
      <c r="A52" t="str">
        <f>VLOOKUP(B52,'[1]WC 060921 plan'!$A:$B,2,0)</f>
        <v>ada lc</v>
      </c>
      <c r="B52" t="str">
        <f>Hours!A51</f>
        <v>Ramsey Sawagid</v>
      </c>
      <c r="C52" t="str">
        <f t="shared" si="3"/>
        <v>ADA LEAD CONVERSION</v>
      </c>
      <c r="D52">
        <f>VLOOKUP(B52,Hours!A:B,2,0)</f>
        <v>7.83</v>
      </c>
      <c r="F52" t="s">
        <v>171</v>
      </c>
      <c r="G52" t="s">
        <v>170</v>
      </c>
      <c r="H52">
        <f t="shared" si="4"/>
        <v>0</v>
      </c>
      <c r="I52" s="1">
        <f t="shared" si="5"/>
        <v>0</v>
      </c>
    </row>
    <row r="53" spans="1:12" x14ac:dyDescent="0.25">
      <c r="B53" t="str">
        <f>Hours!A52</f>
        <v>Sarah Jasem</v>
      </c>
      <c r="C53" t="str">
        <f t="shared" si="3"/>
        <v/>
      </c>
      <c r="D53">
        <f>VLOOKUP(B53,Hours!A:B,2,0)</f>
        <v>0</v>
      </c>
      <c r="F53" t="s">
        <v>203</v>
      </c>
      <c r="G53" t="s">
        <v>202</v>
      </c>
      <c r="H53">
        <f t="shared" si="4"/>
        <v>0</v>
      </c>
      <c r="I53" s="1">
        <f t="shared" si="5"/>
        <v>0</v>
      </c>
    </row>
    <row r="54" spans="1:12" x14ac:dyDescent="0.25">
      <c r="B54" t="str">
        <f>Hours!A53</f>
        <v>Stephanie Saad</v>
      </c>
      <c r="C54" t="str">
        <f t="shared" si="3"/>
        <v/>
      </c>
      <c r="D54">
        <f>VLOOKUP(B54,Hours!A:B,2,0)</f>
        <v>0</v>
      </c>
      <c r="F54" t="s">
        <v>100</v>
      </c>
      <c r="G54" t="s">
        <v>99</v>
      </c>
      <c r="H54">
        <f t="shared" si="4"/>
        <v>60.639999999999993</v>
      </c>
      <c r="I54" s="1">
        <f t="shared" si="5"/>
        <v>315.32799999999997</v>
      </c>
    </row>
    <row r="55" spans="1:12" x14ac:dyDescent="0.25">
      <c r="A55" t="str">
        <f>VLOOKUP(B55,'[1]WC 060921 plan'!$A:$B,2,0)</f>
        <v>msf dl</v>
      </c>
      <c r="B55" t="str">
        <f>Hours!A54</f>
        <v>Thomas Muir</v>
      </c>
      <c r="C55" t="str">
        <f t="shared" si="3"/>
        <v>MSF DEEP LAPSED 2021</v>
      </c>
      <c r="D55">
        <f>VLOOKUP(B55,Hours!A:B,2,0)</f>
        <v>7.83</v>
      </c>
      <c r="F55" t="s">
        <v>148</v>
      </c>
      <c r="G55" t="s">
        <v>147</v>
      </c>
      <c r="H55">
        <f t="shared" si="4"/>
        <v>0</v>
      </c>
      <c r="I55" s="1">
        <f t="shared" si="5"/>
        <v>0</v>
      </c>
    </row>
    <row r="56" spans="1:12" x14ac:dyDescent="0.25">
      <c r="A56" t="s">
        <v>247</v>
      </c>
      <c r="B56" t="str">
        <f>Hours!A55</f>
        <v>Thomas Oerlemans</v>
      </c>
      <c r="C56" t="str">
        <f t="shared" si="3"/>
        <v>GREENPEACE PETITION V2 (RENEWABLES)</v>
      </c>
      <c r="D56">
        <f>VLOOKUP(B56,Hours!A:B,2,0)</f>
        <v>7.83</v>
      </c>
      <c r="F56" t="s">
        <v>24</v>
      </c>
      <c r="G56" t="s">
        <v>58</v>
      </c>
      <c r="H56">
        <f t="shared" si="4"/>
        <v>0</v>
      </c>
      <c r="I56" s="1">
        <f t="shared" si="5"/>
        <v>0</v>
      </c>
    </row>
    <row r="57" spans="1:12" x14ac:dyDescent="0.25">
      <c r="A57" t="s">
        <v>246</v>
      </c>
      <c r="B57" t="str">
        <f>Hours!A56</f>
        <v>Tia Johnston</v>
      </c>
      <c r="C57" t="str">
        <f t="shared" si="3"/>
        <v>GREENPEACE UPGRADES 2021</v>
      </c>
      <c r="D57">
        <f>VLOOKUP(B57,Hours!A:B,2,0)</f>
        <v>4</v>
      </c>
      <c r="F57" t="s">
        <v>119</v>
      </c>
      <c r="G57" t="s">
        <v>118</v>
      </c>
      <c r="H57">
        <f t="shared" si="4"/>
        <v>0</v>
      </c>
      <c r="I57" s="1">
        <f t="shared" si="5"/>
        <v>0</v>
      </c>
    </row>
    <row r="58" spans="1:12" x14ac:dyDescent="0.25">
      <c r="A58" t="s">
        <v>245</v>
      </c>
      <c r="B58" t="str">
        <f>Hours!A57</f>
        <v>Tylah Winley</v>
      </c>
      <c r="C58" t="str">
        <f t="shared" si="3"/>
        <v>WAP BANK REJECTS 2021</v>
      </c>
      <c r="D58">
        <f>VLOOKUP(B58,Hours!A:B,2,0)</f>
        <v>5.83</v>
      </c>
      <c r="F58" t="s">
        <v>25</v>
      </c>
      <c r="G58" t="s">
        <v>59</v>
      </c>
      <c r="H58">
        <f t="shared" si="4"/>
        <v>7.83</v>
      </c>
      <c r="I58" s="1">
        <f t="shared" si="5"/>
        <v>40.716000000000001</v>
      </c>
    </row>
    <row r="59" spans="1:12" x14ac:dyDescent="0.25">
      <c r="A59" t="s">
        <v>244</v>
      </c>
      <c r="B59" t="str">
        <f>Hours!A58</f>
        <v>Wilton Edmonds</v>
      </c>
      <c r="C59" t="str">
        <f t="shared" si="3"/>
        <v>MSF DEEP LAPSED 2021</v>
      </c>
      <c r="D59">
        <f>VLOOKUP(B59,Hours!A:B,2,0)</f>
        <v>7.83</v>
      </c>
      <c r="F59" t="s">
        <v>27</v>
      </c>
      <c r="G59" t="s">
        <v>61</v>
      </c>
      <c r="H59">
        <f t="shared" si="4"/>
        <v>0</v>
      </c>
      <c r="I59" s="1">
        <f t="shared" si="5"/>
        <v>0</v>
      </c>
    </row>
    <row r="60" spans="1:12" x14ac:dyDescent="0.25">
      <c r="B60">
        <f>Hours!A59</f>
        <v>0</v>
      </c>
      <c r="C60" t="str">
        <f t="shared" si="3"/>
        <v/>
      </c>
      <c r="D60" t="e">
        <f>VLOOKUP(B60,Hours!A:B,2,0)</f>
        <v>#N/A</v>
      </c>
      <c r="F60" t="s">
        <v>92</v>
      </c>
      <c r="G60" t="s">
        <v>93</v>
      </c>
      <c r="H60">
        <f t="shared" si="4"/>
        <v>0</v>
      </c>
      <c r="I60" s="1">
        <f t="shared" si="5"/>
        <v>0</v>
      </c>
    </row>
    <row r="61" spans="1:12" x14ac:dyDescent="0.25">
      <c r="B61">
        <f>Hours!A60</f>
        <v>0</v>
      </c>
      <c r="C61" t="str">
        <f t="shared" si="3"/>
        <v/>
      </c>
      <c r="D61" t="e">
        <f>VLOOKUP(B61,Hours!A:B,2,0)</f>
        <v>#N/A</v>
      </c>
      <c r="F61" t="s">
        <v>26</v>
      </c>
      <c r="G61" t="s">
        <v>60</v>
      </c>
      <c r="H61">
        <f t="shared" si="4"/>
        <v>19.66</v>
      </c>
      <c r="I61" s="1">
        <f t="shared" si="5"/>
        <v>102.232</v>
      </c>
    </row>
    <row r="62" spans="1:12" x14ac:dyDescent="0.25">
      <c r="B62">
        <f>Hours!A61</f>
        <v>0</v>
      </c>
      <c r="C62" t="str">
        <f t="shared" si="3"/>
        <v/>
      </c>
      <c r="D62" t="e">
        <f>VLOOKUP(B62,Hours!A:B,2,0)</f>
        <v>#N/A</v>
      </c>
      <c r="F62" t="s">
        <v>187</v>
      </c>
      <c r="G62" t="s">
        <v>186</v>
      </c>
      <c r="H62">
        <f t="shared" si="4"/>
        <v>13.66</v>
      </c>
      <c r="I62" s="1">
        <f t="shared" si="5"/>
        <v>71.031999999999996</v>
      </c>
    </row>
    <row r="63" spans="1:12" x14ac:dyDescent="0.25">
      <c r="B63">
        <f>Hours!A62</f>
        <v>0</v>
      </c>
      <c r="C63" t="str">
        <f t="shared" si="3"/>
        <v/>
      </c>
      <c r="D63" t="e">
        <f>VLOOKUP(B63,Hours!A:B,2,0)</f>
        <v>#N/A</v>
      </c>
      <c r="F63" t="s">
        <v>165</v>
      </c>
      <c r="G63" t="s">
        <v>164</v>
      </c>
      <c r="H63">
        <f t="shared" si="4"/>
        <v>0</v>
      </c>
      <c r="I63" s="1">
        <f t="shared" si="5"/>
        <v>0</v>
      </c>
    </row>
    <row r="64" spans="1:12" x14ac:dyDescent="0.25">
      <c r="B64">
        <f>Hours!A63</f>
        <v>0</v>
      </c>
      <c r="C64" t="str">
        <f t="shared" si="3"/>
        <v/>
      </c>
      <c r="D64" t="e">
        <f>VLOOKUP(B64,Hours!A:B,2,0)</f>
        <v>#N/A</v>
      </c>
      <c r="F64" t="s">
        <v>217</v>
      </c>
      <c r="G64" t="s">
        <v>164</v>
      </c>
      <c r="H64">
        <f t="shared" si="4"/>
        <v>0</v>
      </c>
      <c r="I64" s="1">
        <f t="shared" si="5"/>
        <v>0</v>
      </c>
    </row>
    <row r="65" spans="2:9" x14ac:dyDescent="0.25">
      <c r="B65">
        <f>Hours!A64</f>
        <v>0</v>
      </c>
      <c r="C65" t="str">
        <f t="shared" si="3"/>
        <v/>
      </c>
      <c r="D65" t="e">
        <f>VLOOKUP(B65,Hours!A:B,2,0)</f>
        <v>#N/A</v>
      </c>
      <c r="F65" t="s">
        <v>179</v>
      </c>
      <c r="G65" t="s">
        <v>180</v>
      </c>
      <c r="H65">
        <f t="shared" si="4"/>
        <v>25.990000000000002</v>
      </c>
      <c r="I65" s="1">
        <f t="shared" si="5"/>
        <v>135.14800000000002</v>
      </c>
    </row>
    <row r="66" spans="2:9" x14ac:dyDescent="0.25">
      <c r="B66">
        <f>Hours!A65</f>
        <v>0</v>
      </c>
      <c r="C66" t="str">
        <f t="shared" ref="C66:C77" si="6">_xlfn.IFNA(UPPER(VLOOKUP(A66,F:G,2,0)),"")</f>
        <v/>
      </c>
      <c r="F66" t="s">
        <v>124</v>
      </c>
      <c r="G66" t="s">
        <v>181</v>
      </c>
      <c r="H66">
        <f t="shared" ref="H66:H88" si="7">SUMIF($C$2:$C$100, $G66, $D$2:$D$100)</f>
        <v>7.83</v>
      </c>
      <c r="I66" s="1">
        <f t="shared" ref="I66:I88" si="8">H66*5.2</f>
        <v>40.716000000000001</v>
      </c>
    </row>
    <row r="67" spans="2:9" x14ac:dyDescent="0.25">
      <c r="C67" t="str">
        <f t="shared" si="6"/>
        <v/>
      </c>
      <c r="F67" t="s">
        <v>28</v>
      </c>
      <c r="G67" t="s">
        <v>39</v>
      </c>
      <c r="H67">
        <f t="shared" si="7"/>
        <v>4</v>
      </c>
      <c r="I67" s="1">
        <f t="shared" si="8"/>
        <v>20.8</v>
      </c>
    </row>
    <row r="68" spans="2:9" x14ac:dyDescent="0.25">
      <c r="C68" t="str">
        <f t="shared" si="6"/>
        <v/>
      </c>
      <c r="F68" t="s">
        <v>160</v>
      </c>
      <c r="G68" t="s">
        <v>159</v>
      </c>
      <c r="H68">
        <f t="shared" si="7"/>
        <v>0</v>
      </c>
      <c r="I68" s="1">
        <f t="shared" si="8"/>
        <v>0</v>
      </c>
    </row>
    <row r="69" spans="2:9" x14ac:dyDescent="0.25">
      <c r="C69" t="str">
        <f t="shared" si="6"/>
        <v/>
      </c>
      <c r="F69" t="s">
        <v>79</v>
      </c>
      <c r="G69" t="s">
        <v>197</v>
      </c>
      <c r="H69">
        <f t="shared" si="7"/>
        <v>0</v>
      </c>
      <c r="I69" s="1">
        <f t="shared" si="8"/>
        <v>0</v>
      </c>
    </row>
    <row r="70" spans="2:9" x14ac:dyDescent="0.25">
      <c r="C70" t="str">
        <f t="shared" si="6"/>
        <v/>
      </c>
      <c r="F70" t="s">
        <v>29</v>
      </c>
      <c r="G70" t="s">
        <v>78</v>
      </c>
      <c r="H70">
        <f t="shared" si="7"/>
        <v>0</v>
      </c>
      <c r="I70" s="1">
        <f t="shared" si="8"/>
        <v>0</v>
      </c>
    </row>
    <row r="71" spans="2:9" x14ac:dyDescent="0.25">
      <c r="C71" t="str">
        <f t="shared" si="6"/>
        <v/>
      </c>
      <c r="F71" t="s">
        <v>67</v>
      </c>
      <c r="G71" t="s">
        <v>64</v>
      </c>
      <c r="H71">
        <f t="shared" si="7"/>
        <v>22.490000000000002</v>
      </c>
      <c r="I71" s="1">
        <f t="shared" si="8"/>
        <v>116.94800000000001</v>
      </c>
    </row>
    <row r="72" spans="2:9" x14ac:dyDescent="0.25">
      <c r="C72" t="str">
        <f t="shared" si="6"/>
        <v/>
      </c>
      <c r="F72" t="s">
        <v>68</v>
      </c>
      <c r="G72" t="s">
        <v>65</v>
      </c>
      <c r="H72">
        <f t="shared" si="7"/>
        <v>0</v>
      </c>
      <c r="I72" s="1">
        <f t="shared" si="8"/>
        <v>0</v>
      </c>
    </row>
    <row r="73" spans="2:9" x14ac:dyDescent="0.25">
      <c r="C73" t="str">
        <f t="shared" si="6"/>
        <v/>
      </c>
      <c r="F73" t="s">
        <v>69</v>
      </c>
      <c r="G73" t="s">
        <v>66</v>
      </c>
      <c r="H73">
        <f t="shared" si="7"/>
        <v>0</v>
      </c>
      <c r="I73" s="1">
        <f t="shared" si="8"/>
        <v>0</v>
      </c>
    </row>
    <row r="74" spans="2:9" x14ac:dyDescent="0.25">
      <c r="C74" t="str">
        <f t="shared" si="6"/>
        <v/>
      </c>
      <c r="F74" t="s">
        <v>70</v>
      </c>
      <c r="G74" t="s">
        <v>71</v>
      </c>
      <c r="H74">
        <f t="shared" si="7"/>
        <v>0</v>
      </c>
      <c r="I74" s="1">
        <f t="shared" si="8"/>
        <v>0</v>
      </c>
    </row>
    <row r="75" spans="2:9" x14ac:dyDescent="0.25">
      <c r="C75" t="str">
        <f t="shared" si="6"/>
        <v/>
      </c>
      <c r="F75" t="s">
        <v>175</v>
      </c>
      <c r="G75" t="s">
        <v>94</v>
      </c>
      <c r="H75">
        <f t="shared" si="7"/>
        <v>0</v>
      </c>
      <c r="I75" s="1">
        <f t="shared" si="8"/>
        <v>0</v>
      </c>
    </row>
    <row r="76" spans="2:9" x14ac:dyDescent="0.25">
      <c r="C76" t="str">
        <f t="shared" si="6"/>
        <v/>
      </c>
      <c r="F76" t="s">
        <v>109</v>
      </c>
      <c r="G76" t="s">
        <v>110</v>
      </c>
      <c r="H76">
        <f t="shared" si="7"/>
        <v>0</v>
      </c>
      <c r="I76" s="1">
        <f t="shared" si="8"/>
        <v>0</v>
      </c>
    </row>
    <row r="77" spans="2:9" x14ac:dyDescent="0.25">
      <c r="C77" t="str">
        <f t="shared" si="6"/>
        <v/>
      </c>
      <c r="F77" t="s">
        <v>150</v>
      </c>
      <c r="G77" t="s">
        <v>149</v>
      </c>
      <c r="H77">
        <f t="shared" si="7"/>
        <v>0</v>
      </c>
      <c r="I77" s="1">
        <f t="shared" si="8"/>
        <v>0</v>
      </c>
    </row>
    <row r="78" spans="2:9" x14ac:dyDescent="0.25">
      <c r="F78" t="s">
        <v>31</v>
      </c>
      <c r="G78" t="s">
        <v>52</v>
      </c>
      <c r="H78">
        <f t="shared" si="7"/>
        <v>0</v>
      </c>
      <c r="I78" s="1">
        <f t="shared" si="8"/>
        <v>0</v>
      </c>
    </row>
    <row r="79" spans="2:9" x14ac:dyDescent="0.25">
      <c r="F79" t="s">
        <v>87</v>
      </c>
      <c r="G79" t="s">
        <v>86</v>
      </c>
      <c r="H79">
        <f t="shared" si="7"/>
        <v>0</v>
      </c>
      <c r="I79" s="1">
        <f t="shared" si="8"/>
        <v>0</v>
      </c>
    </row>
    <row r="80" spans="2:9" x14ac:dyDescent="0.25">
      <c r="F80" t="s">
        <v>33</v>
      </c>
      <c r="G80" t="s">
        <v>95</v>
      </c>
      <c r="H80">
        <f t="shared" si="7"/>
        <v>0</v>
      </c>
      <c r="I80" s="1">
        <f t="shared" si="8"/>
        <v>0</v>
      </c>
    </row>
    <row r="81" spans="6:9" x14ac:dyDescent="0.25">
      <c r="F81" t="s">
        <v>30</v>
      </c>
      <c r="G81" t="s">
        <v>51</v>
      </c>
      <c r="H81">
        <f t="shared" si="7"/>
        <v>0</v>
      </c>
      <c r="I81" s="1">
        <f t="shared" si="8"/>
        <v>0</v>
      </c>
    </row>
    <row r="82" spans="6:9" x14ac:dyDescent="0.25">
      <c r="F82" t="s">
        <v>32</v>
      </c>
      <c r="G82" t="s">
        <v>51</v>
      </c>
      <c r="H82">
        <f t="shared" si="7"/>
        <v>0</v>
      </c>
      <c r="I82" s="1">
        <f t="shared" si="8"/>
        <v>0</v>
      </c>
    </row>
    <row r="83" spans="6:9" x14ac:dyDescent="0.25">
      <c r="F83" t="s">
        <v>34</v>
      </c>
      <c r="G83" t="s">
        <v>72</v>
      </c>
      <c r="H83">
        <f t="shared" si="7"/>
        <v>5.83</v>
      </c>
      <c r="I83" s="1">
        <f t="shared" si="8"/>
        <v>30.316000000000003</v>
      </c>
    </row>
    <row r="84" spans="6:9" x14ac:dyDescent="0.25">
      <c r="F84" t="s">
        <v>74</v>
      </c>
      <c r="G84" t="s">
        <v>75</v>
      </c>
      <c r="H84">
        <f t="shared" si="7"/>
        <v>0</v>
      </c>
      <c r="I84" s="1">
        <f t="shared" si="8"/>
        <v>0</v>
      </c>
    </row>
    <row r="85" spans="6:9" x14ac:dyDescent="0.25">
      <c r="F85" t="s">
        <v>41</v>
      </c>
      <c r="G85" t="s">
        <v>73</v>
      </c>
      <c r="H85">
        <f t="shared" si="7"/>
        <v>12.66</v>
      </c>
      <c r="I85" s="1">
        <f t="shared" si="8"/>
        <v>65.832000000000008</v>
      </c>
    </row>
    <row r="86" spans="6:9" x14ac:dyDescent="0.25">
      <c r="F86" t="s">
        <v>35</v>
      </c>
      <c r="G86" t="s">
        <v>88</v>
      </c>
      <c r="H86">
        <f t="shared" si="7"/>
        <v>0</v>
      </c>
      <c r="I86" s="1">
        <f t="shared" si="8"/>
        <v>0</v>
      </c>
    </row>
    <row r="87" spans="6:9" x14ac:dyDescent="0.25">
      <c r="F87" t="s">
        <v>210</v>
      </c>
      <c r="G87" t="s">
        <v>209</v>
      </c>
      <c r="H87">
        <f t="shared" si="7"/>
        <v>0</v>
      </c>
      <c r="I87" s="1">
        <f t="shared" si="8"/>
        <v>0</v>
      </c>
    </row>
    <row r="88" spans="6:9" x14ac:dyDescent="0.25">
      <c r="F88" t="s">
        <v>76</v>
      </c>
      <c r="G88" t="s">
        <v>77</v>
      </c>
      <c r="H88">
        <f t="shared" si="7"/>
        <v>0</v>
      </c>
      <c r="I88" s="1">
        <f t="shared" si="8"/>
        <v>0</v>
      </c>
    </row>
  </sheetData>
  <autoFilter ref="F1:I1" xr:uid="{D4C1D87B-B057-4631-A4A7-BD7CBA992D69}">
    <sortState xmlns:xlrd2="http://schemas.microsoft.com/office/spreadsheetml/2017/richdata2" ref="F2:I88">
      <sortCondition ref="G1"/>
    </sortState>
  </autoFilter>
  <conditionalFormatting sqref="M2:N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FFCF-E83A-413D-A349-9E208156E590}">
  <dimension ref="A1:B58"/>
  <sheetViews>
    <sheetView workbookViewId="0">
      <selection activeCell="B14" activeCellId="3" sqref="B48 B33 B26 B14"/>
    </sheetView>
  </sheetViews>
  <sheetFormatPr defaultRowHeight="15" x14ac:dyDescent="0.25"/>
  <cols>
    <col min="1" max="1" width="18.28515625" bestFit="1" customWidth="1"/>
    <col min="2" max="2" width="5" bestFit="1" customWidth="1"/>
  </cols>
  <sheetData>
    <row r="1" spans="1:2" x14ac:dyDescent="0.25">
      <c r="A1" t="s">
        <v>111</v>
      </c>
      <c r="B1">
        <v>6.83</v>
      </c>
    </row>
    <row r="2" spans="1:2" x14ac:dyDescent="0.25">
      <c r="A2" t="s">
        <v>90</v>
      </c>
      <c r="B2">
        <v>4</v>
      </c>
    </row>
    <row r="3" spans="1:2" x14ac:dyDescent="0.25">
      <c r="A3" t="s">
        <v>8</v>
      </c>
      <c r="B3">
        <v>7.83</v>
      </c>
    </row>
    <row r="4" spans="1:2" x14ac:dyDescent="0.25">
      <c r="A4" t="s">
        <v>9</v>
      </c>
      <c r="B4">
        <v>7.83</v>
      </c>
    </row>
    <row r="5" spans="1:2" x14ac:dyDescent="0.25">
      <c r="A5" t="s">
        <v>0</v>
      </c>
      <c r="B5">
        <v>2.5</v>
      </c>
    </row>
    <row r="6" spans="1:2" x14ac:dyDescent="0.25">
      <c r="A6" t="s">
        <v>4</v>
      </c>
      <c r="B6">
        <v>7.83</v>
      </c>
    </row>
    <row r="7" spans="1:2" x14ac:dyDescent="0.25">
      <c r="A7" t="s">
        <v>10</v>
      </c>
      <c r="B7">
        <v>5.83</v>
      </c>
    </row>
    <row r="8" spans="1:2" x14ac:dyDescent="0.25">
      <c r="A8" t="s">
        <v>112</v>
      </c>
      <c r="B8">
        <v>4</v>
      </c>
    </row>
    <row r="9" spans="1:2" x14ac:dyDescent="0.25">
      <c r="A9" t="s">
        <v>161</v>
      </c>
      <c r="B9">
        <v>7.83</v>
      </c>
    </row>
    <row r="10" spans="1:2" x14ac:dyDescent="0.25">
      <c r="A10" t="s">
        <v>234</v>
      </c>
      <c r="B10">
        <v>7.83</v>
      </c>
    </row>
    <row r="11" spans="1:2" x14ac:dyDescent="0.25">
      <c r="A11" t="s">
        <v>213</v>
      </c>
      <c r="B11">
        <v>7.83</v>
      </c>
    </row>
    <row r="12" spans="1:2" x14ac:dyDescent="0.25">
      <c r="A12" t="s">
        <v>131</v>
      </c>
    </row>
    <row r="13" spans="1:2" x14ac:dyDescent="0.25">
      <c r="A13" t="s">
        <v>182</v>
      </c>
      <c r="B13">
        <v>7.83</v>
      </c>
    </row>
    <row r="14" spans="1:2" x14ac:dyDescent="0.25">
      <c r="A14" t="s">
        <v>240</v>
      </c>
    </row>
    <row r="15" spans="1:2" x14ac:dyDescent="0.25">
      <c r="A15" t="s">
        <v>167</v>
      </c>
      <c r="B15">
        <v>5.83</v>
      </c>
    </row>
    <row r="16" spans="1:2" x14ac:dyDescent="0.25">
      <c r="A16" t="s">
        <v>214</v>
      </c>
      <c r="B16">
        <v>7.83</v>
      </c>
    </row>
    <row r="17" spans="1:2" x14ac:dyDescent="0.25">
      <c r="A17" t="s">
        <v>113</v>
      </c>
      <c r="B17">
        <v>6.83</v>
      </c>
    </row>
    <row r="18" spans="1:2" x14ac:dyDescent="0.25">
      <c r="A18" t="s">
        <v>5</v>
      </c>
      <c r="B18">
        <v>7.83</v>
      </c>
    </row>
    <row r="19" spans="1:2" x14ac:dyDescent="0.25">
      <c r="A19" t="s">
        <v>162</v>
      </c>
      <c r="B19">
        <v>7.83</v>
      </c>
    </row>
    <row r="20" spans="1:2" x14ac:dyDescent="0.25">
      <c r="A20" t="s">
        <v>3</v>
      </c>
      <c r="B20">
        <v>7.83</v>
      </c>
    </row>
    <row r="21" spans="1:2" x14ac:dyDescent="0.25">
      <c r="A21" t="s">
        <v>188</v>
      </c>
      <c r="B21">
        <v>7.83</v>
      </c>
    </row>
    <row r="22" spans="1:2" x14ac:dyDescent="0.25">
      <c r="A22" t="s">
        <v>189</v>
      </c>
      <c r="B22">
        <v>7.83</v>
      </c>
    </row>
    <row r="23" spans="1:2" x14ac:dyDescent="0.25">
      <c r="A23" t="s">
        <v>142</v>
      </c>
      <c r="B23">
        <v>7.83</v>
      </c>
    </row>
    <row r="24" spans="1:2" x14ac:dyDescent="0.25">
      <c r="A24" t="s">
        <v>199</v>
      </c>
      <c r="B24">
        <v>4</v>
      </c>
    </row>
    <row r="25" spans="1:2" x14ac:dyDescent="0.25">
      <c r="A25" t="s">
        <v>235</v>
      </c>
      <c r="B25">
        <v>7.83</v>
      </c>
    </row>
    <row r="26" spans="1:2" x14ac:dyDescent="0.25">
      <c r="A26" t="s">
        <v>241</v>
      </c>
    </row>
    <row r="27" spans="1:2" x14ac:dyDescent="0.25">
      <c r="A27" t="s">
        <v>204</v>
      </c>
      <c r="B27">
        <v>4.83</v>
      </c>
    </row>
    <row r="28" spans="1:2" x14ac:dyDescent="0.25">
      <c r="A28" t="s">
        <v>183</v>
      </c>
      <c r="B28">
        <v>7.83</v>
      </c>
    </row>
    <row r="29" spans="1:2" x14ac:dyDescent="0.25">
      <c r="A29" t="s">
        <v>205</v>
      </c>
      <c r="B29">
        <v>5.33</v>
      </c>
    </row>
    <row r="30" spans="1:2" x14ac:dyDescent="0.25">
      <c r="A30" t="s">
        <v>114</v>
      </c>
      <c r="B30">
        <v>7.83</v>
      </c>
    </row>
    <row r="31" spans="1:2" x14ac:dyDescent="0.25">
      <c r="A31" t="s">
        <v>212</v>
      </c>
      <c r="B31">
        <v>6.83</v>
      </c>
    </row>
    <row r="32" spans="1:2" x14ac:dyDescent="0.25">
      <c r="A32" t="s">
        <v>200</v>
      </c>
      <c r="B32">
        <v>7.83</v>
      </c>
    </row>
    <row r="33" spans="1:2" x14ac:dyDescent="0.25">
      <c r="A33" t="s">
        <v>242</v>
      </c>
    </row>
    <row r="34" spans="1:2" x14ac:dyDescent="0.25">
      <c r="A34" t="s">
        <v>140</v>
      </c>
      <c r="B34">
        <v>5.83</v>
      </c>
    </row>
    <row r="35" spans="1:2" x14ac:dyDescent="0.25">
      <c r="A35" t="s">
        <v>206</v>
      </c>
    </row>
    <row r="36" spans="1:2" x14ac:dyDescent="0.25">
      <c r="A36" t="s">
        <v>136</v>
      </c>
      <c r="B36">
        <v>7.83</v>
      </c>
    </row>
    <row r="37" spans="1:2" x14ac:dyDescent="0.25">
      <c r="A37" t="s">
        <v>201</v>
      </c>
      <c r="B37">
        <v>7.83</v>
      </c>
    </row>
    <row r="38" spans="1:2" x14ac:dyDescent="0.25">
      <c r="A38" t="s">
        <v>115</v>
      </c>
      <c r="B38">
        <v>5.33</v>
      </c>
    </row>
    <row r="39" spans="1:2" x14ac:dyDescent="0.25">
      <c r="A39" t="s">
        <v>236</v>
      </c>
      <c r="B39">
        <v>7.83</v>
      </c>
    </row>
    <row r="40" spans="1:2" x14ac:dyDescent="0.25">
      <c r="A40" t="s">
        <v>2</v>
      </c>
      <c r="B40">
        <v>7.83</v>
      </c>
    </row>
    <row r="41" spans="1:2" x14ac:dyDescent="0.25">
      <c r="A41" t="s">
        <v>11</v>
      </c>
      <c r="B41">
        <v>7.83</v>
      </c>
    </row>
    <row r="42" spans="1:2" x14ac:dyDescent="0.25">
      <c r="A42" t="s">
        <v>116</v>
      </c>
      <c r="B42">
        <v>7.83</v>
      </c>
    </row>
    <row r="43" spans="1:2" x14ac:dyDescent="0.25">
      <c r="A43" t="s">
        <v>163</v>
      </c>
      <c r="B43">
        <v>6.83</v>
      </c>
    </row>
    <row r="44" spans="1:2" x14ac:dyDescent="0.25">
      <c r="A44" t="s">
        <v>172</v>
      </c>
      <c r="B44">
        <v>7.83</v>
      </c>
    </row>
    <row r="45" spans="1:2" x14ac:dyDescent="0.25">
      <c r="A45" t="s">
        <v>6</v>
      </c>
      <c r="B45">
        <v>2.5</v>
      </c>
    </row>
    <row r="46" spans="1:2" x14ac:dyDescent="0.25">
      <c r="A46" t="s">
        <v>7</v>
      </c>
      <c r="B46">
        <v>6.83</v>
      </c>
    </row>
    <row r="47" spans="1:2" x14ac:dyDescent="0.25">
      <c r="A47" t="s">
        <v>1</v>
      </c>
      <c r="B47">
        <v>7.83</v>
      </c>
    </row>
    <row r="48" spans="1:2" x14ac:dyDescent="0.25">
      <c r="A48" t="s">
        <v>243</v>
      </c>
    </row>
    <row r="49" spans="1:2" x14ac:dyDescent="0.25">
      <c r="A49" t="s">
        <v>12</v>
      </c>
      <c r="B49">
        <v>6.83</v>
      </c>
    </row>
    <row r="50" spans="1:2" x14ac:dyDescent="0.25">
      <c r="A50" t="s">
        <v>215</v>
      </c>
      <c r="B50">
        <v>7.83</v>
      </c>
    </row>
    <row r="51" spans="1:2" x14ac:dyDescent="0.25">
      <c r="A51" t="s">
        <v>13</v>
      </c>
      <c r="B51">
        <v>7.83</v>
      </c>
    </row>
    <row r="52" spans="1:2" x14ac:dyDescent="0.25">
      <c r="A52" t="s">
        <v>216</v>
      </c>
    </row>
    <row r="53" spans="1:2" x14ac:dyDescent="0.25">
      <c r="A53" t="s">
        <v>176</v>
      </c>
    </row>
    <row r="54" spans="1:2" x14ac:dyDescent="0.25">
      <c r="A54" t="s">
        <v>89</v>
      </c>
      <c r="B54">
        <v>7.83</v>
      </c>
    </row>
    <row r="55" spans="1:2" x14ac:dyDescent="0.25">
      <c r="A55" t="s">
        <v>117</v>
      </c>
      <c r="B55">
        <v>7.83</v>
      </c>
    </row>
    <row r="56" spans="1:2" x14ac:dyDescent="0.25">
      <c r="A56" t="s">
        <v>14</v>
      </c>
      <c r="B56">
        <v>4</v>
      </c>
    </row>
    <row r="57" spans="1:2" x14ac:dyDescent="0.25">
      <c r="A57" t="s">
        <v>137</v>
      </c>
      <c r="B57">
        <v>5.83</v>
      </c>
    </row>
    <row r="58" spans="1:2" x14ac:dyDescent="0.25">
      <c r="A58" t="s">
        <v>141</v>
      </c>
      <c r="B58">
        <v>7.83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Williams</dc:creator>
  <cp:lastModifiedBy>Jesse Williams</cp:lastModifiedBy>
  <dcterms:created xsi:type="dcterms:W3CDTF">2021-01-14T05:23:54Z</dcterms:created>
  <dcterms:modified xsi:type="dcterms:W3CDTF">2021-09-06T08:24:12Z</dcterms:modified>
</cp:coreProperties>
</file>